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User Information" sheetId="2" state="visible" r:id="rId2"/>
    <sheet xmlns:r="http://schemas.openxmlformats.org/officeDocument/2006/relationships" name="Chemical Severity" sheetId="3" state="visible" r:id="rId3"/>
    <sheet xmlns:r="http://schemas.openxmlformats.org/officeDocument/2006/relationships" name="Equipment Failure" sheetId="4" state="visible" r:id="rId4"/>
    <sheet xmlns:r="http://schemas.openxmlformats.org/officeDocument/2006/relationships" name="HAZOP Log" sheetId="5" state="visible" r:id="rId5"/>
    <sheet xmlns:r="http://schemas.openxmlformats.org/officeDocument/2006/relationships" name="Severity Data Entry" sheetId="6" state="hidden" r:id="rId6"/>
    <sheet xmlns:r="http://schemas.openxmlformats.org/officeDocument/2006/relationships" name="Search Chemicals " sheetId="7" state="hidden" r:id="rId7"/>
    <sheet xmlns:r="http://schemas.openxmlformats.org/officeDocument/2006/relationships" name="Likelihood Data Entry" sheetId="8" state="hidden" r:id="rId8"/>
    <sheet xmlns:r="http://schemas.openxmlformats.org/officeDocument/2006/relationships" name="Search Equipment" sheetId="9" state="hidden" r:id="rId9"/>
    <sheet xmlns:r="http://schemas.openxmlformats.org/officeDocument/2006/relationships" name="Back End Tables (1)" sheetId="10" state="hidden" r:id="rId10"/>
    <sheet xmlns:r="http://schemas.openxmlformats.org/officeDocument/2006/relationships" name="Back End Tables (2)" sheetId="11" state="hidden" r:id="rId11"/>
    <sheet xmlns:r="http://schemas.openxmlformats.org/officeDocument/2006/relationships" name="Search Data Entry" sheetId="12" state="hidden" r:id="rId12"/>
  </sheets>
  <externalReferences>
    <externalReference xmlns:r="http://schemas.openxmlformats.org/officeDocument/2006/relationships" r:id="rId13"/>
    <externalReference xmlns:r="http://schemas.openxmlformats.org/officeDocument/2006/relationships" r:id="rId14"/>
  </externalReferences>
  <definedNames>
    <definedName name="_0_to_49mm" localSheetId="2">Table_0_to_49mm[_0_to_49mm]</definedName>
    <definedName name="_0_to_49mm" localSheetId="11">Table_0_to_49mm[_0_to_49mm]</definedName>
    <definedName name="_0_to_49mm">Table_0_to_49mm[_0_to_49mm]</definedName>
    <definedName name="_150_to_299mm" localSheetId="2">Table_150_to_299mm[_150_to_299mm]</definedName>
    <definedName name="_150_to_299mm" localSheetId="11">Table_150_to_299mm[_150_to_299mm]</definedName>
    <definedName name="_150_to_299mm">Table_150_to_299mm[_150_to_299mm]</definedName>
    <definedName name="_200_to_499mm" localSheetId="2">Table_200_to_499mm[_200_to_499mm]</definedName>
    <definedName name="_200_to_499mm" localSheetId="11">Table_200_to_499mm[_200_to_499mm]</definedName>
    <definedName name="_200_to_499mm">Table_200_to_499mm[_200_to_499mm]</definedName>
    <definedName name="_50_to_149mm" localSheetId="2">Table_50_to_149mm[_50_to_149mm]</definedName>
    <definedName name="_50_to_149mm" localSheetId="11">Table_50_to_149mm[_50_to_149mm]</definedName>
    <definedName name="_50_to_149mm">Table_50_to_149mm[_50_to_149mm]</definedName>
    <definedName name="_500_to_1000mm" localSheetId="2">Table_500_to_1000mm[_500_to_1000mm]</definedName>
    <definedName name="_500_to_1000mm" localSheetId="11">Table_500_to_1000mm[_500_to_1000mm]</definedName>
    <definedName name="_500_to_1000mm">Table_500_to_1000mm[_500_to_1000mm]</definedName>
    <definedName name="Acids" localSheetId="2">TableAcids[Acids]</definedName>
    <definedName name="Acids">TableAcids[Acids]</definedName>
    <definedName name="Alcohols" localSheetId="2">TableAlcohols[Alcohols]</definedName>
    <definedName name="Alcohols">TableAlcohols[Alcohols]</definedName>
    <definedName name="Aldehydes_and_Ketones" localSheetId="2">TableAlehydes_and_Ketones[Aldehydes_and_Ketones]</definedName>
    <definedName name="Aldehydes_and_Ketones">TableAlehydes_and_Ketones[Aldehydes_and_Ketones]</definedName>
    <definedName name="Alkalis_and_Salts" localSheetId="2">TableAlkalis_and_Salts[Alkalis_and_Salts]</definedName>
    <definedName name="Alkalis_and_Salts">TableAlkalis_and_Salts[Alkalis_and_Salts]</definedName>
    <definedName name="Ambient" localSheetId="2">TblAmbient[Ambient]</definedName>
    <definedName name="Ambient" localSheetId="11">TblAmbient[Ambient]</definedName>
    <definedName name="Ambient">TblAmbient[Ambient]</definedName>
    <definedName name="Ambient_Pressure" localSheetId="2">TableAmbient_Pressure[Ambient_Pressure]</definedName>
    <definedName name="Ambient_Pressure" localSheetId="11">TableAmbient_Pressure[Ambient_Pressure]</definedName>
    <definedName name="Ambient_Pressure">TableAmbient_Pressure[Ambient_Pressure]</definedName>
    <definedName name="ASO" localSheetId="2">TableASO[ASO]</definedName>
    <definedName name="ASO" localSheetId="11">TableASO[ASO]</definedName>
    <definedName name="ASO">TableASO[ASO]</definedName>
    <definedName name="Average_Facilities" localSheetId="2">TableAverage_Facilities[Average_Facilities]</definedName>
    <definedName name="Average_Facilities" localSheetId="11">TableAverage_Facilities[Average_Facilities]</definedName>
    <definedName name="Average_Facilities">TableAverage_Facilities[Average_Facilities]</definedName>
    <definedName name="Bases" localSheetId="2">#REF!</definedName>
    <definedName name="Bases">#REF!</definedName>
    <definedName name="Basic_Facilities" localSheetId="2">TableBasic_Facilities[Basic_Facilities]</definedName>
    <definedName name="Basic_Facilities" localSheetId="11">TableBasic_Facilities[Basic_Facilities]</definedName>
    <definedName name="Basic_Facilities">TableBasic_Facilities[Basic_Facilities]</definedName>
    <definedName name="Carbonates" localSheetId="2">TableCarbonates[Carbonates]</definedName>
    <definedName name="Carbonates">TableCarbonates[Carbonates]</definedName>
    <definedName name="Casing" localSheetId="2">TableCatastrophic[Casing]</definedName>
    <definedName name="Casing" localSheetId="11">TableCatastrophic[Casing]</definedName>
    <definedName name="Casing">TableCatastrophic[Casing]</definedName>
    <definedName name="Category" localSheetId="2">TblCategory[Category]</definedName>
    <definedName name="Category" localSheetId="11">TblCategory[Category]</definedName>
    <definedName name="Category">TblCategory[Category]</definedName>
    <definedName name="CategoryChemicals" localSheetId="2">TableChemicalCategory[CategoryChemicals]</definedName>
    <definedName name="CategoryChemicals">TableChemicalCategory[CategoryChemicals]</definedName>
    <definedName name="Centrifugal" localSheetId="2">TableCentrifugal[Centrifugal]</definedName>
    <definedName name="Centrifugal" localSheetId="11">TableCentrifugal[Centrifugal]</definedName>
    <definedName name="Centrifugal">TableCentrifugal[Centrifugal]</definedName>
    <definedName name="Chemical_Reactors" localSheetId="2">TableChemical_Reactors[Chemical_Reactors]</definedName>
    <definedName name="Chemical_Reactors" localSheetId="11">TableChemical_Reactors[Chemical_Reactors]</definedName>
    <definedName name="Chemical_Reactors">TableChemical_Reactors[Chemical_Reactors]</definedName>
    <definedName name="Chlorinated_Hydrocarbons" localSheetId="2">TableChlorinated_Hydrocarbons[Chlorinated_Hydrocarbons]</definedName>
    <definedName name="Chlorinated_Hydrocarbons">TableChlorinated_Hydrocarbons[Chlorinated_Hydrocarbons]</definedName>
    <definedName name="Chlorine" localSheetId="2">TableChlorine[Chlorine]</definedName>
    <definedName name="Chlorine">TableChlorine[Chlorine]</definedName>
    <definedName name="Cluster_Tanks" localSheetId="2">TableCluster_Tanks[Cluster_Tanks]</definedName>
    <definedName name="Cluster_Tanks" localSheetId="11">TableCluster_Tanks[Cluster_Tanks]</definedName>
    <definedName name="Cluster_Tanks">TableCluster_Tanks[Cluster_Tanks]</definedName>
    <definedName name="Components" localSheetId="2">TblComponents[Components]</definedName>
    <definedName name="Components" localSheetId="11">TblComponents[Components]</definedName>
    <definedName name="Components">TblComponents[Components]</definedName>
    <definedName name="Compressors" localSheetId="2">TableCompressors[Compressors]</definedName>
    <definedName name="Compressors" localSheetId="11">TableCompressors[Compressors]</definedName>
    <definedName name="Compressors">TableCompressors[Compressors]</definedName>
    <definedName name="Double.Walled" localSheetId="2">TableDouble.Walled[Double.Walled]</definedName>
    <definedName name="Double.Walled" localSheetId="11">TableDouble.Walled[Double.Walled]</definedName>
    <definedName name="Double.Walled">TableDouble.Walled[Double.Walled]</definedName>
    <definedName name="Double_Walled" localSheetId="2">TableDouble_Walled[Double_Walled]</definedName>
    <definedName name="Double_Walled" localSheetId="11">TableDouble_Walled[Double_Walled]</definedName>
    <definedName name="Double_Walled">TableDouble_Walled[Double_Walled]</definedName>
    <definedName name="Double_Walled_LNG" localSheetId="2">TableDouble_Walled_LNG[Double_Walled_LNG]</definedName>
    <definedName name="Double_Walled_LNG" localSheetId="11">TableDouble_Walled_LNG[Double_Walled_LNG]</definedName>
    <definedName name="Double_Walled_LNG">TableDouble_Walled_LNG[Double_Walled_LNG]</definedName>
    <definedName name="Equipment">'[1]Main Menu'!$F$21</definedName>
    <definedName name="EquipVol_List">'[1]Unit Conversion'!$O$41:$O$44</definedName>
    <definedName name="Flanges_and_Gaskets" localSheetId="2">TableFlanges_and_Gaskets[Flanges_and_Gaskets]</definedName>
    <definedName name="Flanges_and_Gaskets" localSheetId="11">TableFlanges_and_Gaskets[Flanges_and_Gaskets]</definedName>
    <definedName name="Flanges_and_Gaskets">TableFlanges_and_Gaskets[Flanges_and_Gaskets]</definedName>
    <definedName name="Full.Containment" localSheetId="2">TableFull.Containment[Full.Containment]</definedName>
    <definedName name="Full.Containment" localSheetId="11">TableFull.Containment[Full.Containment]</definedName>
    <definedName name="Full.Containment">TableFull.Containment[Full.Containment]</definedName>
    <definedName name="Full_Containment" localSheetId="2">TableFull_Containment[Full_Containment]</definedName>
    <definedName name="Full_Containment" localSheetId="11">TableFull_Containment[Full_Containment]</definedName>
    <definedName name="Full_Containment">TableFull_Containment[Full_Containment]</definedName>
    <definedName name="Full_Containment_LNG" localSheetId="2">TableFull_Containment_LNG[Full_Containment_LNG]</definedName>
    <definedName name="Full_Containment_LNG" localSheetId="11">TableFull_Containment_LNG[Full_Containment_LNG]</definedName>
    <definedName name="Full_Containment_LNG">TableFull_Containment_LNG[Full_Containment_LNG]</definedName>
    <definedName name="General" localSheetId="2">TableGeneral[General]</definedName>
    <definedName name="General" localSheetId="11">TableGeneral[General]</definedName>
    <definedName name="General">TableGeneral[General]</definedName>
    <definedName name="Generic" localSheetId="2">TableGeneric[[Generic ]]</definedName>
    <definedName name="Generic" localSheetId="11">TableGeneric[[Generic ]]</definedName>
    <definedName name="Generic">TableGeneric[[Generic ]]</definedName>
    <definedName name="Hard_Arms" localSheetId="2">'Likelihood Data Entry'!#REF!</definedName>
    <definedName name="Hard_Arms" localSheetId="11">'Likelihood Data Entry'!#REF!</definedName>
    <definedName name="Hard_Arms">'Likelihood Data Entry'!#REF!</definedName>
    <definedName name="Hose_and_Coupling" localSheetId="2">TableHose_and_Coupling[Hose_and_Coupling]</definedName>
    <definedName name="Hose_and_Coupling" localSheetId="11">TableHose_and_Coupling[Hose_and_Coupling]</definedName>
    <definedName name="Hose_and_Coupling">TableHose_and_Coupling[Hose_and_Coupling]</definedName>
    <definedName name="Hoses_and_Couplings" localSheetId="2">TableHoses_and_Couplings[Hoses_and_Couplings]</definedName>
    <definedName name="Hoses_and_Couplings" localSheetId="11">TableHoses_and_Couplings[Hoses_and_Couplings]</definedName>
    <definedName name="Hoses_and_Couplings">TableHoses_and_Couplings[Hoses_and_Couplings]</definedName>
    <definedName name="Hydrocarbons" localSheetId="2">TableHydrocarbons[Hydrocarbons]</definedName>
    <definedName name="Hydrocarbons">TableHydrocarbons[Hydrocarbons]</definedName>
    <definedName name="Inorganic" localSheetId="2">TableInorganic[Inorganic]</definedName>
    <definedName name="Inorganic">TableInorganic[Inorganic]</definedName>
    <definedName name="Large" localSheetId="2">TableLarge[Large]</definedName>
    <definedName name="Large" localSheetId="11">TableLarge[Large]</definedName>
    <definedName name="Large">TableLarge[Large]</definedName>
    <definedName name="Larger" localSheetId="2">TableLarger[Larger]</definedName>
    <definedName name="Larger" localSheetId="11">TableLarger[Larger]</definedName>
    <definedName name="Larger">TableLarger[Larger]</definedName>
    <definedName name="Lifting" localSheetId="2">TableLifting[Lifting]</definedName>
    <definedName name="Lifting" localSheetId="11">TableLifting[Lifting]</definedName>
    <definedName name="Lifting">TableLifting[Lifting]</definedName>
    <definedName name="Liquid_Oxygen" localSheetId="2">TableLiquid_Oxygen[Liquid_Oxygen]</definedName>
    <definedName name="Liquid_Oxygen" localSheetId="11">TableLiquid_Oxygen[Liquid_Oxygen]</definedName>
    <definedName name="Liquid_Oxygen">TableLiquid_Oxygen[Liquid_Oxygen]</definedName>
    <definedName name="LNG" localSheetId="2">TableLNG[LNG]</definedName>
    <definedName name="LNG" localSheetId="11">TableLNG[LNG]</definedName>
    <definedName name="LNG">TableLNG[LNG]</definedName>
    <definedName name="LPG" localSheetId="2">TableLPG[LPG]</definedName>
    <definedName name="LPG" localSheetId="11">TableLPG[LPG]</definedName>
    <definedName name="LPG">TableLPG[LPG]</definedName>
    <definedName name="LPG_Road_Tankers" localSheetId="2">TableLPG_Road_Tankers[LPG_Road_Tankers]</definedName>
    <definedName name="LPG_Road_Tankers" localSheetId="11">TableLPG_Road_Tankers[LPG_Road_Tankers]</definedName>
    <definedName name="LPG_Road_Tankers">TableLPG_Road_Tankers[LPG_Road_Tankers]</definedName>
    <definedName name="Manual" localSheetId="2">TableManual[Manual]</definedName>
    <definedName name="Manual" localSheetId="11">TableManual[Manual]</definedName>
    <definedName name="Manual">TableManual[Manual]</definedName>
    <definedName name="Medium" localSheetId="2">TableMedium[Medium]</definedName>
    <definedName name="Medium">TableMedium[Medium]</definedName>
    <definedName name="Methanol" localSheetId="2">#REF!</definedName>
    <definedName name="Methanol">#REF!</definedName>
    <definedName name="Multi_Safety_System_Facilities" localSheetId="2">TableMulti_Safety_System_Facilities[Multi_Safety_System_Facilities]</definedName>
    <definedName name="Multi_Safety_System_Facilities" localSheetId="11">TableMulti_Safety_System_Facilities[Multi_Safety_System_Facilities]</definedName>
    <definedName name="Multi_Safety_System_Facilities">TableMulti_Safety_System_Facilities[Multi_Safety_System_Facilities]</definedName>
    <definedName name="No_Lifting" localSheetId="2">TableNo_Lifting[No_Lifting]</definedName>
    <definedName name="No_Lifting" localSheetId="11">TableNo_Lifting[No_Lifting]</definedName>
    <definedName name="No_Lifting">TableNo_Lifting[No_Lifting]</definedName>
    <definedName name="Not.Applicable" localSheetId="2">TableNot.Applicable[Not.Applicable]</definedName>
    <definedName name="Not.Applicable" localSheetId="11">TableNot.Applicable[Not.Applicable]</definedName>
    <definedName name="Not.Applicable">TableNot.Applicable[Not.Applicable]</definedName>
    <definedName name="Not_Applicable" localSheetId="2">#REF!</definedName>
    <definedName name="Not_Applicable" localSheetId="11">#REF!</definedName>
    <definedName name="Not_Applicable">#REF!</definedName>
    <definedName name="Organic" localSheetId="2">TableOrganic[Organic]</definedName>
    <definedName name="Organic">TableOrganic[Organic]</definedName>
    <definedName name="Other" localSheetId="2">TblOther[Other]</definedName>
    <definedName name="Other" localSheetId="11">TblOther[Other]</definedName>
    <definedName name="Other">TblOther[Other]</definedName>
    <definedName name="Others" localSheetId="2">TableOtherCompounds[Others]</definedName>
    <definedName name="Others">TableOtherCompounds[Others]</definedName>
    <definedName name="Phase" localSheetId="2">TablePhase[Phase]</definedName>
    <definedName name="Phase">TablePhase[Phase]</definedName>
    <definedName name="Pipe" localSheetId="2">TablePipe[Pipe]</definedName>
    <definedName name="Pipe" localSheetId="11">TablePipe[Pipe]</definedName>
    <definedName name="Pipe">TablePipe[Pipe]</definedName>
    <definedName name="Pipework" localSheetId="2">TablePipework[Pipework]</definedName>
    <definedName name="Pipework" localSheetId="11">TablePipework[Pipework]</definedName>
    <definedName name="Pipework">TablePipework[Pipework]</definedName>
    <definedName name="Press_List">'[1]Unit Conversion'!$Q$4:$Q$7</definedName>
    <definedName name="Pressure" localSheetId="2">TablePressure[Pressure]</definedName>
    <definedName name="Pressure">TablePressure[Pressure]</definedName>
    <definedName name="Pressurised" localSheetId="2">TblPressurised[Pressurised]</definedName>
    <definedName name="Pressurised" localSheetId="11">TblPressurised[Pressurised]</definedName>
    <definedName name="Pressurised">TblPressurised[Pressurised]</definedName>
    <definedName name="Properties" localSheetId="2">TableProperties[Properties]</definedName>
    <definedName name="Properties">TableProperties[Properties]</definedName>
    <definedName name="Pump" localSheetId="2">TablePump[Pump]</definedName>
    <definedName name="Pump" localSheetId="11">TablePump[Pump]</definedName>
    <definedName name="Pump">TablePump[Pump]</definedName>
    <definedName name="Pumps" localSheetId="2">TablePumps[Pumps]</definedName>
    <definedName name="Pumps" localSheetId="11">TablePumps[Pumps]</definedName>
    <definedName name="Pumps">TablePumps[Pumps]</definedName>
    <definedName name="Reciprocating" localSheetId="2">TableReciprocating[Reciprocating]</definedName>
    <definedName name="Reciprocating" localSheetId="11">TableReciprocating[Reciprocating]</definedName>
    <definedName name="Reciprocating">TableReciprocating[Reciprocating]</definedName>
    <definedName name="Refrigerated" localSheetId="2">TblRefrigerated[Refrigerated]</definedName>
    <definedName name="Refrigerated" localSheetId="11">TblRefrigerated[Refrigerated]</definedName>
    <definedName name="Refrigerated">TblRefrigerated[Refrigerated]</definedName>
    <definedName name="Road_Tankers" localSheetId="2">TableRoad_Tankers[Road_Tankers]</definedName>
    <definedName name="Road_Tankers" localSheetId="11">TableRoad_Tankers[Road_Tankers]</definedName>
    <definedName name="Road_Tankers">TableRoad_Tankers[Road_Tankers]</definedName>
    <definedName name="ROSO" localSheetId="2">TableROSO[ROSO]</definedName>
    <definedName name="ROSO" localSheetId="11">TableROSO[ROSO]</definedName>
    <definedName name="ROSO">TableROSO[ROSO]</definedName>
    <definedName name="Single.Walled" localSheetId="2">TableSingle.Walled[Single.Walled]</definedName>
    <definedName name="Single.Walled" localSheetId="11">TableSingle.Walled[Single.Walled]</definedName>
    <definedName name="Single.Walled">TableSingle.Walled[Single.Walled]</definedName>
    <definedName name="Single_Walled" localSheetId="2">TableSingle_Walled[Single_Walled]</definedName>
    <definedName name="Single_Walled" localSheetId="11">TableSingle_Walled[Single_Walled]</definedName>
    <definedName name="Single_Walled">TableSingle_Walled[Single_Walled]</definedName>
    <definedName name="Single_Walled_LNG" localSheetId="2">TableSingle_Walled_LNG[Single_Walled_LNG]</definedName>
    <definedName name="Single_Walled_LNG" localSheetId="11">TableSingle_Walled_LNG[Single_Walled_LNG]</definedName>
    <definedName name="Single_Walled_LNG">TableSingle_Walled_LNG[Single_Walled_LNG]</definedName>
    <definedName name="Single_Walled_LO" localSheetId="2">TableSingle_Walled_LO[Single_Walled_LO]</definedName>
    <definedName name="Single_Walled_LO" localSheetId="11">TableSingle_Walled_LO[Single_Walled_LO]</definedName>
    <definedName name="Single_Walled_LO">TableSingle_Walled_LO[Single_Walled_LO]</definedName>
    <definedName name="Size_List">'[1]Unit Conversion'!$Q$10:$Q$12</definedName>
    <definedName name="Small" localSheetId="2">TableSmall[Small]</definedName>
    <definedName name="Small">TableSmall[Small]</definedName>
    <definedName name="Smaller" localSheetId="2">TableSmaller[Smaller]</definedName>
    <definedName name="Smaller" localSheetId="11">TableSmaller[Smaller]</definedName>
    <definedName name="Smaller">TableSmaller[Smaller]</definedName>
    <definedName name="Spherical" localSheetId="2">TableSpherical[Spherical]</definedName>
    <definedName name="Spherical" localSheetId="11">TableSpherical[Spherical]</definedName>
    <definedName name="Spherical">TableSpherical[Spherical]</definedName>
    <definedName name="Spray_Release_Frequency" localSheetId="2">TableSpray_Release_Frequency[Spray_Release_Frequency]</definedName>
    <definedName name="Spray_Release_Frequency" localSheetId="11">TableSpray_Release_Frequency[Spray_Release_Frequency]</definedName>
    <definedName name="Spray_Release_Frequency">TableSpray_Release_Frequency[Spray_Release_Frequency]</definedName>
    <definedName name="Standard" localSheetId="2">TableStandard[Standard]</definedName>
    <definedName name="Standard" localSheetId="11">TableStandard[Standard]</definedName>
    <definedName name="Standard">TableStandard[Standard]</definedName>
    <definedName name="Synthetic_Chemicals" localSheetId="2">TableSynthetic_Chemicals[Synthetic_Chemicals]</definedName>
    <definedName name="Synthetic_Chemicals">TableSynthetic_Chemicals[Synthetic_Chemicals]</definedName>
    <definedName name="T_List">'[1]Unit Conversion'!$Q$25:$Q$26</definedName>
    <definedName name="Tankers" localSheetId="2">TableTankers[Tankers]</definedName>
    <definedName name="Tankers" localSheetId="11">TableTankers[Tankers]</definedName>
    <definedName name="Tankers">TableTankers[Tankers]</definedName>
    <definedName name="Temperature" localSheetId="2">TableTemperature[Temperature]</definedName>
    <definedName name="Temperature">TableTemperature[Temperature]</definedName>
    <definedName name="Temperature_and_Pressure" localSheetId="2">TableTemperature_and_Pressure[Temperature_and_Pressure]</definedName>
    <definedName name="Temperature_and_Pressure" localSheetId="11">TableTemperature_and_Pressure[Temperature_and_Pressure]</definedName>
    <definedName name="Temperature_and_Pressure">TableTemperature_and_Pressure[Temperature_and_Pressure]</definedName>
    <definedName name="Toxicity" localSheetId="2">TableToxicity[Toxicity]</definedName>
    <definedName name="Toxicity">TableToxicity[Toxicity]</definedName>
    <definedName name="Valve" localSheetId="2">TableValve[Valve]</definedName>
    <definedName name="Valve" localSheetId="11">TableValve[Valve]</definedName>
    <definedName name="Valve">TableValve[Valve]</definedName>
    <definedName name="Valves" localSheetId="2">TableValves[Valves]</definedName>
    <definedName name="Valves" localSheetId="11">TableValves[Valves]</definedName>
    <definedName name="Valves">TableValves[Valves]</definedName>
    <definedName name="Vessels" localSheetId="2">TblVessels[Vessels]</definedName>
    <definedName name="Vessels" localSheetId="11">TblVessels[Vessels]</definedName>
    <definedName name="Vessels">TblVessels[Vessels]</definedName>
    <definedName name="XSF" localSheetId="2">TableXSF[XSF]</definedName>
    <definedName name="XSF" localSheetId="11">TableXSF[XSF]</definedName>
    <definedName name="XSF">TableXSF[XSF]</definedName>
    <definedName name="YN_List">'[1]Unit Conversion'!$M$20:$M$21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0"/>
      <sz val="12"/>
    </font>
    <font>
      <name val="Arial"/>
      <family val="2"/>
      <b val="1"/>
      <color theme="1"/>
      <sz val="11"/>
    </font>
    <font>
      <name val="Arial"/>
      <family val="2"/>
      <b val="1"/>
      <color theme="0"/>
      <sz val="11"/>
    </font>
    <font>
      <name val="Arial"/>
      <family val="2"/>
      <sz val="11"/>
    </font>
    <font>
      <name val="Times New Roman"/>
      <family val="1"/>
      <color theme="1"/>
      <sz val="12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Arial Narrow"/>
      <family val="2"/>
      <b val="1"/>
      <sz val="11"/>
    </font>
    <font>
      <name val="Arial Narrow"/>
      <family val="2"/>
      <color theme="1"/>
      <sz val="11"/>
    </font>
    <font>
      <name val="Calibri"/>
      <family val="2"/>
      <b val="1"/>
      <color rgb="FF9C5700"/>
      <sz val="11"/>
      <scheme val="minor"/>
    </font>
    <font>
      <name val="Arial Narrow"/>
      <family val="2"/>
      <b val="1"/>
      <sz val="12"/>
    </font>
    <font>
      <name val="Arial Narrow"/>
      <family val="2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rgb="FFFF0000"/>
      <sz val="14"/>
    </font>
    <font>
      <name val="Arial Narrow"/>
      <family val="2"/>
      <color theme="1"/>
      <sz val="12"/>
    </font>
    <font>
      <name val="Arial Narrow"/>
      <family val="2"/>
      <b val="1"/>
      <color theme="8" tint="-0.249977111117893"/>
      <sz val="12"/>
      <u val="single"/>
    </font>
    <font>
      <name val="Arial Narrow"/>
      <family val="2"/>
      <b val="1"/>
      <color rgb="FFFF0000"/>
      <sz val="12"/>
    </font>
    <font>
      <name val="Arial Narrow"/>
      <family val="2"/>
      <b val="1"/>
      <color theme="8" tint="-0.249977111117893"/>
      <sz val="12"/>
    </font>
    <font>
      <name val="Arial Narrow"/>
      <family val="2"/>
      <b val="1"/>
      <color theme="1"/>
      <sz val="12"/>
    </font>
    <font>
      <name val="Arial"/>
      <family val="2"/>
      <color rgb="FF9C5700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7.7"/>
    </font>
    <font>
      <name val="Arial"/>
      <family val="2"/>
      <b val="1"/>
      <sz val="11"/>
    </font>
    <font>
      <name val="Arial Narrow"/>
      <family val="2"/>
      <sz val="12"/>
    </font>
    <font>
      <name val="Arial Narrow"/>
      <family val="2"/>
      <color rgb="FFFF0000"/>
      <sz val="11"/>
    </font>
  </fonts>
  <fills count="1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3" fillId="9" borderId="0"/>
    <xf numFmtId="0" fontId="14" fillId="10" borderId="0"/>
  </cellStyleXfs>
  <cellXfs count="428">
    <xf numFmtId="0" fontId="0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pivotButton="0" quotePrefix="0" xfId="0"/>
    <xf numFmtId="0" fontId="6" fillId="0" borderId="4" applyAlignment="1" pivotButton="0" quotePrefix="0" xfId="0">
      <alignment horizontal="center"/>
    </xf>
    <xf numFmtId="0" fontId="6" fillId="0" borderId="4" pivotButton="0" quotePrefix="0" xfId="0"/>
    <xf numFmtId="0" fontId="6" fillId="0" borderId="0" applyAlignment="1" pivotButton="0" quotePrefix="0" xfId="0">
      <alignment horizontal="center"/>
    </xf>
    <xf numFmtId="1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10" fillId="2" borderId="9" applyAlignment="1" pivotButton="0" quotePrefix="0" xfId="0">
      <alignment horizontal="center"/>
    </xf>
    <xf numFmtId="0" fontId="10" fillId="2" borderId="8" applyAlignment="1" pivotButton="0" quotePrefix="0" xfId="0">
      <alignment horizontal="center"/>
    </xf>
    <xf numFmtId="0" fontId="6" fillId="6" borderId="9" applyAlignment="1" pivotButton="0" quotePrefix="0" xfId="0">
      <alignment horizontal="center"/>
    </xf>
    <xf numFmtId="0" fontId="12" fillId="5" borderId="9" pivotButton="0" quotePrefix="0" xfId="0"/>
    <xf numFmtId="0" fontId="6" fillId="6" borderId="8" applyAlignment="1" pivotButton="0" quotePrefix="0" xfId="0">
      <alignment horizontal="center"/>
    </xf>
    <xf numFmtId="0" fontId="12" fillId="7" borderId="9" pivotButton="0" quotePrefix="0" xfId="0"/>
    <xf numFmtId="0" fontId="12" fillId="8" borderId="9" pivotButton="0" quotePrefix="0" xfId="0"/>
    <xf numFmtId="0" fontId="12" fillId="3" borderId="9" pivotButton="0" quotePrefix="0" xfId="0"/>
    <xf numFmtId="0" fontId="6" fillId="6" borderId="4" applyAlignment="1" pivotButton="0" quotePrefix="0" xfId="0">
      <alignment horizontal="center"/>
    </xf>
    <xf numFmtId="0" fontId="12" fillId="4" borderId="4" pivotButton="0" quotePrefix="0" xfId="0"/>
    <xf numFmtId="0" fontId="6" fillId="6" borderId="3" applyAlignment="1" pivotButton="0" quotePrefix="0" xfId="0">
      <alignment horizontal="center"/>
    </xf>
    <xf numFmtId="0" fontId="10" fillId="2" borderId="6" applyAlignment="1" pivotButton="0" quotePrefix="0" xfId="0">
      <alignment horizontal="center"/>
    </xf>
    <xf numFmtId="0" fontId="8" fillId="2" borderId="0" applyAlignment="1" pivotButton="0" quotePrefix="0" xfId="0">
      <alignment horizontal="left"/>
    </xf>
    <xf numFmtId="11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left"/>
    </xf>
    <xf numFmtId="0" fontId="0" fillId="11" borderId="0" pivotButton="0" quotePrefix="0" xfId="0"/>
    <xf numFmtId="0" fontId="6" fillId="12" borderId="3" applyAlignment="1" pivotButton="0" quotePrefix="0" xfId="0">
      <alignment horizontal="center"/>
    </xf>
    <xf numFmtId="0" fontId="0" fillId="8" borderId="3" pivotButton="0" quotePrefix="0" xfId="0"/>
    <xf numFmtId="0" fontId="6" fillId="0" borderId="3" pivotButton="0" quotePrefix="0" xfId="0"/>
    <xf numFmtId="0" fontId="6" fillId="0" borderId="3" applyAlignment="1" pivotButton="0" quotePrefix="0" xfId="0">
      <alignment horizontal="left"/>
    </xf>
    <xf numFmtId="0" fontId="2" fillId="5" borderId="3" pivotButton="0" quotePrefix="0" xfId="0"/>
    <xf numFmtId="0" fontId="6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left"/>
    </xf>
    <xf numFmtId="0" fontId="16" fillId="0" borderId="0" pivotButton="0" quotePrefix="0" xfId="0"/>
    <xf numFmtId="0" fontId="20" fillId="0" borderId="0" pivotButton="0" quotePrefix="0" xfId="0"/>
    <xf numFmtId="0" fontId="11" fillId="0" borderId="3" applyAlignment="1" pivotButton="0" quotePrefix="0" xfId="0">
      <alignment horizontal="center"/>
    </xf>
    <xf numFmtId="11" fontId="6" fillId="6" borderId="9" applyAlignment="1" pivotButton="0" quotePrefix="0" xfId="0">
      <alignment horizontal="center"/>
    </xf>
    <xf numFmtId="0" fontId="14" fillId="13" borderId="0" pivotButton="0" quotePrefix="0" xfId="2"/>
    <xf numFmtId="0" fontId="14" fillId="13" borderId="0" applyAlignment="1" pivotButton="0" quotePrefix="0" xfId="2">
      <alignment horizontal="center"/>
    </xf>
    <xf numFmtId="0" fontId="21" fillId="13" borderId="0" pivotButton="0" quotePrefix="0" xfId="2"/>
    <xf numFmtId="0" fontId="14" fillId="13" borderId="0" pivotButton="0" quotePrefix="0" xfId="2"/>
    <xf numFmtId="0" fontId="14" fillId="13" borderId="0" applyAlignment="1" pivotButton="0" quotePrefix="0" xfId="2">
      <alignment horizontal="center"/>
    </xf>
    <xf numFmtId="0" fontId="0" fillId="13" borderId="3" applyAlignment="1" pivotButton="0" quotePrefix="0" xfId="0">
      <alignment horizontal="center"/>
    </xf>
    <xf numFmtId="0" fontId="19" fillId="13" borderId="3" applyAlignment="1" pivotButton="0" quotePrefix="0" xfId="2">
      <alignment horizontal="center" vertical="top"/>
    </xf>
    <xf numFmtId="0" fontId="17" fillId="13" borderId="0" pivotButton="0" quotePrefix="0" xfId="2"/>
    <xf numFmtId="0" fontId="15" fillId="13" borderId="3" applyAlignment="1" pivotButton="0" quotePrefix="0" xfId="2">
      <alignment horizontal="center" vertical="top"/>
    </xf>
    <xf numFmtId="0" fontId="19" fillId="13" borderId="3" applyAlignment="1" pivotButton="0" quotePrefix="0" xfId="2">
      <alignment horizontal="center"/>
    </xf>
    <xf numFmtId="0" fontId="0" fillId="13" borderId="14" pivotButton="0" quotePrefix="0" xfId="0"/>
    <xf numFmtId="0" fontId="14" fillId="13" borderId="11" pivotButton="0" quotePrefix="0" xfId="2"/>
    <xf numFmtId="0" fontId="0" fillId="13" borderId="0" pivotButton="0" quotePrefix="0" xfId="0"/>
    <xf numFmtId="0" fontId="14" fillId="13" borderId="14" pivotButton="0" quotePrefix="0" xfId="2"/>
    <xf numFmtId="0" fontId="0" fillId="13" borderId="12" pivotButton="0" quotePrefix="0" xfId="0"/>
    <xf numFmtId="0" fontId="0" fillId="13" borderId="0" pivotButton="0" quotePrefix="0" xfId="0"/>
    <xf numFmtId="0" fontId="14" fillId="13" borderId="13" pivotButton="0" quotePrefix="0" xfId="2"/>
    <xf numFmtId="0" fontId="18" fillId="13" borderId="12" applyAlignment="1" pivotButton="0" quotePrefix="0" xfId="2">
      <alignment horizontal="center"/>
    </xf>
    <xf numFmtId="0" fontId="14" fillId="13" borderId="12" pivotButton="0" quotePrefix="0" xfId="2"/>
    <xf numFmtId="0" fontId="19" fillId="13" borderId="6" applyAlignment="1" pivotButton="0" quotePrefix="0" xfId="2">
      <alignment horizontal="center" vertical="top"/>
    </xf>
    <xf numFmtId="0" fontId="14" fillId="13" borderId="12" applyAlignment="1" pivotButton="0" quotePrefix="0" xfId="2">
      <alignment horizontal="center"/>
    </xf>
    <xf numFmtId="0" fontId="0" fillId="13" borderId="13" pivotButton="0" quotePrefix="0" xfId="0"/>
    <xf numFmtId="0" fontId="0" fillId="13" borderId="0" applyAlignment="1" pivotButton="0" quotePrefix="0" xfId="0">
      <alignment horizontal="center"/>
    </xf>
    <xf numFmtId="0" fontId="14" fillId="13" borderId="15" pivotButton="0" quotePrefix="0" xfId="2"/>
    <xf numFmtId="0" fontId="14" fillId="13" borderId="16" pivotButton="0" quotePrefix="0" xfId="2"/>
    <xf numFmtId="0" fontId="14" fillId="13" borderId="17" pivotButton="0" quotePrefix="0" xfId="2"/>
    <xf numFmtId="0" fontId="14" fillId="13" borderId="15" applyAlignment="1" pivotButton="0" quotePrefix="0" xfId="2">
      <alignment horizontal="center"/>
    </xf>
    <xf numFmtId="0" fontId="14" fillId="13" borderId="16" applyAlignment="1" pivotButton="0" quotePrefix="0" xfId="2">
      <alignment horizontal="center"/>
    </xf>
    <xf numFmtId="0" fontId="13" fillId="13" borderId="0" pivotButton="0" quotePrefix="0" xfId="1"/>
    <xf numFmtId="0" fontId="23" fillId="13" borderId="10" pivotButton="0" quotePrefix="0" xfId="2"/>
    <xf numFmtId="0" fontId="0" fillId="13" borderId="14" applyAlignment="1" pivotButton="0" quotePrefix="0" xfId="0">
      <alignment horizontal="center"/>
    </xf>
    <xf numFmtId="0" fontId="0" fillId="13" borderId="15" pivotButton="0" quotePrefix="0" xfId="0"/>
    <xf numFmtId="0" fontId="0" fillId="13" borderId="16" pivotButton="0" quotePrefix="0" xfId="0"/>
    <xf numFmtId="0" fontId="14" fillId="13" borderId="0" applyAlignment="1" pivotButton="0" quotePrefix="0" xfId="2">
      <alignment horizontal="left"/>
    </xf>
    <xf numFmtId="0" fontId="0" fillId="13" borderId="17" pivotButton="0" quotePrefix="0" xfId="0"/>
    <xf numFmtId="0" fontId="3" fillId="13" borderId="0" pivotButton="0" quotePrefix="0" xfId="0"/>
    <xf numFmtId="0" fontId="0" fillId="0" borderId="4" pivotButton="0" quotePrefix="0" xfId="0"/>
    <xf numFmtId="0" fontId="10" fillId="2" borderId="0" applyAlignment="1" pivotButton="0" quotePrefix="0" xfId="0">
      <alignment horizontal="center"/>
    </xf>
    <xf numFmtId="0" fontId="19" fillId="13" borderId="14" pivotButton="0" quotePrefix="0" xfId="0"/>
    <xf numFmtId="0" fontId="14" fillId="13" borderId="13" applyAlignment="1" pivotButton="0" quotePrefix="0" xfId="2">
      <alignment horizontal="center"/>
    </xf>
    <xf numFmtId="0" fontId="19" fillId="13" borderId="12" applyAlignment="1" pivotButton="0" quotePrefix="0" xfId="2">
      <alignment horizontal="left"/>
    </xf>
    <xf numFmtId="0" fontId="19" fillId="13" borderId="15" applyAlignment="1" pivotButton="0" quotePrefix="0" xfId="2">
      <alignment horizontal="left"/>
    </xf>
    <xf numFmtId="0" fontId="15" fillId="13" borderId="12" pivotButton="0" quotePrefix="0" xfId="2"/>
    <xf numFmtId="0" fontId="20" fillId="13" borderId="4" applyAlignment="1" pivotButton="0" quotePrefix="0" xfId="0">
      <alignment horizontal="center"/>
    </xf>
    <xf numFmtId="0" fontId="20" fillId="13" borderId="6" applyAlignment="1" pivotButton="0" quotePrefix="0" xfId="0">
      <alignment horizontal="center"/>
    </xf>
    <xf numFmtId="0" fontId="14" fillId="11" borderId="0" pivotButton="0" quotePrefix="0" xfId="2"/>
    <xf numFmtId="0" fontId="14" fillId="11" borderId="0" applyAlignment="1" pivotButton="0" quotePrefix="0" xfId="2">
      <alignment horizontal="center"/>
    </xf>
    <xf numFmtId="0" fontId="23" fillId="11" borderId="10" pivotButton="0" quotePrefix="0" xfId="2"/>
    <xf numFmtId="0" fontId="0" fillId="11" borderId="0" pivotButton="0" quotePrefix="0" xfId="0"/>
    <xf numFmtId="0" fontId="14" fillId="11" borderId="0" pivotButton="0" quotePrefix="0" xfId="2"/>
    <xf numFmtId="0" fontId="14" fillId="11" borderId="13" pivotButton="0" quotePrefix="0" xfId="2"/>
    <xf numFmtId="0" fontId="14" fillId="11" borderId="12" pivotButton="0" quotePrefix="0" xfId="2"/>
    <xf numFmtId="0" fontId="0" fillId="11" borderId="13" pivotButton="0" quotePrefix="0" xfId="0"/>
    <xf numFmtId="0" fontId="0" fillId="11" borderId="0" applyAlignment="1" pivotButton="0" quotePrefix="0" xfId="0">
      <alignment horizontal="center"/>
    </xf>
    <xf numFmtId="0" fontId="14" fillId="11" borderId="17" pivotButton="0" quotePrefix="0" xfId="2"/>
    <xf numFmtId="0" fontId="14" fillId="11" borderId="16" pivotButton="0" quotePrefix="0" xfId="2"/>
    <xf numFmtId="0" fontId="13" fillId="11" borderId="0" pivotButton="0" quotePrefix="0" xfId="1"/>
    <xf numFmtId="0" fontId="19" fillId="11" borderId="12" pivotButton="0" quotePrefix="0" xfId="0"/>
    <xf numFmtId="0" fontId="8" fillId="2" borderId="0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10" fillId="2" borderId="6" applyAlignment="1" pivotButton="0" quotePrefix="0" xfId="0">
      <alignment horizontal="center"/>
    </xf>
    <xf numFmtId="0" fontId="10" fillId="2" borderId="9" applyAlignment="1" pivotButton="0" quotePrefix="0" xfId="0">
      <alignment horizontal="center"/>
    </xf>
    <xf numFmtId="0" fontId="0" fillId="0" borderId="0" pivotButton="0" quotePrefix="0" xfId="0"/>
    <xf numFmtId="0" fontId="4" fillId="0" borderId="0" pivotButton="0" quotePrefix="0" xfId="0"/>
    <xf numFmtId="0" fontId="19" fillId="11" borderId="0" pivotButton="0" quotePrefix="0" xfId="0"/>
    <xf numFmtId="0" fontId="15" fillId="11" borderId="3" applyAlignment="1" pivotButton="0" quotePrefix="0" xfId="2">
      <alignment horizontal="center"/>
    </xf>
    <xf numFmtId="0" fontId="0" fillId="11" borderId="0" applyAlignment="1" pivotButton="0" quotePrefix="0" xfId="0">
      <alignment horizontal="center"/>
    </xf>
    <xf numFmtId="0" fontId="0" fillId="11" borderId="12" applyAlignment="1" pivotButton="0" quotePrefix="0" xfId="0">
      <alignment horizontal="center"/>
    </xf>
    <xf numFmtId="0" fontId="0" fillId="11" borderId="15" applyAlignment="1" pivotButton="0" quotePrefix="0" xfId="0">
      <alignment horizontal="center"/>
    </xf>
    <xf numFmtId="0" fontId="0" fillId="11" borderId="13" applyAlignment="1" pivotButton="0" quotePrefix="0" xfId="0">
      <alignment horizontal="center"/>
    </xf>
    <xf numFmtId="0" fontId="0" fillId="11" borderId="17" applyAlignment="1" pivotButton="0" quotePrefix="0" xfId="0">
      <alignment horizontal="center"/>
    </xf>
    <xf numFmtId="0" fontId="3" fillId="11" borderId="13" pivotButton="0" quotePrefix="0" xfId="0"/>
    <xf numFmtId="0" fontId="0" fillId="11" borderId="26" applyAlignment="1" pivotButton="0" quotePrefix="0" xfId="0">
      <alignment horizontal="center"/>
    </xf>
    <xf numFmtId="0" fontId="18" fillId="11" borderId="3" applyAlignment="1" pivotButton="0" quotePrefix="0" xfId="2">
      <alignment horizontal="center"/>
    </xf>
    <xf numFmtId="0" fontId="3" fillId="11" borderId="0" pivotButton="0" quotePrefix="0" xfId="0"/>
    <xf numFmtId="0" fontId="0" fillId="11" borderId="26" pivotButton="0" quotePrefix="0" xfId="0"/>
    <xf numFmtId="0" fontId="14" fillId="11" borderId="26" pivotButton="0" quotePrefix="0" xfId="2"/>
    <xf numFmtId="0" fontId="3" fillId="11" borderId="27" pivotButton="0" quotePrefix="0" xfId="0"/>
    <xf numFmtId="0" fontId="25" fillId="11" borderId="25" pivotButton="0" quotePrefix="0" xfId="2"/>
    <xf numFmtId="0" fontId="25" fillId="11" borderId="25" applyAlignment="1" pivotButton="0" quotePrefix="0" xfId="2">
      <alignment vertical="top"/>
    </xf>
    <xf numFmtId="0" fontId="3" fillId="11" borderId="0" applyAlignment="1" pivotButton="0" quotePrefix="0" xfId="0">
      <alignment horizontal="center"/>
    </xf>
    <xf numFmtId="0" fontId="15" fillId="11" borderId="20" applyAlignment="1" pivotButton="0" quotePrefix="0" xfId="2">
      <alignment horizontal="center"/>
    </xf>
    <xf numFmtId="11" fontId="19" fillId="11" borderId="16" applyAlignment="1" pivotButton="0" quotePrefix="0" xfId="2">
      <alignment vertical="top"/>
    </xf>
    <xf numFmtId="0" fontId="3" fillId="11" borderId="26" pivotButton="0" quotePrefix="0" xfId="0"/>
    <xf numFmtId="0" fontId="0" fillId="11" borderId="24" applyAlignment="1" pivotButton="0" quotePrefix="0" xfId="0">
      <alignment horizontal="center"/>
    </xf>
    <xf numFmtId="0" fontId="18" fillId="11" borderId="12" applyAlignment="1" pivotButton="0" quotePrefix="0" xfId="2">
      <alignment horizontal="left"/>
    </xf>
    <xf numFmtId="0" fontId="18" fillId="11" borderId="15" applyAlignment="1" pivotButton="0" quotePrefix="0" xfId="2">
      <alignment horizontal="left"/>
    </xf>
    <xf numFmtId="0" fontId="14" fillId="11" borderId="27" pivotButton="0" quotePrefix="0" xfId="2"/>
    <xf numFmtId="0" fontId="19" fillId="11" borderId="28" applyAlignment="1" pivotButton="0" quotePrefix="0" xfId="2">
      <alignment horizontal="center" vertical="top"/>
    </xf>
    <xf numFmtId="0" fontId="0" fillId="11" borderId="0" applyAlignment="1" pivotButton="0" quotePrefix="0" xfId="0">
      <alignment vertical="center"/>
    </xf>
    <xf numFmtId="0" fontId="0" fillId="11" borderId="16" applyAlignment="1" pivotButton="0" quotePrefix="0" xfId="0">
      <alignment vertical="center"/>
    </xf>
    <xf numFmtId="0" fontId="0" fillId="11" borderId="27" pivotButton="0" quotePrefix="0" xfId="0"/>
    <xf numFmtId="0" fontId="26" fillId="11" borderId="15" applyAlignment="1" pivotButton="0" quotePrefix="0" xfId="0">
      <alignment vertical="center"/>
    </xf>
    <xf numFmtId="0" fontId="6" fillId="14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6" fillId="11" borderId="0" pivotButton="0" quotePrefix="0" xfId="0"/>
    <xf numFmtId="0" fontId="8" fillId="2" borderId="1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9" fillId="13" borderId="12" pivotButton="0" quotePrefix="0" xfId="2"/>
    <xf numFmtId="0" fontId="9" fillId="0" borderId="3" applyAlignment="1" pivotButton="0" quotePrefix="0" xfId="0">
      <alignment horizontal="center"/>
    </xf>
    <xf numFmtId="0" fontId="11" fillId="0" borderId="31" applyAlignment="1" pivotButton="0" quotePrefix="0" xfId="0">
      <alignment horizontal="center"/>
    </xf>
    <xf numFmtId="0" fontId="10" fillId="2" borderId="32" applyAlignment="1" pivotButton="0" quotePrefix="0" xfId="0">
      <alignment horizontal="center"/>
    </xf>
    <xf numFmtId="0" fontId="10" fillId="2" borderId="33" applyAlignment="1" pivotButton="0" quotePrefix="0" xfId="0">
      <alignment horizontal="center"/>
    </xf>
    <xf numFmtId="0" fontId="11" fillId="0" borderId="3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6" fillId="0" borderId="13" applyAlignment="1" pivotButton="0" quotePrefix="0" xfId="0">
      <alignment horizontal="center"/>
    </xf>
    <xf numFmtId="0" fontId="6" fillId="0" borderId="15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2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5" fillId="5" borderId="9" pivotButton="0" quotePrefix="0" xfId="0"/>
    <xf numFmtId="1" fontId="6" fillId="6" borderId="9" applyAlignment="1" pivotButton="0" quotePrefix="0" xfId="0">
      <alignment horizontal="center"/>
    </xf>
    <xf numFmtId="0" fontId="5" fillId="7" borderId="9" pivotButton="0" quotePrefix="0" xfId="0"/>
    <xf numFmtId="0" fontId="5" fillId="8" borderId="9" pivotButton="0" quotePrefix="0" xfId="0"/>
    <xf numFmtId="0" fontId="5" fillId="3" borderId="9" pivotButton="0" quotePrefix="0" xfId="0"/>
    <xf numFmtId="0" fontId="5" fillId="4" borderId="4" pivotButton="0" quotePrefix="0" xfId="0"/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27" fillId="0" borderId="0" applyAlignment="1" pivotButton="0" quotePrefix="0" xfId="2">
      <alignment horizontal="center"/>
    </xf>
    <xf numFmtId="0" fontId="16" fillId="11" borderId="12" pivotButton="0" quotePrefix="0" xfId="0"/>
    <xf numFmtId="0" fontId="16" fillId="11" borderId="14" pivotButton="0" quotePrefix="0" xfId="0"/>
    <xf numFmtId="0" fontId="16" fillId="11" borderId="11" pivotButton="0" quotePrefix="0" xfId="0"/>
    <xf numFmtId="0" fontId="16" fillId="11" borderId="0" pivotButton="0" quotePrefix="0" xfId="0"/>
    <xf numFmtId="0" fontId="16" fillId="11" borderId="13" pivotButton="0" quotePrefix="0" xfId="0"/>
    <xf numFmtId="0" fontId="16" fillId="11" borderId="15" pivotButton="0" quotePrefix="0" xfId="0"/>
    <xf numFmtId="0" fontId="16" fillId="11" borderId="16" pivotButton="0" quotePrefix="0" xfId="0"/>
    <xf numFmtId="0" fontId="16" fillId="11" borderId="17" pivotButton="0" quotePrefix="0" xfId="0"/>
    <xf numFmtId="0" fontId="3" fillId="11" borderId="13" applyAlignment="1" pivotButton="0" quotePrefix="0" xfId="0">
      <alignment horizontal="center"/>
    </xf>
    <xf numFmtId="0" fontId="3" fillId="11" borderId="17" pivotButton="0" quotePrefix="0" xfId="0"/>
    <xf numFmtId="0" fontId="0" fillId="15" borderId="0" pivotButton="0" quotePrefix="0" xfId="0"/>
    <xf numFmtId="0" fontId="6" fillId="15" borderId="3" applyAlignment="1" pivotButton="0" quotePrefix="0" xfId="0">
      <alignment horizontal="center"/>
    </xf>
    <xf numFmtId="0" fontId="6" fillId="15" borderId="8" applyAlignment="1" pivotButton="0" quotePrefix="0" xfId="0">
      <alignment horizontal="center"/>
    </xf>
    <xf numFmtId="0" fontId="30" fillId="15" borderId="29" applyAlignment="1" pivotButton="0" quotePrefix="0" xfId="0">
      <alignment horizontal="center"/>
    </xf>
    <xf numFmtId="0" fontId="30" fillId="15" borderId="21" applyAlignment="1" pivotButton="0" quotePrefix="0" xfId="0">
      <alignment horizontal="center"/>
    </xf>
    <xf numFmtId="0" fontId="30" fillId="15" borderId="5" applyAlignment="1" pivotButton="0" quotePrefix="0" xfId="0">
      <alignment horizontal="center"/>
    </xf>
    <xf numFmtId="14" fontId="6" fillId="15" borderId="3" applyAlignment="1" pivotButton="0" quotePrefix="0" xfId="0">
      <alignment horizontal="center"/>
    </xf>
    <xf numFmtId="0" fontId="0" fillId="15" borderId="3" pivotButton="0" quotePrefix="0" xfId="0"/>
    <xf numFmtId="0" fontId="0" fillId="15" borderId="0" pivotButton="0" quotePrefix="0" xfId="0"/>
    <xf numFmtId="0" fontId="6" fillId="15" borderId="0" applyAlignment="1" pivotButton="0" quotePrefix="0" xfId="0">
      <alignment horizontal="center"/>
    </xf>
    <xf numFmtId="0" fontId="0" fillId="16" borderId="0" pivotButton="0" quotePrefix="0" xfId="0"/>
    <xf numFmtId="0" fontId="25" fillId="16" borderId="25" pivotButton="0" quotePrefix="0" xfId="2"/>
    <xf numFmtId="0" fontId="0" fillId="16" borderId="13" pivotButton="0" quotePrefix="0" xfId="0"/>
    <xf numFmtId="0" fontId="0" fillId="16" borderId="26" pivotButton="0" quotePrefix="0" xfId="0"/>
    <xf numFmtId="0" fontId="0" fillId="16" borderId="27" pivotButton="0" quotePrefix="0" xfId="0"/>
    <xf numFmtId="0" fontId="31" fillId="16" borderId="12" pivotButton="0" quotePrefix="0" xfId="2"/>
    <xf numFmtId="0" fontId="0" fillId="16" borderId="22" pivotButton="0" quotePrefix="0" xfId="0"/>
    <xf numFmtId="0" fontId="16" fillId="16" borderId="12" pivotButton="0" quotePrefix="0" xfId="0"/>
    <xf numFmtId="0" fontId="16" fillId="16" borderId="13" pivotButton="0" quotePrefix="0" xfId="0"/>
    <xf numFmtId="0" fontId="16" fillId="16" borderId="0" pivotButton="0" quotePrefix="0" xfId="0"/>
    <xf numFmtId="0" fontId="16" fillId="16" borderId="15" pivotButton="0" quotePrefix="0" xfId="0"/>
    <xf numFmtId="0" fontId="16" fillId="16" borderId="16" pivotButton="0" quotePrefix="0" xfId="0"/>
    <xf numFmtId="0" fontId="16" fillId="16" borderId="17" pivotButton="0" quotePrefix="0" xfId="0"/>
    <xf numFmtId="0" fontId="16" fillId="16" borderId="0" pivotButton="0" quotePrefix="0" xfId="0"/>
    <xf numFmtId="0" fontId="16" fillId="16" borderId="22" applyAlignment="1" pivotButton="0" quotePrefix="0" xfId="0">
      <alignment horizontal="center"/>
    </xf>
    <xf numFmtId="0" fontId="16" fillId="16" borderId="47" applyAlignment="1" pivotButton="0" quotePrefix="0" xfId="0">
      <alignment horizontal="center"/>
    </xf>
    <xf numFmtId="0" fontId="16" fillId="16" borderId="48" applyAlignment="1" pivotButton="0" quotePrefix="0" xfId="0">
      <alignment horizontal="center"/>
    </xf>
    <xf numFmtId="0" fontId="22" fillId="5" borderId="50" pivotButton="0" quotePrefix="0" xfId="0"/>
    <xf numFmtId="0" fontId="22" fillId="7" borderId="51" pivotButton="0" quotePrefix="0" xfId="0"/>
    <xf numFmtId="0" fontId="22" fillId="8" borderId="51" pivotButton="0" quotePrefix="0" xfId="0"/>
    <xf numFmtId="0" fontId="22" fillId="3" borderId="51" pivotButton="0" quotePrefix="0" xfId="0"/>
    <xf numFmtId="0" fontId="22" fillId="4" borderId="52" pivotButton="0" quotePrefix="0" xfId="0"/>
    <xf numFmtId="0" fontId="16" fillId="16" borderId="25" applyAlignment="1" pivotButton="0" quotePrefix="0" xfId="0">
      <alignment horizontal="center"/>
    </xf>
    <xf numFmtId="0" fontId="16" fillId="16" borderId="53" applyAlignment="1" pivotButton="0" quotePrefix="0" xfId="0">
      <alignment horizontal="center"/>
    </xf>
    <xf numFmtId="0" fontId="16" fillId="16" borderId="54" applyAlignment="1" pivotButton="0" quotePrefix="0" xfId="0">
      <alignment horizontal="center"/>
    </xf>
    <xf numFmtId="0" fontId="16" fillId="16" borderId="55" applyAlignment="1" pivotButton="0" quotePrefix="0" xfId="0">
      <alignment horizontal="center"/>
    </xf>
    <xf numFmtId="0" fontId="16" fillId="16" borderId="43" applyAlignment="1" pivotButton="0" quotePrefix="0" xfId="0">
      <alignment horizontal="center"/>
    </xf>
    <xf numFmtId="0" fontId="16" fillId="16" borderId="2" applyAlignment="1" pivotButton="0" quotePrefix="0" xfId="0">
      <alignment horizontal="center"/>
    </xf>
    <xf numFmtId="0" fontId="16" fillId="16" borderId="23" applyAlignment="1" pivotButton="0" quotePrefix="0" xfId="0">
      <alignment horizontal="center"/>
    </xf>
    <xf numFmtId="0" fontId="16" fillId="16" borderId="46" applyAlignment="1" pivotButton="0" quotePrefix="0" xfId="0">
      <alignment horizontal="center"/>
    </xf>
    <xf numFmtId="0" fontId="16" fillId="16" borderId="56" applyAlignment="1" pivotButton="0" quotePrefix="0" xfId="0">
      <alignment horizontal="center"/>
    </xf>
    <xf numFmtId="0" fontId="16" fillId="16" borderId="15" applyAlignment="1" pivotButton="0" quotePrefix="0" xfId="0">
      <alignment horizontal="center"/>
    </xf>
    <xf numFmtId="0" fontId="16" fillId="16" borderId="51" pivotButton="0" quotePrefix="0" xfId="0"/>
    <xf numFmtId="0" fontId="16" fillId="16" borderId="41" applyAlignment="1" pivotButton="0" quotePrefix="0" xfId="0">
      <alignment horizontal="center"/>
    </xf>
    <xf numFmtId="0" fontId="16" fillId="16" borderId="30" applyAlignment="1" pivotButton="0" quotePrefix="0" xfId="0">
      <alignment horizontal="center"/>
    </xf>
    <xf numFmtId="0" fontId="25" fillId="16" borderId="10" pivotButton="0" quotePrefix="0" xfId="0"/>
    <xf numFmtId="0" fontId="16" fillId="5" borderId="21" applyAlignment="1" pivotButton="0" quotePrefix="0" xfId="0">
      <alignment horizontal="center"/>
    </xf>
    <xf numFmtId="0" fontId="16" fillId="8" borderId="3" applyAlignment="1" pivotButton="0" quotePrefix="0" xfId="0">
      <alignment horizontal="center"/>
    </xf>
    <xf numFmtId="0" fontId="16" fillId="3" borderId="3" applyAlignment="1" pivotButton="0" quotePrefix="0" xfId="0">
      <alignment horizontal="center"/>
    </xf>
    <xf numFmtId="0" fontId="16" fillId="4" borderId="3" applyAlignment="1" pivotButton="0" quotePrefix="0" xfId="0">
      <alignment horizontal="center"/>
    </xf>
    <xf numFmtId="0" fontId="16" fillId="3" borderId="20" applyAlignment="1" pivotButton="0" quotePrefix="0" xfId="0">
      <alignment horizontal="center"/>
    </xf>
    <xf numFmtId="0" fontId="16" fillId="4" borderId="20" applyAlignment="1" pivotButton="0" quotePrefix="0" xfId="0">
      <alignment horizontal="center"/>
    </xf>
    <xf numFmtId="0" fontId="16" fillId="3" borderId="24" applyAlignment="1" pivotButton="0" quotePrefix="0" xfId="0">
      <alignment horizontal="center"/>
    </xf>
    <xf numFmtId="0" fontId="16" fillId="4" borderId="24" applyAlignment="1" pivotButton="0" quotePrefix="0" xfId="0">
      <alignment horizontal="center"/>
    </xf>
    <xf numFmtId="0" fontId="16" fillId="4" borderId="28" applyAlignment="1" pivotButton="0" quotePrefix="0" xfId="0">
      <alignment horizontal="center"/>
    </xf>
    <xf numFmtId="0" fontId="16" fillId="8" borderId="6" applyAlignment="1" pivotButton="0" quotePrefix="0" xfId="0">
      <alignment horizontal="center"/>
    </xf>
    <xf numFmtId="0" fontId="20" fillId="16" borderId="56" applyAlignment="1" pivotButton="0" quotePrefix="0" xfId="0">
      <alignment horizontal="center"/>
    </xf>
    <xf numFmtId="0" fontId="20" fillId="16" borderId="37" applyAlignment="1" pivotButton="0" quotePrefix="0" xfId="0">
      <alignment horizontal="center"/>
    </xf>
    <xf numFmtId="0" fontId="20" fillId="16" borderId="17" applyAlignment="1" pivotButton="0" quotePrefix="0" xfId="0">
      <alignment horizontal="center"/>
    </xf>
    <xf numFmtId="0" fontId="16" fillId="5" borderId="52" applyAlignment="1" pivotButton="0" quotePrefix="0" xfId="0">
      <alignment horizontal="center"/>
    </xf>
    <xf numFmtId="0" fontId="16" fillId="4" borderId="55" applyAlignment="1" pivotButton="0" quotePrefix="0" xfId="0">
      <alignment horizontal="center"/>
    </xf>
    <xf numFmtId="0" fontId="16" fillId="16" borderId="26" pivotButton="0" quotePrefix="0" xfId="0"/>
    <xf numFmtId="0" fontId="16" fillId="16" borderId="27" pivotButton="0" quotePrefix="0" xfId="0"/>
    <xf numFmtId="0" fontId="25" fillId="16" borderId="57" pivotButton="0" quotePrefix="0" xfId="0"/>
    <xf numFmtId="0" fontId="25" fillId="16" borderId="15" pivotButton="0" quotePrefix="0" xfId="0"/>
    <xf numFmtId="0" fontId="25" fillId="16" borderId="56" pivotButton="0" quotePrefix="0" xfId="0"/>
    <xf numFmtId="0" fontId="16" fillId="5" borderId="29" applyAlignment="1" pivotButton="0" quotePrefix="0" xfId="0">
      <alignment horizontal="center"/>
    </xf>
    <xf numFmtId="0" fontId="16" fillId="3" borderId="19" applyAlignment="1" pivotButton="0" quotePrefix="0" xfId="0">
      <alignment horizontal="center"/>
    </xf>
    <xf numFmtId="0" fontId="16" fillId="16" borderId="50" pivotButton="0" quotePrefix="0" xfId="0"/>
    <xf numFmtId="0" fontId="16" fillId="16" borderId="52" pivotButton="0" quotePrefix="0" xfId="0"/>
    <xf numFmtId="0" fontId="16" fillId="8" borderId="21" applyAlignment="1" pivotButton="0" quotePrefix="0" xfId="0">
      <alignment horizontal="center"/>
    </xf>
    <xf numFmtId="0" fontId="16" fillId="3" borderId="45" applyAlignment="1" pivotButton="0" quotePrefix="0" xfId="0">
      <alignment horizontal="center"/>
    </xf>
    <xf numFmtId="0" fontId="20" fillId="16" borderId="15" pivotButton="0" quotePrefix="0" xfId="0"/>
    <xf numFmtId="0" fontId="11" fillId="15" borderId="3" applyAlignment="1" pivotButton="0" quotePrefix="0" xfId="0">
      <alignment horizontal="center"/>
    </xf>
    <xf numFmtId="14" fontId="6" fillId="15" borderId="8" applyAlignment="1" pivotButton="0" quotePrefix="0" xfId="0">
      <alignment horizontal="center"/>
    </xf>
    <xf numFmtId="0" fontId="11" fillId="15" borderId="8" applyAlignment="1" pivotButton="0" quotePrefix="0" xfId="0">
      <alignment horizontal="center"/>
    </xf>
    <xf numFmtId="0" fontId="16" fillId="16" borderId="55" applyAlignment="1" applyProtection="1" pivotButton="0" quotePrefix="0" xfId="0">
      <alignment horizontal="center"/>
      <protection locked="0" hidden="0"/>
    </xf>
    <xf numFmtId="0" fontId="19" fillId="11" borderId="55" applyAlignment="1" applyProtection="1" pivotButton="0" quotePrefix="0" xfId="2">
      <alignment horizontal="center" vertical="top"/>
      <protection locked="0" hidden="0"/>
    </xf>
    <xf numFmtId="0" fontId="16" fillId="16" borderId="51" applyAlignment="1" applyProtection="1" pivotButton="0" quotePrefix="0" xfId="0">
      <alignment horizontal="center"/>
      <protection locked="0" hidden="0"/>
    </xf>
    <xf numFmtId="0" fontId="19" fillId="11" borderId="51" applyAlignment="1" applyProtection="1" pivotButton="0" quotePrefix="0" xfId="2">
      <alignment horizontal="center" vertical="top"/>
      <protection locked="0" hidden="0"/>
    </xf>
    <xf numFmtId="0" fontId="16" fillId="16" borderId="52" applyAlignment="1" applyProtection="1" pivotButton="0" quotePrefix="0" xfId="0">
      <alignment horizontal="center"/>
      <protection locked="0" hidden="0"/>
    </xf>
    <xf numFmtId="0" fontId="19" fillId="11" borderId="52" applyAlignment="1" applyProtection="1" pivotButton="0" quotePrefix="0" xfId="2">
      <alignment horizontal="center" vertical="top"/>
      <protection locked="0" hidden="0"/>
    </xf>
    <xf numFmtId="0" fontId="16" fillId="16" borderId="39" applyAlignment="1" applyProtection="1" pivotButton="0" quotePrefix="0" xfId="0">
      <alignment horizontal="center"/>
      <protection locked="0" hidden="0"/>
    </xf>
    <xf numFmtId="0" fontId="19" fillId="11" borderId="56" applyAlignment="1" applyProtection="1" pivotButton="0" quotePrefix="0" xfId="2">
      <alignment horizontal="center" vertical="top"/>
      <protection locked="0" hidden="0"/>
    </xf>
    <xf numFmtId="0" fontId="16" fillId="16" borderId="15" applyAlignment="1" applyProtection="1" pivotButton="0" quotePrefix="0" xfId="0">
      <alignment horizontal="center"/>
      <protection locked="0" hidden="0"/>
    </xf>
    <xf numFmtId="0" fontId="16" fillId="16" borderId="39" applyProtection="1" pivotButton="0" quotePrefix="0" xfId="0">
      <protection locked="0" hidden="0"/>
    </xf>
    <xf numFmtId="0" fontId="16" fillId="16" borderId="2" applyProtection="1" pivotButton="0" quotePrefix="0" xfId="0">
      <protection locked="0" hidden="0"/>
    </xf>
    <xf numFmtId="0" fontId="16" fillId="16" borderId="38" applyProtection="1" pivotButton="0" quotePrefix="0" xfId="0">
      <protection locked="0" hidden="0"/>
    </xf>
    <xf numFmtId="0" fontId="16" fillId="16" borderId="60" applyProtection="1" pivotButton="0" quotePrefix="0" xfId="0">
      <protection locked="0" hidden="0"/>
    </xf>
    <xf numFmtId="0" fontId="16" fillId="16" borderId="1" applyProtection="1" pivotButton="0" quotePrefix="0" xfId="0">
      <protection locked="0" hidden="0"/>
    </xf>
    <xf numFmtId="0" fontId="16" fillId="16" borderId="35" applyProtection="1" pivotButton="0" quotePrefix="0" xfId="0">
      <protection locked="0" hidden="0"/>
    </xf>
    <xf numFmtId="0" fontId="16" fillId="16" borderId="54" applyProtection="1" pivotButton="0" quotePrefix="0" xfId="0">
      <protection locked="0" hidden="0"/>
    </xf>
    <xf numFmtId="0" fontId="16" fillId="16" borderId="23" applyProtection="1" pivotButton="0" quotePrefix="0" xfId="0">
      <protection locked="0" hidden="0"/>
    </xf>
    <xf numFmtId="0" fontId="16" fillId="16" borderId="30" applyProtection="1" pivotButton="0" quotePrefix="0" xfId="0">
      <protection locked="0" hidden="0"/>
    </xf>
    <xf numFmtId="0" fontId="16" fillId="11" borderId="3" applyAlignment="1" applyProtection="1" pivotButton="0" quotePrefix="0" xfId="0">
      <alignment horizontal="center"/>
      <protection locked="0" hidden="0"/>
    </xf>
    <xf numFmtId="0" fontId="16" fillId="11" borderId="24" applyAlignment="1" applyProtection="1" pivotButton="0" quotePrefix="0" xfId="0">
      <alignment horizontal="center"/>
      <protection locked="0" hidden="0"/>
    </xf>
    <xf numFmtId="0" fontId="16" fillId="11" borderId="28" applyAlignment="1" applyProtection="1" pivotButton="0" quotePrefix="0" xfId="0">
      <alignment horizontal="center"/>
      <protection locked="0" hidden="0"/>
    </xf>
    <xf numFmtId="0" fontId="16" fillId="13" borderId="3" applyAlignment="1" applyProtection="1" pivotButton="0" quotePrefix="0" xfId="0">
      <alignment horizontal="center"/>
      <protection locked="0" hidden="0"/>
    </xf>
    <xf numFmtId="0" fontId="19" fillId="13" borderId="3" applyAlignment="1" applyProtection="1" pivotButton="0" quotePrefix="0" xfId="2">
      <alignment horizontal="left" vertical="top"/>
      <protection locked="0" hidden="0"/>
    </xf>
    <xf numFmtId="0" fontId="19" fillId="13" borderId="3" applyAlignment="1" applyProtection="1" pivotButton="0" quotePrefix="0" xfId="2">
      <alignment vertical="top"/>
      <protection locked="0" hidden="0"/>
    </xf>
    <xf numFmtId="0" fontId="19" fillId="13" borderId="3" applyAlignment="1" applyProtection="1" pivotButton="0" quotePrefix="0" xfId="2">
      <alignment horizontal="center" vertical="top"/>
      <protection locked="0" hidden="0"/>
    </xf>
    <xf numFmtId="0" fontId="18" fillId="11" borderId="12" applyAlignment="1" pivotButton="0" quotePrefix="0" xfId="0">
      <alignment horizontal="left"/>
    </xf>
    <xf numFmtId="0" fontId="11" fillId="10" borderId="3" applyAlignment="1" pivotButton="0" quotePrefix="0" xfId="2">
      <alignment horizontal="center"/>
    </xf>
    <xf numFmtId="0" fontId="25" fillId="16" borderId="42" applyAlignment="1" pivotButton="0" quotePrefix="0" xfId="2">
      <alignment horizontal="center"/>
    </xf>
    <xf numFmtId="0" fontId="25" fillId="16" borderId="43" applyAlignment="1" pivotButton="0" quotePrefix="0" xfId="2">
      <alignment horizontal="center"/>
    </xf>
    <xf numFmtId="0" fontId="25" fillId="16" borderId="44" applyAlignment="1" pivotButton="0" quotePrefix="0" xfId="2">
      <alignment horizontal="center"/>
    </xf>
    <xf numFmtId="0" fontId="20" fillId="16" borderId="42" applyAlignment="1" pivotButton="0" quotePrefix="0" xfId="0">
      <alignment horizontal="center"/>
    </xf>
    <xf numFmtId="0" fontId="20" fillId="16" borderId="43" applyAlignment="1" pivotButton="0" quotePrefix="0" xfId="0">
      <alignment horizontal="center"/>
    </xf>
    <xf numFmtId="0" fontId="20" fillId="16" borderId="44" applyAlignment="1" pivotButton="0" quotePrefix="0" xfId="0">
      <alignment horizontal="center"/>
    </xf>
    <xf numFmtId="0" fontId="19" fillId="11" borderId="54" applyAlignment="1" pivotButton="0" quotePrefix="0" xfId="2">
      <alignment horizontal="center" vertical="top"/>
    </xf>
    <xf numFmtId="0" fontId="19" fillId="11" borderId="30" applyAlignment="1" pivotButton="0" quotePrefix="0" xfId="2">
      <alignment horizontal="center" vertical="top"/>
    </xf>
    <xf numFmtId="0" fontId="20" fillId="16" borderId="59" applyAlignment="1" pivotButton="0" quotePrefix="0" xfId="0">
      <alignment horizontal="center"/>
    </xf>
    <xf numFmtId="0" fontId="20" fillId="16" borderId="40" applyAlignment="1" pivotButton="0" quotePrefix="0" xfId="0">
      <alignment horizontal="center"/>
    </xf>
    <xf numFmtId="0" fontId="15" fillId="16" borderId="43" applyAlignment="1" pivotButton="0" quotePrefix="0" xfId="2">
      <alignment horizontal="center"/>
    </xf>
    <xf numFmtId="0" fontId="15" fillId="16" borderId="44" applyAlignment="1" pivotButton="0" quotePrefix="0" xfId="2">
      <alignment horizontal="center"/>
    </xf>
    <xf numFmtId="0" fontId="16" fillId="16" borderId="58" applyAlignment="1" pivotButton="0" quotePrefix="0" xfId="0">
      <alignment horizontal="center"/>
    </xf>
    <xf numFmtId="0" fontId="16" fillId="16" borderId="56" applyAlignment="1" pivotButton="0" quotePrefix="0" xfId="0">
      <alignment horizontal="center"/>
    </xf>
    <xf numFmtId="14" fontId="19" fillId="11" borderId="3" applyAlignment="1" applyProtection="1" pivotButton="0" quotePrefix="0" xfId="2">
      <alignment horizontal="center" vertical="top"/>
      <protection locked="0" hidden="0"/>
    </xf>
    <xf numFmtId="0" fontId="19" fillId="11" borderId="3" applyAlignment="1" applyProtection="1" pivotButton="0" quotePrefix="0" xfId="2">
      <alignment horizontal="center" vertical="top"/>
      <protection locked="0" hidden="0"/>
    </xf>
    <xf numFmtId="0" fontId="20" fillId="16" borderId="46" applyAlignment="1" pivotButton="0" quotePrefix="0" xfId="0">
      <alignment horizontal="center"/>
    </xf>
    <xf numFmtId="0" fontId="20" fillId="16" borderId="49" applyAlignment="1" pivotButton="0" quotePrefix="0" xfId="0">
      <alignment horizontal="center"/>
    </xf>
    <xf numFmtId="0" fontId="19" fillId="11" borderId="18" applyAlignment="1" applyProtection="1" pivotButton="0" quotePrefix="0" xfId="2">
      <alignment horizontal="center" vertical="top"/>
      <protection locked="0" hidden="0"/>
    </xf>
    <xf numFmtId="0" fontId="19" fillId="11" borderId="19" applyAlignment="1" applyProtection="1" pivotButton="0" quotePrefix="0" xfId="2">
      <alignment horizontal="center" vertical="top"/>
      <protection locked="0" hidden="0"/>
    </xf>
    <xf numFmtId="0" fontId="16" fillId="3" borderId="61" applyAlignment="1" pivotButton="0" quotePrefix="0" xfId="0">
      <alignment horizontal="center" vertical="center"/>
    </xf>
    <xf numFmtId="0" fontId="16" fillId="3" borderId="55" applyAlignment="1" pivotButton="0" quotePrefix="0" xfId="0">
      <alignment horizontal="center" vertical="center"/>
    </xf>
    <xf numFmtId="0" fontId="16" fillId="8" borderId="61" applyAlignment="1" pivotButton="0" quotePrefix="0" xfId="0">
      <alignment horizontal="center" vertical="center"/>
    </xf>
    <xf numFmtId="0" fontId="16" fillId="8" borderId="55" applyAlignment="1" pivotButton="0" quotePrefix="0" xfId="0">
      <alignment horizontal="center" vertical="center"/>
    </xf>
    <xf numFmtId="0" fontId="19" fillId="11" borderId="60" applyAlignment="1" pivotButton="0" quotePrefix="0" xfId="2">
      <alignment horizontal="center" vertical="center"/>
    </xf>
    <xf numFmtId="0" fontId="19" fillId="11" borderId="35" applyAlignment="1" pivotButton="0" quotePrefix="0" xfId="2">
      <alignment horizontal="center" vertical="center"/>
    </xf>
    <xf numFmtId="0" fontId="19" fillId="11" borderId="39" applyAlignment="1" pivotButton="0" quotePrefix="0" xfId="2">
      <alignment horizontal="center" vertical="center"/>
    </xf>
    <xf numFmtId="0" fontId="19" fillId="11" borderId="38" applyAlignment="1" pivotButton="0" quotePrefix="0" xfId="2">
      <alignment horizontal="center" vertical="center"/>
    </xf>
    <xf numFmtId="0" fontId="19" fillId="11" borderId="25" applyAlignment="1" pivotButton="0" quotePrefix="0" xfId="2">
      <alignment horizontal="center" vertical="top"/>
    </xf>
    <xf numFmtId="0" fontId="19" fillId="11" borderId="27" applyAlignment="1" pivotButton="0" quotePrefix="0" xfId="2">
      <alignment horizontal="center" vertical="top"/>
    </xf>
    <xf numFmtId="0" fontId="16" fillId="11" borderId="4" applyAlignment="1" applyProtection="1" pivotButton="0" quotePrefix="0" xfId="0">
      <alignment horizontal="center"/>
      <protection locked="0" hidden="0"/>
    </xf>
    <xf numFmtId="0" fontId="16" fillId="11" borderId="6" applyAlignment="1" applyProtection="1" pivotButton="0" quotePrefix="0" xfId="0">
      <alignment horizontal="center"/>
      <protection locked="0" hidden="0"/>
    </xf>
    <xf numFmtId="0" fontId="16" fillId="11" borderId="4" applyAlignment="1" pivotButton="0" quotePrefix="0" xfId="0">
      <alignment horizontal="center"/>
    </xf>
    <xf numFmtId="0" fontId="16" fillId="11" borderId="6" applyAlignment="1" pivotButton="0" quotePrefix="0" xfId="0">
      <alignment horizontal="center"/>
    </xf>
    <xf numFmtId="0" fontId="16" fillId="11" borderId="9" applyAlignment="1" pivotButton="0" quotePrefix="0" xfId="0">
      <alignment horizontal="left" vertical="top" wrapText="1"/>
    </xf>
    <xf numFmtId="0" fontId="16" fillId="11" borderId="1" applyAlignment="1" pivotButton="0" quotePrefix="0" xfId="0">
      <alignment horizontal="left" vertical="top" wrapText="1"/>
    </xf>
    <xf numFmtId="0" fontId="16" fillId="11" borderId="35" applyAlignment="1" pivotButton="0" quotePrefix="0" xfId="0">
      <alignment horizontal="left" vertical="top" wrapText="1"/>
    </xf>
    <xf numFmtId="0" fontId="16" fillId="11" borderId="36" applyAlignment="1" pivotButton="0" quotePrefix="0" xfId="0">
      <alignment horizontal="left" vertical="top" wrapText="1"/>
    </xf>
    <xf numFmtId="0" fontId="16" fillId="11" borderId="0" applyAlignment="1" pivotButton="0" quotePrefix="0" xfId="0">
      <alignment horizontal="left" vertical="top" wrapText="1"/>
    </xf>
    <xf numFmtId="0" fontId="16" fillId="11" borderId="13" applyAlignment="1" pivotButton="0" quotePrefix="0" xfId="0">
      <alignment horizontal="left" vertical="top" wrapText="1"/>
    </xf>
    <xf numFmtId="0" fontId="16" fillId="11" borderId="40" applyAlignment="1" pivotButton="0" quotePrefix="0" xfId="0">
      <alignment horizontal="left" vertical="top" wrapText="1"/>
    </xf>
    <xf numFmtId="0" fontId="16" fillId="11" borderId="16" applyAlignment="1" pivotButton="0" quotePrefix="0" xfId="0">
      <alignment horizontal="left" vertical="top" wrapText="1"/>
    </xf>
    <xf numFmtId="0" fontId="16" fillId="11" borderId="17" applyAlignment="1" pivotButton="0" quotePrefix="0" xfId="0">
      <alignment horizontal="left" vertical="top" wrapText="1"/>
    </xf>
    <xf numFmtId="0" fontId="16" fillId="11" borderId="18" applyAlignment="1" pivotButton="0" quotePrefix="0" xfId="0">
      <alignment horizontal="center"/>
    </xf>
    <xf numFmtId="0" fontId="16" fillId="11" borderId="19" applyAlignment="1" pivotButton="0" quotePrefix="0" xfId="0">
      <alignment horizontal="center"/>
    </xf>
    <xf numFmtId="0" fontId="19" fillId="11" borderId="18" applyAlignment="1" applyProtection="1" pivotButton="0" quotePrefix="0" xfId="2">
      <alignment horizontal="left" vertical="top"/>
      <protection locked="0" hidden="0"/>
    </xf>
    <xf numFmtId="0" fontId="19" fillId="11" borderId="19" applyAlignment="1" applyProtection="1" pivotButton="0" quotePrefix="0" xfId="2">
      <alignment horizontal="left" vertical="top"/>
      <protection locked="0" hidden="0"/>
    </xf>
    <xf numFmtId="0" fontId="19" fillId="11" borderId="9" applyAlignment="1" applyProtection="1" pivotButton="0" quotePrefix="0" xfId="2">
      <alignment horizontal="left" vertical="top" wrapText="1"/>
      <protection locked="0" hidden="0"/>
    </xf>
    <xf numFmtId="0" fontId="19" fillId="11" borderId="1" applyAlignment="1" applyProtection="1" pivotButton="0" quotePrefix="0" xfId="2">
      <alignment horizontal="left" vertical="top" wrapText="1"/>
      <protection locked="0" hidden="0"/>
    </xf>
    <xf numFmtId="0" fontId="19" fillId="11" borderId="35" applyAlignment="1" applyProtection="1" pivotButton="0" quotePrefix="0" xfId="2">
      <alignment horizontal="left" vertical="top" wrapText="1"/>
      <protection locked="0" hidden="0"/>
    </xf>
    <xf numFmtId="0" fontId="19" fillId="11" borderId="36" applyAlignment="1" applyProtection="1" pivotButton="0" quotePrefix="0" xfId="2">
      <alignment horizontal="left" vertical="top" wrapText="1"/>
      <protection locked="0" hidden="0"/>
    </xf>
    <xf numFmtId="0" fontId="19" fillId="11" borderId="0" applyAlignment="1" applyProtection="1" pivotButton="0" quotePrefix="0" xfId="2">
      <alignment horizontal="left" vertical="top" wrapText="1"/>
      <protection locked="0" hidden="0"/>
    </xf>
    <xf numFmtId="0" fontId="19" fillId="11" borderId="13" applyAlignment="1" applyProtection="1" pivotButton="0" quotePrefix="0" xfId="2">
      <alignment horizontal="left" vertical="top" wrapText="1"/>
      <protection locked="0" hidden="0"/>
    </xf>
    <xf numFmtId="0" fontId="19" fillId="11" borderId="40" applyAlignment="1" applyProtection="1" pivotButton="0" quotePrefix="0" xfId="2">
      <alignment horizontal="left" vertical="top" wrapText="1"/>
      <protection locked="0" hidden="0"/>
    </xf>
    <xf numFmtId="0" fontId="19" fillId="11" borderId="16" applyAlignment="1" applyProtection="1" pivotButton="0" quotePrefix="0" xfId="2">
      <alignment horizontal="left" vertical="top" wrapText="1"/>
      <protection locked="0" hidden="0"/>
    </xf>
    <xf numFmtId="0" fontId="19" fillId="11" borderId="17" applyAlignment="1" applyProtection="1" pivotButton="0" quotePrefix="0" xfId="2">
      <alignment horizontal="left" vertical="top" wrapText="1"/>
      <protection locked="0" hidden="0"/>
    </xf>
    <xf numFmtId="0" fontId="16" fillId="11" borderId="9" applyAlignment="1" applyProtection="1" pivotButton="0" quotePrefix="0" xfId="0">
      <alignment horizontal="center"/>
      <protection locked="0" hidden="0"/>
    </xf>
    <xf numFmtId="0" fontId="16" fillId="11" borderId="7" applyAlignment="1" applyProtection="1" pivotButton="0" quotePrefix="0" xfId="0">
      <alignment horizontal="center"/>
      <protection locked="0" hidden="0"/>
    </xf>
    <xf numFmtId="0" fontId="19" fillId="13" borderId="8" applyAlignment="1" pivotButton="0" quotePrefix="0" xfId="2">
      <alignment horizontal="left" vertical="top" wrapText="1"/>
    </xf>
    <xf numFmtId="0" fontId="19" fillId="13" borderId="21" applyAlignment="1" pivotButton="0" quotePrefix="0" xfId="2">
      <alignment horizontal="left" vertical="top" wrapText="1"/>
    </xf>
    <xf numFmtId="0" fontId="19" fillId="13" borderId="12" applyAlignment="1" pivotButton="0" quotePrefix="0" xfId="2">
      <alignment horizontal="left"/>
    </xf>
    <xf numFmtId="0" fontId="19" fillId="13" borderId="0" applyAlignment="1" pivotButton="0" quotePrefix="0" xfId="2">
      <alignment horizontal="left"/>
    </xf>
    <xf numFmtId="0" fontId="19" fillId="13" borderId="13" applyAlignment="1" pivotButton="0" quotePrefix="0" xfId="2">
      <alignment horizontal="left"/>
    </xf>
    <xf numFmtId="0" fontId="16" fillId="13" borderId="18" applyAlignment="1" applyProtection="1" pivotButton="0" quotePrefix="0" xfId="0">
      <alignment horizontal="center"/>
      <protection locked="0" hidden="0"/>
    </xf>
    <xf numFmtId="0" fontId="16" fillId="13" borderId="19" applyAlignment="1" applyProtection="1" pivotButton="0" quotePrefix="0" xfId="0">
      <alignment horizontal="center"/>
      <protection locked="0" hidden="0"/>
    </xf>
    <xf numFmtId="0" fontId="15" fillId="13" borderId="4" applyAlignment="1" pivotButton="0" quotePrefix="0" xfId="2">
      <alignment horizontal="center"/>
    </xf>
    <xf numFmtId="0" fontId="15" fillId="13" borderId="6" applyAlignment="1" pivotButton="0" quotePrefix="0" xfId="2">
      <alignment horizontal="center"/>
    </xf>
    <xf numFmtId="0" fontId="20" fillId="13" borderId="4" applyAlignment="1" pivotButton="0" quotePrefix="0" xfId="0">
      <alignment horizontal="center"/>
    </xf>
    <xf numFmtId="0" fontId="20" fillId="13" borderId="6" applyAlignment="1" pivotButton="0" quotePrefix="0" xfId="0">
      <alignment horizontal="center"/>
    </xf>
    <xf numFmtId="0" fontId="19" fillId="13" borderId="4" applyAlignment="1" pivotButton="0" quotePrefix="0" xfId="2">
      <alignment horizontal="center" vertical="top"/>
    </xf>
    <xf numFmtId="0" fontId="19" fillId="13" borderId="6" applyAlignment="1" pivotButton="0" quotePrefix="0" xfId="2">
      <alignment horizontal="center" vertical="top"/>
    </xf>
    <xf numFmtId="0" fontId="19" fillId="13" borderId="4" applyAlignment="1" applyProtection="1" pivotButton="0" quotePrefix="0" xfId="2">
      <alignment horizontal="center" vertical="top" wrapText="1"/>
      <protection locked="0" hidden="0"/>
    </xf>
    <xf numFmtId="0" fontId="19" fillId="13" borderId="6" applyAlignment="1" applyProtection="1" pivotButton="0" quotePrefix="0" xfId="2">
      <alignment horizontal="center" vertical="top" wrapText="1"/>
      <protection locked="0" hidden="0"/>
    </xf>
    <xf numFmtId="11" fontId="19" fillId="13" borderId="4" applyAlignment="1" applyProtection="1" pivotButton="0" quotePrefix="0" xfId="2">
      <alignment horizontal="center" vertical="top"/>
      <protection locked="0" hidden="0"/>
    </xf>
    <xf numFmtId="11" fontId="19" fillId="13" borderId="6" applyAlignment="1" applyProtection="1" pivotButton="0" quotePrefix="0" xfId="2">
      <alignment horizontal="center" vertical="top"/>
      <protection locked="0" hidden="0"/>
    </xf>
    <xf numFmtId="11" fontId="19" fillId="13" borderId="9" applyAlignment="1" pivotButton="0" quotePrefix="0" xfId="2">
      <alignment horizontal="center" vertical="top"/>
    </xf>
    <xf numFmtId="11" fontId="19" fillId="13" borderId="7" applyAlignment="1" pivotButton="0" quotePrefix="0" xfId="2">
      <alignment horizontal="center" vertical="top"/>
    </xf>
    <xf numFmtId="0" fontId="9" fillId="15" borderId="3" applyAlignment="1" pivotButton="0" quotePrefix="0" xfId="0">
      <alignment horizontal="center"/>
    </xf>
    <xf numFmtId="0" fontId="9" fillId="15" borderId="4" applyAlignment="1" pivotButton="0" quotePrefix="0" xfId="0">
      <alignment horizontal="center"/>
    </xf>
    <xf numFmtId="0" fontId="9" fillId="15" borderId="22" applyAlignment="1" pivotButton="0" quotePrefix="0" xfId="0">
      <alignment horizontal="center"/>
    </xf>
    <xf numFmtId="0" fontId="9" fillId="15" borderId="6" applyAlignment="1" pivotButton="0" quotePrefix="0" xfId="0">
      <alignment horizontal="center"/>
    </xf>
    <xf numFmtId="0" fontId="0" fillId="15" borderId="22" applyAlignment="1" pivotButton="0" quotePrefix="0" xfId="0">
      <alignment horizontal="center"/>
    </xf>
    <xf numFmtId="0" fontId="0" fillId="15" borderId="6" applyAlignment="1" pivotButton="0" quotePrefix="0" xfId="0">
      <alignment horizontal="center"/>
    </xf>
    <xf numFmtId="0" fontId="0" fillId="15" borderId="3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10" fillId="2" borderId="0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10" fillId="2" borderId="4" applyAlignment="1" pivotButton="0" quotePrefix="0" xfId="0">
      <alignment horizontal="center"/>
    </xf>
    <xf numFmtId="0" fontId="10" fillId="2" borderId="6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6" applyAlignment="1" pivotButton="0" quotePrefix="0" xfId="0">
      <alignment horizontal="center"/>
    </xf>
    <xf numFmtId="0" fontId="10" fillId="2" borderId="9" applyAlignment="1" pivotButton="0" quotePrefix="0" xfId="0">
      <alignment horizontal="center"/>
    </xf>
    <xf numFmtId="0" fontId="10" fillId="2" borderId="1" applyAlignment="1" pivotButton="0" quotePrefix="0" xfId="0">
      <alignment horizontal="center"/>
    </xf>
    <xf numFmtId="0" fontId="25" fillId="16" borderId="37" applyAlignment="1" pivotButton="0" quotePrefix="0" xfId="2">
      <alignment horizontal="center"/>
    </xf>
    <xf numFmtId="0" fontId="0" fillId="0" borderId="43" pivotButton="0" quotePrefix="0" xfId="0"/>
    <xf numFmtId="0" fontId="0" fillId="0" borderId="44" pivotButton="0" quotePrefix="0" xfId="0"/>
    <xf numFmtId="0" fontId="0" fillId="0" borderId="63" pivotButton="0" quotePrefix="0" xfId="0"/>
    <xf numFmtId="0" fontId="0" fillId="0" borderId="6" pivotButton="0" quotePrefix="0" xfId="0"/>
    <xf numFmtId="0" fontId="0" fillId="0" borderId="58" pivotButton="0" quotePrefix="0" xfId="0"/>
    <xf numFmtId="0" fontId="19" fillId="11" borderId="24" applyAlignment="1" applyProtection="1" pivotButton="0" quotePrefix="0" xfId="2">
      <alignment horizontal="center" vertical="top"/>
      <protection locked="0" hidden="0"/>
    </xf>
    <xf numFmtId="0" fontId="0" fillId="0" borderId="19" pivotButton="0" quotePrefix="0" xfId="0"/>
    <xf numFmtId="0" fontId="0" fillId="0" borderId="56" pivotButton="0" quotePrefix="0" xfId="0"/>
    <xf numFmtId="0" fontId="0" fillId="0" borderId="65" pivotButton="0" quotePrefix="0" xfId="0"/>
    <xf numFmtId="0" fontId="19" fillId="11" borderId="50" applyAlignment="1" pivotButton="0" quotePrefix="0" xfId="2">
      <alignment horizontal="center" vertical="top"/>
    </xf>
    <xf numFmtId="0" fontId="0" fillId="0" borderId="27" pivotButton="0" quotePrefix="0" xfId="0"/>
    <xf numFmtId="0" fontId="16" fillId="3" borderId="51" applyAlignment="1" pivotButton="0" quotePrefix="0" xfId="0">
      <alignment horizontal="center" vertical="center"/>
    </xf>
    <xf numFmtId="0" fontId="19" fillId="11" borderId="51" applyAlignment="1" pivotButton="0" quotePrefix="0" xfId="2">
      <alignment horizontal="center" vertical="center"/>
    </xf>
    <xf numFmtId="0" fontId="0" fillId="0" borderId="35" pivotButton="0" quotePrefix="0" xfId="0"/>
    <xf numFmtId="0" fontId="0" fillId="0" borderId="55" pivotButton="0" quotePrefix="0" xfId="0"/>
    <xf numFmtId="0" fontId="0" fillId="0" borderId="39" pivotButton="0" quotePrefix="0" xfId="0"/>
    <xf numFmtId="0" fontId="0" fillId="0" borderId="38" pivotButton="0" quotePrefix="0" xfId="0"/>
    <xf numFmtId="0" fontId="16" fillId="8" borderId="51" applyAlignment="1" pivotButton="0" quotePrefix="0" xfId="0">
      <alignment horizontal="center" vertical="center"/>
    </xf>
    <xf numFmtId="0" fontId="19" fillId="11" borderId="52" applyAlignment="1" pivotButton="0" quotePrefix="0" xfId="2">
      <alignment horizontal="center" vertical="top"/>
    </xf>
    <xf numFmtId="0" fontId="0" fillId="0" borderId="30" pivotButton="0" quotePrefix="0" xfId="0"/>
    <xf numFmtId="0" fontId="16" fillId="11" borderId="3" applyAlignment="1" pivotButton="0" quotePrefix="0" xfId="0">
      <alignment horizontal="center"/>
    </xf>
    <xf numFmtId="0" fontId="16" fillId="11" borderId="24" applyAlignment="1" pivotButton="0" quotePrefix="0" xfId="0">
      <alignment horizontal="center"/>
    </xf>
    <xf numFmtId="0" fontId="16" fillId="11" borderId="8" applyAlignment="1" applyProtection="1" pivotButton="0" quotePrefix="0" xfId="0">
      <alignment horizontal="center"/>
      <protection locked="0" hidden="0"/>
    </xf>
    <xf numFmtId="0" fontId="0" fillId="0" borderId="7" pivotButton="0" quotePrefix="0" xfId="0"/>
    <xf numFmtId="0" fontId="16" fillId="11" borderId="28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36" pivotButton="0" quotePrefix="0" xfId="0"/>
    <xf numFmtId="0" fontId="0" fillId="0" borderId="13" pivotButton="0" quotePrefix="0" xfId="0"/>
    <xf numFmtId="0" fontId="19" fillId="11" borderId="28" applyAlignment="1" applyProtection="1" pivotButton="0" quotePrefix="0" xfId="2">
      <alignment horizontal="left" vertical="top" wrapText="1"/>
      <protection locked="0" hidden="0"/>
    </xf>
    <xf numFmtId="0" fontId="0" fillId="0" borderId="40" pivotButton="0" quotePrefix="0" xfId="0"/>
    <xf numFmtId="0" fontId="0" fillId="0" borderId="16" pivotButton="0" quotePrefix="0" xfId="0"/>
    <xf numFmtId="0" fontId="0" fillId="0" borderId="17" pivotButton="0" quotePrefix="0" xfId="0"/>
    <xf numFmtId="0" fontId="19" fillId="11" borderId="24" applyAlignment="1" applyProtection="1" pivotButton="0" quotePrefix="0" xfId="2">
      <alignment horizontal="left" vertical="top"/>
      <protection locked="0" hidden="0"/>
    </xf>
    <xf numFmtId="11" fontId="19" fillId="13" borderId="8" applyAlignment="1" pivotButton="0" quotePrefix="0" xfId="2">
      <alignment horizontal="center" vertical="top"/>
    </xf>
    <xf numFmtId="0" fontId="15" fillId="13" borderId="3" applyAlignment="1" pivotButton="0" quotePrefix="0" xfId="2">
      <alignment horizontal="center"/>
    </xf>
    <xf numFmtId="11" fontId="19" fillId="13" borderId="3" applyAlignment="1" applyProtection="1" pivotButton="0" quotePrefix="0" xfId="2">
      <alignment horizontal="center" vertical="top"/>
      <protection locked="0" hidden="0"/>
    </xf>
    <xf numFmtId="0" fontId="19" fillId="13" borderId="3" applyAlignment="1" pivotButton="0" quotePrefix="0" xfId="2">
      <alignment horizontal="left" vertical="top" wrapText="1"/>
    </xf>
    <xf numFmtId="0" fontId="0" fillId="0" borderId="21" pivotButton="0" quotePrefix="0" xfId="0"/>
    <xf numFmtId="0" fontId="19" fillId="13" borderId="3" applyAlignment="1" applyProtection="1" pivotButton="0" quotePrefix="0" xfId="2">
      <alignment horizontal="center" vertical="top" wrapText="1"/>
      <protection locked="0" hidden="0"/>
    </xf>
    <xf numFmtId="0" fontId="20" fillId="13" borderId="3" applyAlignment="1" pivotButton="0" quotePrefix="0" xfId="0">
      <alignment horizontal="center"/>
    </xf>
    <xf numFmtId="0" fontId="19" fillId="13" borderId="58" applyAlignment="1" pivotButton="0" quotePrefix="0" xfId="2">
      <alignment horizontal="left"/>
    </xf>
    <xf numFmtId="0" fontId="16" fillId="13" borderId="24" applyAlignment="1" applyProtection="1" pivotButton="0" quotePrefix="0" xfId="0">
      <alignment horizontal="center"/>
      <protection locked="0" hidden="0"/>
    </xf>
    <xf numFmtId="0" fontId="0" fillId="0" borderId="22" pivotButton="0" quotePrefix="0" xfId="0"/>
    <xf numFmtId="0" fontId="0" fillId="0" borderId="2" pivotButton="0" quotePrefix="0" xfId="0"/>
    <xf numFmtId="0" fontId="10" fillId="2" borderId="3" applyAlignment="1" pivotButton="0" quotePrefix="0" xfId="0">
      <alignment horizontal="center"/>
    </xf>
  </cellXfs>
  <cellStyles count="3">
    <cellStyle name="Normal" xfId="0" builtinId="0"/>
    <cellStyle name="Good" xfId="1" builtinId="26"/>
    <cellStyle name="Neutral" xfId="2" builtinId="28"/>
  </cellStyles>
  <dxfs count="569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vertAlign val="baseline"/>
      </font>
      <alignment horizontal="center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rgb="FFFF0000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FF0000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9" formatCode="dd/mm/yyyy"/>
      <fill>
        <patternFill patternType="solid">
          <fgColor indexed="64"/>
          <bgColor theme="9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</dxf>
    <dxf>
      <border outline="0">
        <bottom style="thin">
          <color indexed="64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9" tint="0.7999816888943144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rgb="FFFFCDCD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rgb="FFFECECE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DCD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rgb="FFFFCDCD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theme="6" tint="0.7999816888943144"/>
        </patternFill>
      </fill>
    </dxf>
    <dxf>
      <fill>
        <patternFill>
          <bgColor rgb="FFFFDBDB"/>
        </patternFill>
      </fill>
    </dxf>
    <dxf>
      <fill>
        <patternFill>
          <bgColor rgb="FF92D05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  <dxf>
      <fill>
        <patternFill>
          <bgColor theme="6" tint="0.7999816888943144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externalLink" Target="/xl/externalLinks/externalLink1.xml" Id="rId13"/><Relationship Type="http://schemas.openxmlformats.org/officeDocument/2006/relationships/externalLink" Target="/xl/externalLinks/externalLink2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22224</colOff>
      <row>29</row>
      <rowOff>172924</rowOff>
    </from>
    <to>
      <col>4</col>
      <colOff>265112</colOff>
      <row>31</row>
      <rowOff>16302</rowOff>
    </to>
    <pic>
      <nvPicPr>
        <cNvPr id="15" name="Graphic 14" descr="Magnifying glass with solid fill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 flipH="1">
          <a:off x="3889374" y="6745174"/>
          <a:ext cx="242888" cy="22437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3</col>
      <colOff>41276</colOff>
      <row>20</row>
      <rowOff>152400</rowOff>
    </from>
    <to>
      <col>3</col>
      <colOff>295199</colOff>
      <row>22</row>
      <rowOff>25827</rowOff>
    </to>
    <pic>
      <nvPicPr>
        <cNvPr id="27" name="Graphic 26" descr="Magnifying glass with solid fill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 flipH="1">
          <a:off x="4629151" y="4049713"/>
          <a:ext cx="260273" cy="2544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Harry/AppData/Roaming/Microsoft/Excel/riskanalysisscreeningtoolv3-1%20(version%201).xlsb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Search%20Chemica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Main Menu"/>
      <sheetName val="Workbook Notes"/>
      <sheetName val="LOPA Menu"/>
      <sheetName val="Chemical Properties"/>
      <sheetName val="Equipment Table"/>
      <sheetName val="Chemical Data"/>
      <sheetName val="Equipment Input"/>
      <sheetName val="New Chemical"/>
      <sheetName val="Process Conditions"/>
      <sheetName val="Plant Layout"/>
      <sheetName val="Reaction Input"/>
      <sheetName val="Input Guidance"/>
      <sheetName val="Input Error Check"/>
      <sheetName val="FEI &amp; CEI"/>
      <sheetName val="Hazards &amp; Consequences"/>
      <sheetName val="Scenario List"/>
      <sheetName val="Pool Fire Frequency"/>
      <sheetName val="Relief Effluent"/>
      <sheetName val="Scenario Identification"/>
      <sheetName val="Scenario Descriptors"/>
      <sheetName val="User Scenario"/>
      <sheetName val="Scenario Analysis"/>
      <sheetName val="Scenario Selection Guidance"/>
      <sheetName val="Scenario Results"/>
      <sheetName val="MART_MALR"/>
      <sheetName val="IPL List"/>
      <sheetName val="Risk Summary"/>
      <sheetName val="LOPA Worksheet"/>
      <sheetName val="Release Calculations"/>
      <sheetName val="Special Calcs"/>
      <sheetName val="Revision History"/>
      <sheetName val="Study Parameters"/>
      <sheetName val="IPL Credits"/>
      <sheetName val="Unit Convers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>
        <row r="4">
          <cell r="Q4" t="str">
            <v>atm</v>
          </cell>
        </row>
        <row r="5">
          <cell r="Q5" t="str">
            <v>bar</v>
          </cell>
        </row>
        <row r="6">
          <cell r="Q6" t="str">
            <v>kPa</v>
          </cell>
        </row>
        <row r="7">
          <cell r="Q7" t="str">
            <v>psi</v>
          </cell>
        </row>
        <row r="10">
          <cell r="Q10" t="str">
            <v>in</v>
          </cell>
        </row>
        <row r="11">
          <cell r="Q11" t="str">
            <v>cm</v>
          </cell>
        </row>
        <row r="12">
          <cell r="Q12" t="str">
            <v>mm</v>
          </cell>
        </row>
        <row r="20">
          <cell r="M20" t="str">
            <v>Yes</v>
          </cell>
        </row>
        <row r="21">
          <cell r="M21" t="str">
            <v>No</v>
          </cell>
        </row>
        <row r="25">
          <cell r="Q25" t="str">
            <v>C</v>
          </cell>
        </row>
        <row r="26">
          <cell r="Q26" t="str">
            <v>F</v>
          </cell>
        </row>
        <row r="41">
          <cell r="O41" t="str">
            <v>gal</v>
          </cell>
        </row>
        <row r="42">
          <cell r="O42" t="str">
            <v>liter</v>
          </cell>
        </row>
        <row r="43">
          <cell r="O43" t="str">
            <v>cu m</v>
          </cell>
        </row>
        <row r="44">
          <cell r="O44" t="str">
            <v>cu ft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arch Chemical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HAZOPLog" displayName="TableHAZOPLog" ref="B5:AA9" headerRowCount="1" totalsRowShown="0" headerRowDxfId="345" dataDxfId="343" headerRowBorderDxfId="344" tableBorderDxfId="342" totalsRowBorderDxfId="341">
  <autoFilter ref="B5:AA9"/>
  <tableColumns count="26">
    <tableColumn id="1" name="Date" dataDxfId="340"/>
    <tableColumn id="2" name="Node" dataDxfId="339"/>
    <tableColumn id="12" name="Participants" dataDxfId="338"/>
    <tableColumn id="3" name="Chemical" dataDxfId="337"/>
    <tableColumn id="10" name="Property" dataDxfId="336"/>
    <tableColumn id="4" name="Severity Ranking" dataDxfId="335"/>
    <tableColumn id="5" name="Actions" dataDxfId="334"/>
    <tableColumn id="6" name="Category" dataDxfId="333"/>
    <tableColumn id="14" name="Conditions" dataDxfId="332"/>
    <tableColumn id="7" name="Item" dataDxfId="331"/>
    <tableColumn id="20" name="Type" dataDxfId="330"/>
    <tableColumn id="11" name="P&amp;ID Tag" dataDxfId="329"/>
    <tableColumn id="8" name="Severity of Release" dataDxfId="328"/>
    <tableColumn id="9" name="Likelihood Ranking" dataDxfId="327"/>
    <tableColumn id="15" name="Risk" dataDxfId="326"/>
    <tableColumn id="16" name="Tolerability" dataDxfId="325"/>
    <tableColumn id="17" name="Safeguards" dataDxfId="324"/>
    <tableColumn id="26" name="Risk_" dataDxfId="323"/>
    <tableColumn id="25" name="Tolerability_" dataDxfId="322"/>
    <tableColumn id="18" name="Safeguards_" dataDxfId="321"/>
    <tableColumn id="31" name="Risk." dataDxfId="320"/>
    <tableColumn id="30" name="Tolerability." dataDxfId="319"/>
    <tableColumn id="29" name="Safeguards." dataDxfId="318"/>
    <tableColumn id="19" name="Department" dataDxfId="317"/>
    <tableColumn id="21" name="Action Status" dataDxfId="316"/>
    <tableColumn id="22" name="Priority" dataDxfId="3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Organic" displayName="TableOrganic" ref="C2:C7" headerRowCount="1" totalsRowShown="0" headerRowDxfId="314" dataDxfId="313">
  <autoFilter ref="C2:C7"/>
  <tableColumns count="1">
    <tableColumn id="1" name="Organic" dataDxfId="3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lcohols" displayName="TableAlcohols" ref="F2:F4" headerRowCount="1" totalsRowShown="0" headerRowDxfId="311" dataDxfId="310">
  <autoFilter ref="F2:F4"/>
  <tableColumns count="1">
    <tableColumn id="1" name="Alcohols" dataDxfId="30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Chlorinated_Hydrocarbons" displayName="TableChlorinated_Hydrocarbons" ref="I2:I3" headerRowCount="1" totalsRowShown="0" headerRowDxfId="308" dataDxfId="307">
  <autoFilter ref="I2:I3"/>
  <tableColumns count="1">
    <tableColumn id="1" name="Chlorinated_Hydrocarbons" dataDxfId="30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Carbonates" displayName="TableCarbonates" ref="H2:H3" headerRowCount="1" totalsRowShown="0" headerRowDxfId="305" dataDxfId="304">
  <autoFilter ref="H2:H3"/>
  <tableColumns count="1">
    <tableColumn id="1" name="Carbonates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ChemicalCategory" displayName="TableChemicalCategory" ref="A2:A4" headerRowCount="1" totalsRowShown="0" headerRowDxfId="302" dataDxfId="301">
  <autoFilter ref="A2:A4"/>
  <tableColumns count="1">
    <tableColumn id="1" name="CategoryChemicals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Inorganic" displayName="TableInorganic" ref="D2:D6" headerRowCount="1" totalsRowShown="0" headerRowDxfId="299" dataDxfId="298">
  <autoFilter ref="D2:D6"/>
  <tableColumns count="1">
    <tableColumn id="1" name="Inorganic" dataDxfId="2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Hydrocarbons" displayName="TableHydrocarbons" ref="J2:J8" headerRowCount="1" totalsRowShown="0" headerRowDxfId="296" dataDxfId="295">
  <autoFilter ref="J2:J8"/>
  <sortState ref="J3:J7">
    <sortCondition ref="J3:J7"/>
  </sortState>
  <tableColumns count="1">
    <tableColumn id="1" name="Hydrocarbons" dataDxfId="29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Synthetic_Chemicals" displayName="TableSynthetic_Chemicals" ref="K2:K3" headerRowCount="1" totalsRowShown="0" headerRowDxfId="293" dataDxfId="292">
  <autoFilter ref="K2:K3"/>
  <tableColumns count="1">
    <tableColumn id="1" name="Synthetic_Chemicals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Acids" displayName="TableAcids" ref="L2:L6" headerRowCount="1" totalsRowShown="0" headerRowDxfId="290" dataDxfId="289">
  <autoFilter ref="L2:L6"/>
  <sortState ref="L3:L6">
    <sortCondition ref="L3:L6"/>
  </sortState>
  <tableColumns count="1">
    <tableColumn id="1" name="Acids" dataDxfId="28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Alkalis_and_Salts" displayName="TableAlkalis_and_Salts" ref="M2:M9" headerRowCount="1" totalsRowShown="0" headerRowDxfId="287" dataDxfId="286">
  <autoFilter ref="M2:M9"/>
  <sortState ref="M3:M9">
    <sortCondition ref="M3:M9"/>
  </sortState>
  <tableColumns count="1">
    <tableColumn id="1" name="Alkalis_and_Salts" dataDxfId="2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OtherCompounds" displayName="TableOtherCompounds" ref="N2:N4" headerRowCount="1" totalsRowShown="0" headerRowDxfId="284" dataDxfId="283">
  <autoFilter ref="N2:N4"/>
  <sortState ref="N3:N4">
    <sortCondition ref="N3:N4"/>
  </sortState>
  <tableColumns count="1">
    <tableColumn id="1" name="Others" dataDxfId="28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Properties" displayName="TableProperties" ref="C16:C20" headerRowCount="1" totalsRowShown="0" headerRowDxfId="281" dataDxfId="280">
  <autoFilter ref="C16:C20"/>
  <tableColumns count="1">
    <tableColumn id="1" name="Properties" dataDxfId="27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Phase" displayName="TablePhase" ref="A16:A20" headerRowCount="1" totalsRowShown="0" headerRowDxfId="278" dataDxfId="277">
  <autoFilter ref="A16:A20"/>
  <tableColumns count="1">
    <tableColumn id="1" name="Phase" dataDxfId="2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Temperature" displayName="TableTemperature" ref="I16:I17" headerRowCount="1" totalsRowShown="0" headerRowDxfId="275" dataDxfId="274">
  <autoFilter ref="I16:I17"/>
  <tableColumns count="1">
    <tableColumn id="1" name="Temperature" dataDxfId="27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Pressure" displayName="TablePressure" ref="J16:J17" headerRowCount="1" totalsRowShown="0" headerRowDxfId="272" dataDxfId="271">
  <autoFilter ref="J16:J17"/>
  <tableColumns count="1">
    <tableColumn id="1" name="Pressure" dataDxfId="27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Toxicity" displayName="TableToxicity" ref="K16:K19" headerRowCount="1" totalsRowShown="0" headerRowDxfId="269" dataDxfId="268">
  <autoFilter ref="K16:K19"/>
  <tableColumns count="1">
    <tableColumn id="1" name="Toxicity" dataDxfId="26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Alehydes_and_Ketones" displayName="TableAlehydes_and_Ketones" ref="G2:G3" headerRowCount="1" totalsRowShown="0" headerRowDxfId="266" dataDxfId="265">
  <autoFilter ref="G2:G3"/>
  <tableColumns count="1">
    <tableColumn id="1" name="Aldehydes_and_Ketones" dataDxfId="26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blCategory" displayName="TblCategory" ref="A2:A4" headerRowCount="1" totalsRowShown="0" headerRowDxfId="263" dataDxfId="262">
  <autoFilter ref="A2:A4"/>
  <tableColumns count="1">
    <tableColumn id="1" name="Category" dataDxfId="26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blVessels" displayName="TblVessels" ref="C2:C5" headerRowCount="1" totalsRowShown="0" headerRowDxfId="260" dataDxfId="259">
  <autoFilter ref="C2:C5"/>
  <sortState ref="C3:C5">
    <sortCondition ref="C3:C5"/>
  </sortState>
  <tableColumns count="1">
    <tableColumn id="1" name="Vessels" dataDxfId="25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blComponents" displayName="TblComponents" ref="D2:D3" headerRowCount="1" totalsRowShown="0" headerRowDxfId="257" dataDxfId="256">
  <autoFilter ref="D2:D3"/>
  <tableColumns count="1">
    <tableColumn id="1" name="Components" dataDxfId="25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blAmbient" displayName="TblAmbient" ref="F2:F3" headerRowCount="1" totalsRowShown="0" headerRowDxfId="254" dataDxfId="253">
  <autoFilter ref="F2:F3"/>
  <tableColumns count="1">
    <tableColumn id="1" name="Ambient" dataDxfId="25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blRefrigerated" displayName="TblRefrigerated" ref="G2:G5" headerRowCount="1" totalsRowShown="0" headerRowDxfId="251" dataDxfId="250">
  <autoFilter ref="G2:G5"/>
  <sortState ref="G3:G5">
    <sortCondition ref="G3:G5"/>
  </sortState>
  <tableColumns count="1">
    <tableColumn id="1" name="Refrigerated" dataDxfId="2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blPressurised" displayName="TblPressurised" ref="H2:H3" headerRowCount="1" totalsRowShown="0" headerRowDxfId="248" dataDxfId="247">
  <autoFilter ref="H2:H3"/>
  <tableColumns count="1">
    <tableColumn id="1" name="Pressurised" dataDxfId="24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blOther" displayName="TblOther" ref="I2:I12" headerRowCount="1" totalsRowShown="0" headerRowDxfId="245" dataDxfId="244">
  <autoFilter ref="I2:I12"/>
  <sortState ref="I3:I13">
    <sortCondition ref="I3:I13"/>
  </sortState>
  <tableColumns count="1">
    <tableColumn id="1" name="Other" dataDxfId="24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Temperature_and_Pressure" displayName="TableTemperature_and_Pressure" ref="K2:K5" headerRowCount="1" totalsRowShown="0" headerRowDxfId="242" dataDxfId="241">
  <autoFilter ref="K2:K5"/>
  <tableColumns count="1">
    <tableColumn id="1" name="Temperature_and_Pressure" dataDxfId="24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Liquid_Oxygen" displayName="TableLiquid_Oxygen" ref="L2:L4" headerRowCount="1" totalsRowShown="0" headerRowDxfId="239" dataDxfId="238">
  <autoFilter ref="L2:L4"/>
  <tableColumns count="1">
    <tableColumn id="1" name="Liquid_Oxygen" dataDxfId="23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LNG" displayName="TableLNG" ref="M2:M5" headerRowCount="1" totalsRowShown="0" headerRowDxfId="236" dataDxfId="235">
  <autoFilter ref="M2:M5"/>
  <tableColumns count="1">
    <tableColumn id="1" name="LNG" dataDxfId="23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Ambient_Pressure" displayName="TableAmbient_Pressure" ref="N2:N8" headerRowCount="1" totalsRowShown="0" headerRowDxfId="233" dataDxfId="232">
  <autoFilter ref="N2:N8"/>
  <tableColumns count="1">
    <tableColumn id="1" name="Ambient_Pressure" dataDxfId="23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Standard" displayName="TableStandard" ref="O2:O7" headerRowCount="1" totalsRowShown="0" headerRowDxfId="230" dataDxfId="229">
  <autoFilter ref="O2:O7"/>
  <sortState ref="O3:O7">
    <sortCondition ref="O3:O7"/>
  </sortState>
  <tableColumns count="1">
    <tableColumn id="1" name="Standard" dataDxfId="22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Valves" displayName="TableValves" ref="P2:P6" headerRowCount="1" totalsRowShown="0" headerRowDxfId="227" dataDxfId="226">
  <autoFilter ref="P2:P6"/>
  <sortState ref="P3:P6">
    <sortCondition ref="P3:P6"/>
  </sortState>
  <tableColumns count="1">
    <tableColumn id="1" name="Valves" dataDxfId="22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Pumps" displayName="TablePumps" ref="Q2:Q3" headerRowCount="1" totalsRowShown="0" headerRowDxfId="224" dataDxfId="223">
  <autoFilter ref="Q2:Q3"/>
  <tableColumns count="1">
    <tableColumn id="1" name="Pumps" dataDxfId="22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Hoses_and_Couplings" displayName="TableHoses_and_Couplings" ref="R2:R5" headerRowCount="1" totalsRowShown="0" headerRowDxfId="221" dataDxfId="220">
  <autoFilter ref="R2:R5"/>
  <tableColumns count="1">
    <tableColumn id="1" name="Hoses_and_Couplings" dataDxfId="21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Flanges_and_Gaskets" displayName="TableFlanges_and_Gaskets" ref="S2:S3" headerRowCount="1" totalsRowShown="0" headerRowDxfId="218" dataDxfId="217">
  <autoFilter ref="S2:S3"/>
  <tableColumns count="1">
    <tableColumn id="1" name="Flanges_and_Gaskets" dataDxfId="21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Pipework" displayName="TablePipework" ref="T2:T7" headerRowCount="1" totalsRowShown="0" headerRowDxfId="215" dataDxfId="214">
  <autoFilter ref="T2:T7"/>
  <tableColumns count="1">
    <tableColumn id="1" name="Pipework" dataDxfId="21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6" name="TableCompressors" displayName="TableCompressors" ref="U2:U4" headerRowCount="1" totalsRowShown="0" headerRowDxfId="212" dataDxfId="211">
  <autoFilter ref="U2:U4"/>
  <tableColumns count="1">
    <tableColumn id="1" name="Compressors" dataDxfId="21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TableTankers" displayName="TableTankers" ref="V2:V4" headerRowCount="1" totalsRowShown="0" headerRowDxfId="209" dataDxfId="208">
  <autoFilter ref="V2:V4"/>
  <tableColumns count="1">
    <tableColumn id="1" name="Tankers" dataDxfId="207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TableRoad_Tankers" displayName="TableRoad_Tankers" ref="W2:W3" headerRowCount="1" totalsRowShown="0" headerRowDxfId="206" dataDxfId="205">
  <autoFilter ref="W2:W3"/>
  <tableColumns count="1">
    <tableColumn id="1" name="Road_Tankers" dataDxfId="20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TableLPG_Road_Tankers" displayName="TableLPG_Road_Tankers" ref="X2:X4" headerRowCount="1" totalsRowShown="0" headerRowDxfId="203" dataDxfId="202">
  <autoFilter ref="X2:X4"/>
  <tableColumns count="1">
    <tableColumn id="1" name="LPG_Road_Tankers" dataDxfId="201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TableSpray_Release_Frequency" displayName="TableSpray_Release_Frequency" ref="Y2:Y6" headerRowCount="1" totalsRowShown="0" headerRowDxfId="200" dataDxfId="199">
  <autoFilter ref="Y2:Y6"/>
  <sortState ref="Y3:Y6">
    <sortCondition ref="Y3:Y6"/>
  </sortState>
  <tableColumns count="1">
    <tableColumn id="1" name="Spray_Release_Frequency" dataDxfId="19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1" name="TableLarge" displayName="TableLarge" ref="A26:A30" headerRowCount="1" totalsRowShown="0" headerRowDxfId="197" dataDxfId="196">
  <autoFilter ref="A26:A30"/>
  <tableColumns count="1">
    <tableColumn id="1" name="Large" dataDxfId="19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TableMedium" displayName="TableMedium" ref="B26:B32" headerRowCount="1" totalsRowShown="0" headerRowDxfId="194" dataDxfId="193">
  <autoFilter ref="B26:B32"/>
  <tableColumns count="1">
    <tableColumn id="1" name="Medium" dataDxfId="19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TableCluster_Tanks" displayName="TableCluster_Tanks" ref="E26:E30" headerRowCount="1" totalsRowShown="0" headerRowDxfId="191" dataDxfId="190">
  <autoFilter ref="E26:E30"/>
  <tableColumns count="1">
    <tableColumn id="1" name="Cluster_Tanks" dataDxfId="18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TableSingle.Walled" displayName="TableSingle.Walled" ref="F26:F30" headerRowCount="1" totalsRowShown="0" headerRowDxfId="188" dataDxfId="187">
  <autoFilter ref="F26:F30"/>
  <tableColumns count="1">
    <tableColumn id="1" name="Single.Walled" dataDxfId="18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TableDouble.Walled" displayName="TableDouble.Walled" ref="G26:G30" headerRowCount="1" totalsRowShown="0" headerRowDxfId="185" dataDxfId="184">
  <autoFilter ref="G26:G30"/>
  <tableColumns count="1">
    <tableColumn id="1" name="Double.Walled" dataDxfId="18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TableFull.Containment" displayName="TableFull.Containment" ref="H26:H30" headerRowCount="1" totalsRowShown="0" headerRowDxfId="182" dataDxfId="181">
  <autoFilter ref="H26:H30"/>
  <tableColumns count="1">
    <tableColumn id="1" name="Full.Containment" dataDxfId="18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7" name="TableSingle_Walled" displayName="TableSingle_Walled" ref="I26:I30" headerRowCount="1" totalsRowShown="0" headerRowDxfId="179" dataDxfId="178">
  <autoFilter ref="I26:I30"/>
  <tableColumns count="1">
    <tableColumn id="1" name="Single_Walled" dataDxfId="177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Single_Walled_LNG" displayName="TableSingle_Walled_LNG" ref="J26:J30" headerRowCount="1" totalsRowShown="0" headerRowDxfId="176" dataDxfId="175">
  <autoFilter ref="J26:J30"/>
  <tableColumns count="1">
    <tableColumn id="1" name="Single_Walled_LNG" dataDxfId="17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Double_Walled" displayName="TableDouble_Walled" ref="K26:K30" headerRowCount="1" totalsRowShown="0" headerRowDxfId="173" dataDxfId="172">
  <autoFilter ref="K26:K30"/>
  <tableColumns count="1">
    <tableColumn id="1" name="Double_Walled" dataDxfId="17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Double_Walled_LNG" displayName="TableDouble_Walled_LNG" ref="L26:L30" headerRowCount="1" totalsRowShown="0" headerRowDxfId="170" dataDxfId="169">
  <autoFilter ref="L26:L30"/>
  <tableColumns count="1">
    <tableColumn id="1" name="Double_Walled_LNG" dataDxfId="168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Full_Containment" displayName="TableFull_Containment" ref="M26:M30" headerRowCount="1" totalsRowShown="0" headerRowDxfId="167" dataDxfId="166">
  <autoFilter ref="M26:M30"/>
  <tableColumns count="1">
    <tableColumn id="1" name="Full_Containment" dataDxfId="16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Single_Walled_LO" displayName="TableSingle_Walled_LO" ref="D26:D29" headerRowCount="1" totalsRowShown="0" headerRowDxfId="164" dataDxfId="163">
  <autoFilter ref="D26:D29"/>
  <tableColumns count="1">
    <tableColumn id="1" name="Single_Walled_LO" dataDxfId="16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Full_Containment_LNG" displayName="TableFull_Containment_LNG" ref="N26:N30" headerRowCount="1" totalsRowShown="0" headerRowDxfId="161" dataDxfId="160">
  <autoFilter ref="N26:N30"/>
  <tableColumns count="1">
    <tableColumn id="1" name="Full_Containment_LNG" dataDxfId="15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Generic" displayName="TableGeneric" ref="O26:O30" headerRowCount="1" totalsRowShown="0" headerRowDxfId="158" dataDxfId="157">
  <autoFilter ref="O26:O30"/>
  <tableColumns count="1">
    <tableColumn id="1" name="Generic " dataDxfId="156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Chlorine" displayName="TableChlorine" ref="P26:P30" headerRowCount="1" totalsRowShown="0" headerRowDxfId="155" dataDxfId="154">
  <autoFilter ref="P26:P30"/>
  <tableColumns count="1">
    <tableColumn id="1" name="Chlorine" dataDxfId="153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LPG" displayName="TableLPG" ref="Q26:Q30" headerRowCount="1" totalsRowShown="0" headerRowDxfId="152" dataDxfId="151">
  <autoFilter ref="Q26:Q30"/>
  <tableColumns count="1">
    <tableColumn id="1" name="LPG" dataDxfId="150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Spherical" displayName="TableSpherical" ref="R26:R30" headerRowCount="1" totalsRowShown="0" headerRowDxfId="149" dataDxfId="148">
  <autoFilter ref="R26:R30"/>
  <tableColumns count="1">
    <tableColumn id="1" name="Spherical" dataDxfId="147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Chemical_Reactors" displayName="TableChemical_Reactors" ref="S26:S30" headerRowCount="1" totalsRowShown="0" headerRowDxfId="146" dataDxfId="145">
  <autoFilter ref="S26:S30"/>
  <tableColumns count="1">
    <tableColumn id="1" name="Chemical_Reactors" dataDxfId="144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Manual" displayName="TableManual" ref="T26:T27" headerRowCount="1" totalsRowShown="0" headerRowDxfId="143" dataDxfId="142">
  <autoFilter ref="T26:T27"/>
  <tableColumns count="1">
    <tableColumn id="1" name="Manual" dataDxfId="141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ROSO" displayName="TableROSO" ref="U26:U27" headerRowCount="1" totalsRowShown="0" headerRowDxfId="140" dataDxfId="139">
  <autoFilter ref="U26:U27"/>
  <tableColumns count="1">
    <tableColumn id="1" name="ROSO" dataDxfId="138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ASO" displayName="TableASO" ref="V26:V27" headerRowCount="1" totalsRowShown="0" headerRowDxfId="137" dataDxfId="136">
  <autoFilter ref="V26:V27"/>
  <tableColumns count="1">
    <tableColumn id="1" name="ASO" dataDxfId="135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XSF" displayName="TableXSF" ref="W26:W27" headerRowCount="1" totalsRowShown="0" headerRowDxfId="134" dataDxfId="133">
  <autoFilter ref="W26:W27"/>
  <tableColumns count="1">
    <tableColumn id="1" name="XSF" dataDxfId="132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Catastrophic" displayName="TableCatastrophic" ref="X26:X27" headerRowCount="1" totalsRowShown="0" headerRowDxfId="131" dataDxfId="130">
  <autoFilter ref="X26:X27"/>
  <tableColumns count="1">
    <tableColumn id="1" name="Casing" dataDxfId="129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Basic_Facilities" displayName="TableBasic_Facilities" ref="Y26:Y29" headerRowCount="1" totalsRowShown="0" headerRowDxfId="128" dataDxfId="127">
  <autoFilter ref="Y26:Y29"/>
  <tableColumns count="1">
    <tableColumn id="1" name="Basic_Facilities" dataDxfId="126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5" name="TableAverage_Facilities" displayName="TableAverage_Facilities" ref="Z26:Z29" headerRowCount="1" totalsRowShown="0" headerRowDxfId="125" dataDxfId="124">
  <autoFilter ref="Z26:Z29"/>
  <tableColumns count="1">
    <tableColumn id="1" name="Average_Facilities" dataDxfId="123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6" name="TableMulti_Safety_System_Facilities" displayName="TableMulti_Safety_System_Facilities" ref="AA26:AA29" headerRowCount="1" totalsRowShown="0" headerRowDxfId="122" dataDxfId="121">
  <autoFilter ref="AA26:AA29"/>
  <tableColumns count="1">
    <tableColumn id="1" name="Multi_Safety_System_Facilities" dataDxfId="120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Not.Applicable" displayName="TableNot.Applicable" ref="AB26:AB28" headerRowCount="1" totalsRowShown="0" headerRowDxfId="119" dataDxfId="118">
  <autoFilter ref="AB26:AB28"/>
  <tableColumns count="1">
    <tableColumn id="1" name="Not.Applicable" dataDxfId="117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_0_to_49mm" displayName="Table_0_to_49mm" ref="AC26:AC31" headerRowCount="1" totalsRowShown="0" headerRowDxfId="116" dataDxfId="115">
  <autoFilter ref="AC26:AC31"/>
  <tableColumns count="1">
    <tableColumn id="1" name="_0_to_49mm" dataDxfId="114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_50_to_149mm" displayName="Table_50_to_149mm" ref="AD26:AD31" headerRowCount="1" totalsRowShown="0" headerRowDxfId="113" dataDxfId="112">
  <autoFilter ref="AD26:AD31"/>
  <tableColumns count="1">
    <tableColumn id="1" name="_50_to_149mm" dataDxfId="111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0" name="Table_150_to_299mm" displayName="Table_150_to_299mm" ref="AE26:AE31" headerRowCount="1" totalsRowShown="0" headerRowDxfId="110" dataDxfId="109">
  <autoFilter ref="AE26:AE31"/>
  <tableColumns count="1">
    <tableColumn id="1" name="_150_to_299mm" dataDxfId="108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1" name="Table_200_to_499mm" displayName="Table_200_to_499mm" ref="AF26:AF31" headerRowCount="1" totalsRowShown="0" headerRowDxfId="107" dataDxfId="106">
  <autoFilter ref="AF26:AF31"/>
  <tableColumns count="1">
    <tableColumn id="1" name="_200_to_499mm" dataDxfId="105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_500_to_1000mm" displayName="Table_500_to_1000mm" ref="AG26:AG31" headerRowCount="1" totalsRowShown="0" headerRowDxfId="104" dataDxfId="103">
  <autoFilter ref="AG26:AG31"/>
  <tableColumns count="1">
    <tableColumn id="1" name="_500_to_1000mm" dataDxfId="102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Centrifugal" displayName="TableCentrifugal" ref="AH26:AH30" headerRowCount="1" totalsRowShown="0" headerRowDxfId="101" dataDxfId="100">
  <autoFilter ref="AH26:AH30"/>
  <tableColumns count="1">
    <tableColumn id="1" name="Centrifugal" dataDxfId="99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Reciprocating" displayName="TableReciprocating" ref="AI26:AI30" headerRowCount="1" totalsRowShown="0" headerRowDxfId="98" dataDxfId="97">
  <autoFilter ref="AI26:AI30"/>
  <tableColumns count="1">
    <tableColumn id="1" name="Reciprocating" dataDxfId="96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5" name="TableLifting" displayName="TableLifting" ref="AJ26:AJ33" headerRowCount="1" totalsRowShown="0" headerRowDxfId="95" dataDxfId="94">
  <autoFilter ref="AJ26:AJ33"/>
  <tableColumns count="1">
    <tableColumn id="1" name="Lifting" dataDxfId="93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6" name="TableNo_Lifting" displayName="TableNo_Lifting" ref="AK26:AK29" headerRowCount="1" totalsRowShown="0" headerRowDxfId="92" dataDxfId="91">
  <autoFilter ref="AK26:AK29"/>
  <tableColumns count="1">
    <tableColumn id="1" name="No_Lifting" dataDxfId="90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General" displayName="TableGeneral" ref="AL26:AL27" headerRowCount="1" totalsRowShown="0" headerRowDxfId="89" dataDxfId="88">
  <autoFilter ref="AL26:AL27"/>
  <tableColumns count="1">
    <tableColumn id="1" name="General" dataDxfId="87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Smaller" displayName="TableSmaller" ref="AM26:AM27" headerRowCount="1" totalsRowShown="0" headerRowDxfId="86" dataDxfId="85">
  <autoFilter ref="AM26:AM27"/>
  <tableColumns count="1">
    <tableColumn id="1" name="Smaller" dataDxfId="84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Larger" displayName="TableLarger" ref="AN26:AN27" headerRowCount="1" totalsRowShown="0" headerRowDxfId="83" dataDxfId="82">
  <autoFilter ref="AN26:AN27"/>
  <tableColumns count="1">
    <tableColumn id="1" name="Larger" dataDxfId="81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0" name="TableValve" displayName="TableValve" ref="AO26:AO27" headerRowCount="1" totalsRowShown="0" headerRowDxfId="80" dataDxfId="79">
  <autoFilter ref="AO26:AO27"/>
  <tableColumns count="1">
    <tableColumn id="1" name="Valve" dataDxfId="78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1" name="TablePump" displayName="TablePump" ref="AP26:AP28" headerRowCount="1" totalsRowShown="0" headerRowDxfId="77" dataDxfId="76">
  <autoFilter ref="AP26:AP28"/>
  <tableColumns count="1">
    <tableColumn id="1" name="Pump" dataDxfId="75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Hose_and_Coupling" displayName="TableHose_and_Coupling" ref="AQ26:AQ27" headerRowCount="1" totalsRowShown="0" headerRowDxfId="74" dataDxfId="73">
  <autoFilter ref="AQ26:AQ27"/>
  <tableColumns count="1">
    <tableColumn id="1" name="Hose_and_Coupling" dataDxfId="72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Pipe" displayName="TablePipe" ref="AR26:AR28" headerRowCount="1" totalsRowShown="0" headerRowDxfId="71" dataDxfId="70">
  <autoFilter ref="AR26:AR28"/>
  <tableColumns count="1">
    <tableColumn id="1" name="Pipe" dataDxfId="69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Small" displayName="TableSmall" ref="C26:C32" headerRowCount="1" totalsRowShown="0" headerRowDxfId="68" dataDxfId="67">
  <autoFilter ref="C26:C32"/>
  <tableColumns count="1">
    <tableColumn id="1" name="Small" dataDxfId="6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Relationship Type="http://schemas.openxmlformats.org/officeDocument/2006/relationships/table" Target="/xl/tables/table5.xml" Id="rId4"/><Relationship Type="http://schemas.openxmlformats.org/officeDocument/2006/relationships/table" Target="/xl/tables/table6.xml" Id="rId5"/><Relationship Type="http://schemas.openxmlformats.org/officeDocument/2006/relationships/table" Target="/xl/tables/table7.xml" Id="rId6"/><Relationship Type="http://schemas.openxmlformats.org/officeDocument/2006/relationships/table" Target="/xl/tables/table8.xml" Id="rId7"/><Relationship Type="http://schemas.openxmlformats.org/officeDocument/2006/relationships/table" Target="/xl/tables/table9.xml" Id="rId8"/><Relationship Type="http://schemas.openxmlformats.org/officeDocument/2006/relationships/table" Target="/xl/tables/table10.xml" Id="rId9"/><Relationship Type="http://schemas.openxmlformats.org/officeDocument/2006/relationships/table" Target="/xl/tables/table11.xml" Id="rId10"/><Relationship Type="http://schemas.openxmlformats.org/officeDocument/2006/relationships/table" Target="/xl/tables/table12.xml" Id="rId11"/><Relationship Type="http://schemas.openxmlformats.org/officeDocument/2006/relationships/table" Target="/xl/tables/table13.xml" Id="rId12"/><Relationship Type="http://schemas.openxmlformats.org/officeDocument/2006/relationships/table" Target="/xl/tables/table14.xml" Id="rId13"/><Relationship Type="http://schemas.openxmlformats.org/officeDocument/2006/relationships/table" Target="/xl/tables/table15.xml" Id="rId14"/><Relationship Type="http://schemas.openxmlformats.org/officeDocument/2006/relationships/table" Target="/xl/tables/table16.xml" Id="rId15"/><Relationship Type="http://schemas.openxmlformats.org/officeDocument/2006/relationships/table" Target="/xl/tables/table17.xml" Id="rId16"/><Relationship Type="http://schemas.openxmlformats.org/officeDocument/2006/relationships/table" Target="/xl/tables/table18.xml" Id="rId17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9.xml" Id="rId1"/><Relationship Type="http://schemas.openxmlformats.org/officeDocument/2006/relationships/table" Target="/xl/tables/table20.xml" Id="rId2"/><Relationship Type="http://schemas.openxmlformats.org/officeDocument/2006/relationships/table" Target="/xl/tables/table21.xml" Id="rId3"/><Relationship Type="http://schemas.openxmlformats.org/officeDocument/2006/relationships/table" Target="/xl/tables/table22.xml" Id="rId4"/><Relationship Type="http://schemas.openxmlformats.org/officeDocument/2006/relationships/table" Target="/xl/tables/table23.xml" Id="rId5"/><Relationship Type="http://schemas.openxmlformats.org/officeDocument/2006/relationships/table" Target="/xl/tables/table24.xml" Id="rId6"/><Relationship Type="http://schemas.openxmlformats.org/officeDocument/2006/relationships/table" Target="/xl/tables/table25.xml" Id="rId7"/><Relationship Type="http://schemas.openxmlformats.org/officeDocument/2006/relationships/table" Target="/xl/tables/table26.xml" Id="rId8"/><Relationship Type="http://schemas.openxmlformats.org/officeDocument/2006/relationships/table" Target="/xl/tables/table27.xml" Id="rId9"/><Relationship Type="http://schemas.openxmlformats.org/officeDocument/2006/relationships/table" Target="/xl/tables/table28.xml" Id="rId10"/><Relationship Type="http://schemas.openxmlformats.org/officeDocument/2006/relationships/table" Target="/xl/tables/table29.xml" Id="rId11"/><Relationship Type="http://schemas.openxmlformats.org/officeDocument/2006/relationships/table" Target="/xl/tables/table30.xml" Id="rId12"/><Relationship Type="http://schemas.openxmlformats.org/officeDocument/2006/relationships/table" Target="/xl/tables/table31.xml" Id="rId13"/><Relationship Type="http://schemas.openxmlformats.org/officeDocument/2006/relationships/table" Target="/xl/tables/table32.xml" Id="rId14"/><Relationship Type="http://schemas.openxmlformats.org/officeDocument/2006/relationships/table" Target="/xl/tables/table33.xml" Id="rId15"/><Relationship Type="http://schemas.openxmlformats.org/officeDocument/2006/relationships/table" Target="/xl/tables/table34.xml" Id="rId16"/><Relationship Type="http://schemas.openxmlformats.org/officeDocument/2006/relationships/table" Target="/xl/tables/table35.xml" Id="rId17"/><Relationship Type="http://schemas.openxmlformats.org/officeDocument/2006/relationships/table" Target="/xl/tables/table36.xml" Id="rId18"/><Relationship Type="http://schemas.openxmlformats.org/officeDocument/2006/relationships/table" Target="/xl/tables/table37.xml" Id="rId19"/><Relationship Type="http://schemas.openxmlformats.org/officeDocument/2006/relationships/table" Target="/xl/tables/table38.xml" Id="rId20"/><Relationship Type="http://schemas.openxmlformats.org/officeDocument/2006/relationships/table" Target="/xl/tables/table39.xml" Id="rId21"/><Relationship Type="http://schemas.openxmlformats.org/officeDocument/2006/relationships/table" Target="/xl/tables/table40.xml" Id="rId22"/><Relationship Type="http://schemas.openxmlformats.org/officeDocument/2006/relationships/table" Target="/xl/tables/table41.xml" Id="rId23"/><Relationship Type="http://schemas.openxmlformats.org/officeDocument/2006/relationships/table" Target="/xl/tables/table42.xml" Id="rId24"/><Relationship Type="http://schemas.openxmlformats.org/officeDocument/2006/relationships/table" Target="/xl/tables/table43.xml" Id="rId25"/><Relationship Type="http://schemas.openxmlformats.org/officeDocument/2006/relationships/table" Target="/xl/tables/table44.xml" Id="rId26"/><Relationship Type="http://schemas.openxmlformats.org/officeDocument/2006/relationships/table" Target="/xl/tables/table45.xml" Id="rId27"/><Relationship Type="http://schemas.openxmlformats.org/officeDocument/2006/relationships/table" Target="/xl/tables/table46.xml" Id="rId28"/><Relationship Type="http://schemas.openxmlformats.org/officeDocument/2006/relationships/table" Target="/xl/tables/table47.xml" Id="rId29"/><Relationship Type="http://schemas.openxmlformats.org/officeDocument/2006/relationships/table" Target="/xl/tables/table48.xml" Id="rId30"/><Relationship Type="http://schemas.openxmlformats.org/officeDocument/2006/relationships/table" Target="/xl/tables/table49.xml" Id="rId31"/><Relationship Type="http://schemas.openxmlformats.org/officeDocument/2006/relationships/table" Target="/xl/tables/table50.xml" Id="rId32"/><Relationship Type="http://schemas.openxmlformats.org/officeDocument/2006/relationships/table" Target="/xl/tables/table51.xml" Id="rId33"/><Relationship Type="http://schemas.openxmlformats.org/officeDocument/2006/relationships/table" Target="/xl/tables/table52.xml" Id="rId34"/><Relationship Type="http://schemas.openxmlformats.org/officeDocument/2006/relationships/table" Target="/xl/tables/table53.xml" Id="rId35"/><Relationship Type="http://schemas.openxmlformats.org/officeDocument/2006/relationships/table" Target="/xl/tables/table54.xml" Id="rId36"/><Relationship Type="http://schemas.openxmlformats.org/officeDocument/2006/relationships/table" Target="/xl/tables/table55.xml" Id="rId37"/><Relationship Type="http://schemas.openxmlformats.org/officeDocument/2006/relationships/table" Target="/xl/tables/table56.xml" Id="rId38"/><Relationship Type="http://schemas.openxmlformats.org/officeDocument/2006/relationships/table" Target="/xl/tables/table57.xml" Id="rId39"/><Relationship Type="http://schemas.openxmlformats.org/officeDocument/2006/relationships/table" Target="/xl/tables/table58.xml" Id="rId40"/><Relationship Type="http://schemas.openxmlformats.org/officeDocument/2006/relationships/table" Target="/xl/tables/table59.xml" Id="rId41"/><Relationship Type="http://schemas.openxmlformats.org/officeDocument/2006/relationships/table" Target="/xl/tables/table60.xml" Id="rId42"/><Relationship Type="http://schemas.openxmlformats.org/officeDocument/2006/relationships/table" Target="/xl/tables/table61.xml" Id="rId43"/><Relationship Type="http://schemas.openxmlformats.org/officeDocument/2006/relationships/table" Target="/xl/tables/table62.xml" Id="rId44"/><Relationship Type="http://schemas.openxmlformats.org/officeDocument/2006/relationships/table" Target="/xl/tables/table63.xml" Id="rId45"/><Relationship Type="http://schemas.openxmlformats.org/officeDocument/2006/relationships/table" Target="/xl/tables/table64.xml" Id="rId46"/><Relationship Type="http://schemas.openxmlformats.org/officeDocument/2006/relationships/table" Target="/xl/tables/table65.xml" Id="rId47"/><Relationship Type="http://schemas.openxmlformats.org/officeDocument/2006/relationships/table" Target="/xl/tables/table66.xml" Id="rId48"/><Relationship Type="http://schemas.openxmlformats.org/officeDocument/2006/relationships/table" Target="/xl/tables/table67.xml" Id="rId49"/><Relationship Type="http://schemas.openxmlformats.org/officeDocument/2006/relationships/table" Target="/xl/tables/table68.xml" Id="rId50"/><Relationship Type="http://schemas.openxmlformats.org/officeDocument/2006/relationships/table" Target="/xl/tables/table69.xml" Id="rId51"/><Relationship Type="http://schemas.openxmlformats.org/officeDocument/2006/relationships/table" Target="/xl/tables/table70.xml" Id="rId52"/><Relationship Type="http://schemas.openxmlformats.org/officeDocument/2006/relationships/table" Target="/xl/tables/table71.xml" Id="rId53"/><Relationship Type="http://schemas.openxmlformats.org/officeDocument/2006/relationships/table" Target="/xl/tables/table72.xml" Id="rId54"/><Relationship Type="http://schemas.openxmlformats.org/officeDocument/2006/relationships/table" Target="/xl/tables/table73.xml" Id="rId55"/><Relationship Type="http://schemas.openxmlformats.org/officeDocument/2006/relationships/table" Target="/xl/tables/table74.xml" Id="rId56"/><Relationship Type="http://schemas.openxmlformats.org/officeDocument/2006/relationships/table" Target="/xl/tables/table75.xml" Id="rId57"/><Relationship Type="http://schemas.openxmlformats.org/officeDocument/2006/relationships/table" Target="/xl/tables/table76.xml" Id="rId58"/><Relationship Type="http://schemas.openxmlformats.org/officeDocument/2006/relationships/table" Target="/xl/tables/table77.xml" Id="rId59"/><Relationship Type="http://schemas.openxmlformats.org/officeDocument/2006/relationships/table" Target="/xl/tables/table78.xml" Id="rId60"/><Relationship Type="http://schemas.openxmlformats.org/officeDocument/2006/relationships/table" Target="/xl/tables/table79.xml" Id="rId61"/><Relationship Type="http://schemas.openxmlformats.org/officeDocument/2006/relationships/table" Target="/xl/tables/table80.xml" Id="rId62"/><Relationship Type="http://schemas.openxmlformats.org/officeDocument/2006/relationships/table" Target="/xl/tables/table81.xml" Id="rId63"/><Relationship Type="http://schemas.openxmlformats.org/officeDocument/2006/relationships/table" Target="/xl/tables/table82.xml" Id="rId64"/><Relationship Type="http://schemas.openxmlformats.org/officeDocument/2006/relationships/table" Target="/xl/tables/table83.xml" Id="rId65"/><Relationship Type="http://schemas.openxmlformats.org/officeDocument/2006/relationships/table" Target="/xl/tables/table84.xml" Id="rId66"/></Relationships>
</file>

<file path=xl/worksheets/sheet1.xml><?xml version="1.0" encoding="utf-8"?>
<worksheet xmlns="http://schemas.openxmlformats.org/spreadsheetml/2006/main">
  <sheetPr codeName="Sheet2">
    <tabColor theme="1" tint="0.249977111117893"/>
    <outlinePr summaryBelow="1" summaryRight="1"/>
    <pageSetUpPr/>
  </sheetPr>
  <dimension ref="A1:A1"/>
  <sheetViews>
    <sheetView showGridLines="0" showRowColHeaders="0" zoomScale="120" zoomScaleNormal="120" workbookViewId="0">
      <selection activeCell="W15" sqref="W15"/>
    </sheetView>
  </sheetViews>
  <sheetFormatPr baseColWidth="8" defaultRowHeight="15"/>
  <sheetData/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7jpd09xeUWKNBlfhlI48Ww==" formatRows="1" sort="1" spinCount="100000" hashValue="8oPLxgGfebJ2obHfBEf+UMPKUMaaCa9i/hv5Yf8NF1jpH7X6bqrF3lON2UDaYoF32ml0Dar+ctumXvdPhLIL/A=="/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 codeName="Sheet1">
    <tabColor theme="3" tint="0.3999755851924192"/>
    <outlinePr summaryBelow="1" summaryRight="1"/>
    <pageSetUpPr/>
  </sheetPr>
  <dimension ref="B6:U46"/>
  <sheetViews>
    <sheetView showGridLines="0" tabSelected="1" zoomScaleNormal="100" workbookViewId="0">
      <selection activeCell="C8" sqref="C8:D8"/>
    </sheetView>
  </sheetViews>
  <sheetFormatPr baseColWidth="8" defaultColWidth="8.7109375" defaultRowHeight="15"/>
  <cols>
    <col width="2.5703125" customWidth="1" style="193" min="1" max="1"/>
    <col width="15.140625" customWidth="1" style="193" min="2" max="2"/>
    <col width="8.7109375" customWidth="1" style="193" min="3" max="3"/>
    <col width="15.5703125" customWidth="1" style="193" min="4" max="4"/>
    <col width="20.5703125" customWidth="1" style="193" min="5" max="5"/>
    <col width="5.5703125" customWidth="1" style="193" min="6" max="6"/>
    <col width="1.5703125" customWidth="1" style="193" min="7" max="7"/>
    <col width="15.140625" bestFit="1" customWidth="1" style="193" min="8" max="8"/>
    <col width="20.7109375" bestFit="1" customWidth="1" style="193" min="9" max="9"/>
    <col width="15.140625" bestFit="1" customWidth="1" style="193" min="10" max="10"/>
    <col hidden="1" width="11.7109375" customWidth="1" style="193" min="11" max="11"/>
    <col width="17" bestFit="1" customWidth="1" style="193" min="12" max="12"/>
    <col width="12.85546875" bestFit="1" customWidth="1" style="193" min="13" max="13"/>
    <col width="5.5703125" customWidth="1" style="193" min="14" max="14"/>
    <col width="15.140625" bestFit="1" customWidth="1" style="193" min="15" max="15"/>
    <col width="17" customWidth="1" style="193" min="16" max="16"/>
    <col width="12.5703125" customWidth="1" style="193" min="17" max="20"/>
    <col width="14.140625" customWidth="1" style="193" min="21" max="21"/>
    <col width="8.7109375" customWidth="1" style="193" min="22" max="16384"/>
  </cols>
  <sheetData>
    <row r="5" ht="15.75" customHeight="1" s="114" thickBot="1"/>
    <row r="6" ht="17.25" customHeight="1" s="114" thickBot="1">
      <c r="B6" s="194" t="inlineStr">
        <is>
          <t>REVIEW SETUP:</t>
        </is>
      </c>
      <c r="C6" s="196" t="n"/>
      <c r="D6" s="196" t="n"/>
      <c r="E6" s="197" t="n"/>
      <c r="G6" s="382" t="inlineStr">
        <is>
          <t>LIKELIHOOD RANKING</t>
        </is>
      </c>
      <c r="H6" s="383" t="n"/>
      <c r="I6" s="383" t="n"/>
      <c r="J6" s="383" t="n"/>
      <c r="K6" s="383" t="n"/>
      <c r="L6" s="384" t="n"/>
      <c r="O6" s="228" t="inlineStr">
        <is>
          <t>RISK RANKING MATRIX</t>
        </is>
      </c>
      <c r="P6" s="246" t="n"/>
      <c r="Q6" s="297" t="inlineStr">
        <is>
          <t>CONSEQUENCE SEVERITY</t>
        </is>
      </c>
      <c r="R6" s="383" t="n"/>
      <c r="S6" s="383" t="n"/>
      <c r="T6" s="383" t="n"/>
      <c r="U6" s="384" t="n"/>
    </row>
    <row r="7" ht="17.25" customHeight="1" s="114" thickBot="1">
      <c r="B7" s="198" t="inlineStr">
        <is>
          <t>User Information: Complete all mandatory fields (*) within the setup.</t>
        </is>
      </c>
      <c r="C7" s="199" t="n"/>
      <c r="D7" s="199" t="n"/>
      <c r="E7" s="195" t="n"/>
      <c r="G7" s="302" t="inlineStr">
        <is>
          <t>Description</t>
        </is>
      </c>
      <c r="H7" s="385" t="n"/>
      <c r="I7" s="240" t="inlineStr">
        <is>
          <t>Range</t>
        </is>
      </c>
      <c r="J7" s="240" t="inlineStr">
        <is>
          <t>Lower Bounds</t>
        </is>
      </c>
      <c r="K7" s="219" t="inlineStr">
        <is>
          <t>Upper Bounds</t>
        </is>
      </c>
      <c r="L7" s="240" t="inlineStr">
        <is>
          <t>Rating</t>
        </is>
      </c>
      <c r="O7" s="247" t="inlineStr">
        <is>
          <t>RISK = FREQUENCY x SEVERITY</t>
        </is>
      </c>
      <c r="P7" s="248" t="n"/>
      <c r="Q7" s="222">
        <f>M19</f>
        <v/>
      </c>
      <c r="R7" s="208">
        <f>M20</f>
        <v/>
      </c>
      <c r="S7" s="208">
        <f>M21</f>
        <v/>
      </c>
      <c r="T7" s="208">
        <f>M22</f>
        <v/>
      </c>
      <c r="U7" s="209">
        <f>M23</f>
        <v/>
      </c>
    </row>
    <row r="8" ht="16.5" customHeight="1" s="114">
      <c r="B8" s="200" t="inlineStr">
        <is>
          <t>*Date:</t>
        </is>
      </c>
      <c r="C8" s="300" t="n">
        <v>44424.13734975384</v>
      </c>
      <c r="D8" s="386" t="n"/>
      <c r="E8" s="201" t="n"/>
      <c r="F8" s="206" t="n"/>
      <c r="G8" s="210" t="n"/>
      <c r="H8" s="215" t="inlineStr">
        <is>
          <t xml:space="preserve"> Extremely Unlikely</t>
        </is>
      </c>
      <c r="I8" s="259" t="inlineStr">
        <is>
          <t>≤1E-06/year</t>
        </is>
      </c>
      <c r="J8" s="260" t="n">
        <v>0</v>
      </c>
      <c r="K8" s="220">
        <f>J9</f>
        <v/>
      </c>
      <c r="L8" s="218">
        <f>"[1]"&amp;H8</f>
        <v/>
      </c>
      <c r="O8" s="299" t="n"/>
      <c r="P8" s="251">
        <f>L8</f>
        <v/>
      </c>
      <c r="Q8" s="249" t="n">
        <v>1</v>
      </c>
      <c r="R8" s="229" t="n">
        <v>2</v>
      </c>
      <c r="S8" s="229" t="n">
        <v>3</v>
      </c>
      <c r="T8" s="253" t="n">
        <v>4</v>
      </c>
      <c r="U8" s="254" t="n">
        <v>5</v>
      </c>
    </row>
    <row r="9" ht="16.5" customHeight="1" s="114">
      <c r="B9" s="200" t="inlineStr">
        <is>
          <t xml:space="preserve">*Node: </t>
        </is>
      </c>
      <c r="C9" s="301" t="inlineStr">
        <is>
          <t>4</t>
        </is>
      </c>
      <c r="D9" s="386" t="n"/>
      <c r="E9" s="201" t="n"/>
      <c r="F9" s="206" t="n"/>
      <c r="G9" s="211" t="n"/>
      <c r="H9" s="216" t="inlineStr">
        <is>
          <t xml:space="preserve"> Very Unlikely</t>
        </is>
      </c>
      <c r="I9" s="261" t="inlineStr">
        <is>
          <t>1E-06/year to ≤1E-04/year</t>
        </is>
      </c>
      <c r="J9" s="262" t="n">
        <v>1e-06</v>
      </c>
      <c r="K9" s="207">
        <f>J10</f>
        <v/>
      </c>
      <c r="L9" s="218">
        <f>"[2]"&amp;H9</f>
        <v/>
      </c>
      <c r="O9" s="387" t="n"/>
      <c r="P9" s="225">
        <f>L9</f>
        <v/>
      </c>
      <c r="Q9" s="249" t="n">
        <v>2</v>
      </c>
      <c r="R9" s="229" t="n">
        <v>4</v>
      </c>
      <c r="S9" s="230" t="n">
        <v>6</v>
      </c>
      <c r="T9" s="231" t="n">
        <v>8</v>
      </c>
      <c r="U9" s="233" t="n">
        <v>10</v>
      </c>
    </row>
    <row r="10" ht="17.25" customHeight="1" s="114" thickBot="1">
      <c r="B10" s="255" t="inlineStr">
        <is>
          <t>Participants:</t>
        </is>
      </c>
      <c r="C10" s="388" t="inlineStr">
        <is>
          <t>Kess</t>
        </is>
      </c>
      <c r="D10" s="389" t="n"/>
      <c r="E10" s="205" t="n"/>
      <c r="F10" s="206" t="n"/>
      <c r="G10" s="212" t="n"/>
      <c r="H10" s="216" t="inlineStr">
        <is>
          <t xml:space="preserve"> Unlikely</t>
        </is>
      </c>
      <c r="I10" s="261" t="inlineStr">
        <is>
          <t>1E-04/year to ≤1E-02/year</t>
        </is>
      </c>
      <c r="J10" s="262" t="n">
        <v>0.0001</v>
      </c>
      <c r="K10" s="207">
        <f>J11</f>
        <v/>
      </c>
      <c r="L10" s="218">
        <f>"[3]"&amp;H10</f>
        <v/>
      </c>
      <c r="O10" s="387" t="n"/>
      <c r="P10" s="225">
        <f>L10</f>
        <v/>
      </c>
      <c r="Q10" s="249" t="n">
        <v>3</v>
      </c>
      <c r="R10" s="230" t="n">
        <v>6</v>
      </c>
      <c r="S10" s="231" t="n">
        <v>9</v>
      </c>
      <c r="T10" s="231" t="n">
        <v>12</v>
      </c>
      <c r="U10" s="234" t="n">
        <v>15</v>
      </c>
    </row>
    <row r="11" ht="16.5" customHeight="1" s="114">
      <c r="B11" s="206" t="n"/>
      <c r="C11" s="206" t="n"/>
      <c r="D11" s="206" t="n"/>
      <c r="E11" s="206" t="n"/>
      <c r="F11" s="206" t="n"/>
      <c r="G11" s="213" t="n"/>
      <c r="H11" s="216" t="inlineStr">
        <is>
          <t xml:space="preserve"> Possible</t>
        </is>
      </c>
      <c r="I11" s="261" t="inlineStr">
        <is>
          <t>1E-02/year to 1/year</t>
        </is>
      </c>
      <c r="J11" s="262" t="n">
        <v>0.01</v>
      </c>
      <c r="K11" s="207">
        <f>J12</f>
        <v/>
      </c>
      <c r="L11" s="218">
        <f>"[4]"&amp;H11</f>
        <v/>
      </c>
      <c r="O11" s="387" t="n"/>
      <c r="P11" s="225">
        <f>L11</f>
        <v/>
      </c>
      <c r="Q11" s="238" t="n">
        <v>4</v>
      </c>
      <c r="R11" s="231" t="n">
        <v>8</v>
      </c>
      <c r="S11" s="231" t="n">
        <v>12</v>
      </c>
      <c r="T11" s="232" t="n">
        <v>16</v>
      </c>
      <c r="U11" s="234" t="n">
        <v>20</v>
      </c>
    </row>
    <row r="12" ht="17.25" customHeight="1" s="114" thickBot="1">
      <c r="F12" s="206" t="n"/>
      <c r="G12" s="214" t="n"/>
      <c r="H12" s="217" t="inlineStr">
        <is>
          <t xml:space="preserve"> Probable</t>
        </is>
      </c>
      <c r="I12" s="263" t="inlineStr">
        <is>
          <t>&gt;1/year</t>
        </is>
      </c>
      <c r="J12" s="264" t="n">
        <v>1</v>
      </c>
      <c r="K12" s="221" t="n">
        <v>1000000</v>
      </c>
      <c r="L12" s="299">
        <f>"[5]"&amp;H12</f>
        <v/>
      </c>
      <c r="O12" s="390" t="n"/>
      <c r="P12" s="252">
        <f>L12</f>
        <v/>
      </c>
      <c r="Q12" s="250" t="n">
        <v>5</v>
      </c>
      <c r="R12" s="235" t="n">
        <v>10</v>
      </c>
      <c r="S12" s="236" t="n">
        <v>15</v>
      </c>
      <c r="T12" s="236" t="n">
        <v>20</v>
      </c>
      <c r="U12" s="237" t="n">
        <v>25</v>
      </c>
    </row>
    <row r="13" ht="16.5" customHeight="1" s="114">
      <c r="B13" s="194" t="inlineStr">
        <is>
          <t>USER INSTRUCTIONS:</t>
        </is>
      </c>
      <c r="C13" s="244" t="n"/>
      <c r="D13" s="244" t="n"/>
      <c r="E13" s="245" t="n"/>
      <c r="F13" s="206" t="n"/>
      <c r="H13" s="206" t="n"/>
      <c r="I13" s="206" t="n"/>
      <c r="J13" s="206" t="n"/>
      <c r="K13" s="206" t="n"/>
      <c r="L13" s="206" t="n"/>
    </row>
    <row r="14" ht="16.5" customHeight="1" s="114">
      <c r="B14" s="200" t="inlineStr">
        <is>
          <t>The User Information tab follows a 5-step process:</t>
        </is>
      </c>
      <c r="C14" s="206" t="n"/>
      <c r="D14" s="206" t="n"/>
      <c r="E14" s="201" t="n"/>
      <c r="H14" s="206" t="n"/>
      <c r="I14" s="206" t="n"/>
      <c r="J14" s="206" t="n"/>
      <c r="K14" s="206" t="n"/>
      <c r="L14" s="206" t="n"/>
    </row>
    <row r="15" ht="17.25" customHeight="1" s="114" thickBot="1">
      <c r="B15" s="200" t="inlineStr">
        <is>
          <t>1. Complete all mandatory fields within the 'Review Setup' input box.</t>
        </is>
      </c>
      <c r="C15" s="206" t="n"/>
      <c r="D15" s="206" t="n"/>
      <c r="E15" s="201" t="n"/>
    </row>
    <row r="16" ht="17.25" customHeight="1" s="114" thickBot="1">
      <c r="B16" s="200" t="inlineStr">
        <is>
          <t>2. Update the 'Range' and 'Lower Bounds' of the Likelihood Ranking table</t>
        </is>
      </c>
      <c r="C16" s="206" t="n"/>
      <c r="D16" s="206" t="n"/>
      <c r="E16" s="201" t="n"/>
      <c r="O16" s="382" t="inlineStr">
        <is>
          <t>OVERALL RISK RANKING</t>
        </is>
      </c>
      <c r="P16" s="383" t="n"/>
      <c r="Q16" s="383" t="n"/>
      <c r="R16" s="383" t="n"/>
      <c r="S16" s="383" t="n"/>
      <c r="T16" s="383" t="n"/>
      <c r="U16" s="384" t="n"/>
    </row>
    <row r="17" ht="17.25" customHeight="1" s="114" thickBot="1">
      <c r="B17" s="200" t="inlineStr">
        <is>
          <t>to match the tolerable frequency to the organisation's specific criteria.</t>
        </is>
      </c>
      <c r="C17" s="206" t="n"/>
      <c r="D17" s="206" t="n"/>
      <c r="E17" s="201" t="n"/>
      <c r="G17" s="382" t="inlineStr">
        <is>
          <t>SEVERITY RANKING</t>
        </is>
      </c>
      <c r="H17" s="383" t="n"/>
      <c r="I17" s="383" t="n"/>
      <c r="J17" s="383" t="n"/>
      <c r="K17" s="383" t="n"/>
      <c r="L17" s="383" t="n"/>
      <c r="M17" s="384" t="n"/>
      <c r="O17" s="240" t="inlineStr">
        <is>
          <t>Risk Level</t>
        </is>
      </c>
      <c r="P17" s="240" t="inlineStr">
        <is>
          <t>Tolerability</t>
        </is>
      </c>
      <c r="Q17" s="384" t="n"/>
      <c r="R17" s="240" t="inlineStr">
        <is>
          <t>Description</t>
        </is>
      </c>
      <c r="S17" s="383" t="n"/>
      <c r="T17" s="383" t="n"/>
      <c r="U17" s="384" t="n"/>
    </row>
    <row r="18" ht="17.25" customHeight="1" s="114" thickBot="1">
      <c r="B18" s="200" t="inlineStr">
        <is>
          <t>3. Modify the "People", "Assets" and "Environment" descriptors of the Severity</t>
        </is>
      </c>
      <c r="C18" s="206" t="n"/>
      <c r="D18" s="206" t="n"/>
      <c r="E18" s="201" t="n"/>
      <c r="G18" s="294" t="inlineStr">
        <is>
          <t>Description</t>
        </is>
      </c>
      <c r="H18" s="391" t="n"/>
      <c r="I18" s="239" t="inlineStr">
        <is>
          <t>People</t>
        </is>
      </c>
      <c r="J18" s="239" t="inlineStr">
        <is>
          <t>Assets</t>
        </is>
      </c>
      <c r="K18" s="224" t="inlineStr">
        <is>
          <t>Environment</t>
        </is>
      </c>
      <c r="L18" s="240" t="inlineStr">
        <is>
          <t>Environment</t>
        </is>
      </c>
      <c r="M18" s="241" t="inlineStr">
        <is>
          <t>Rating</t>
        </is>
      </c>
      <c r="O18" s="243" t="inlineStr">
        <is>
          <t>Very High</t>
        </is>
      </c>
      <c r="P18" s="392" t="inlineStr">
        <is>
          <t>Intolerable</t>
        </is>
      </c>
      <c r="Q18" s="393" t="n"/>
      <c r="R18" s="268" t="inlineStr">
        <is>
          <t>Stop immediately, unacceptable risk. Further assessment is required.</t>
        </is>
      </c>
      <c r="S18" s="269" t="n"/>
      <c r="T18" s="269" t="n"/>
      <c r="U18" s="270" t="n"/>
    </row>
    <row r="19" ht="16.5" customHeight="1" s="114">
      <c r="B19" s="200" t="inlineStr">
        <is>
          <t xml:space="preserve">Ranking table to harmonise with the organisation's consequence severity </t>
        </is>
      </c>
      <c r="C19" s="206" t="n"/>
      <c r="D19" s="206" t="n"/>
      <c r="E19" s="201" t="n"/>
      <c r="G19" s="210" t="n"/>
      <c r="H19" s="215" t="inlineStr">
        <is>
          <t xml:space="preserve"> Minor</t>
        </is>
      </c>
      <c r="I19" s="260" t="inlineStr">
        <is>
          <t>Slight health effect/injury</t>
        </is>
      </c>
      <c r="J19" s="260" t="inlineStr">
        <is>
          <t>Slight damage</t>
        </is>
      </c>
      <c r="K19" s="265" t="inlineStr">
        <is>
          <t>Slight effect</t>
        </is>
      </c>
      <c r="L19" s="260" t="inlineStr">
        <is>
          <t>Slight effect</t>
        </is>
      </c>
      <c r="M19" s="226">
        <f>"[1]"&amp;H19</f>
        <v/>
      </c>
      <c r="O19" s="394" t="inlineStr">
        <is>
          <t>High</t>
        </is>
      </c>
      <c r="P19" s="395" t="inlineStr">
        <is>
          <t>Tolerable if ALARP -  Upper</t>
        </is>
      </c>
      <c r="Q19" s="396" t="n"/>
      <c r="R19" s="271" t="inlineStr">
        <is>
          <t>Additional control measures are necessary to reduce risk as low as</t>
        </is>
      </c>
      <c r="S19" s="272" t="n"/>
      <c r="T19" s="272" t="n"/>
      <c r="U19" s="273" t="n"/>
    </row>
    <row r="20" ht="16.5" customHeight="1" s="114">
      <c r="B20" s="200" t="inlineStr">
        <is>
          <t>4. Update tolerability descriptions in the Overall Risk Ranking table.</t>
        </is>
      </c>
      <c r="C20" s="206" t="n"/>
      <c r="D20" s="206" t="n"/>
      <c r="E20" s="201" t="n"/>
      <c r="G20" s="211" t="n"/>
      <c r="H20" s="216" t="inlineStr">
        <is>
          <t xml:space="preserve"> Significant</t>
        </is>
      </c>
      <c r="I20" s="260" t="inlineStr">
        <is>
          <t>Minor health effect/injury</t>
        </is>
      </c>
      <c r="J20" s="260" t="inlineStr">
        <is>
          <t>Minor damage</t>
        </is>
      </c>
      <c r="K20" s="265" t="inlineStr">
        <is>
          <t>Minor effect</t>
        </is>
      </c>
      <c r="L20" s="260" t="inlineStr">
        <is>
          <t>Minor effect</t>
        </is>
      </c>
      <c r="M20" s="226">
        <f>"[2]"&amp;H20</f>
        <v/>
      </c>
      <c r="O20" s="397" t="n"/>
      <c r="P20" s="398" t="n"/>
      <c r="Q20" s="399" t="n"/>
      <c r="R20" s="268" t="inlineStr">
        <is>
          <t>reasonably practicable. Further assessment may be required.</t>
        </is>
      </c>
      <c r="S20" s="269" t="n"/>
      <c r="T20" s="269" t="n"/>
      <c r="U20" s="270" t="n"/>
    </row>
    <row r="21" ht="17.25" customHeight="1" s="114" thickBot="1">
      <c r="B21" s="203" t="inlineStr">
        <is>
          <t>5. Proceed to the Chemical Severity tab.</t>
        </is>
      </c>
      <c r="C21" s="204" t="n"/>
      <c r="D21" s="204" t="n"/>
      <c r="E21" s="205" t="n"/>
      <c r="G21" s="212" t="n"/>
      <c r="H21" s="216" t="inlineStr">
        <is>
          <t xml:space="preserve"> Serious</t>
        </is>
      </c>
      <c r="I21" s="260" t="inlineStr">
        <is>
          <t>Major health effect/injury</t>
        </is>
      </c>
      <c r="J21" s="260" t="inlineStr">
        <is>
          <t>Localised damage</t>
        </is>
      </c>
      <c r="K21" s="265" t="inlineStr">
        <is>
          <t>Localised effect</t>
        </is>
      </c>
      <c r="L21" s="260" t="inlineStr">
        <is>
          <t>Localised effect</t>
        </is>
      </c>
      <c r="M21" s="226">
        <f>"[3]"&amp;H21</f>
        <v/>
      </c>
      <c r="O21" s="400" t="inlineStr">
        <is>
          <t>Medium</t>
        </is>
      </c>
      <c r="P21" s="395" t="inlineStr">
        <is>
          <t>Tolerable if ALARP -  Lower</t>
        </is>
      </c>
      <c r="Q21" s="396" t="n"/>
      <c r="R21" s="271" t="inlineStr">
        <is>
          <t>Additional control measures are necessary to reduce risk as low</t>
        </is>
      </c>
      <c r="S21" s="272" t="n"/>
      <c r="T21" s="272" t="n"/>
      <c r="U21" s="273" t="n"/>
    </row>
    <row r="22" ht="16.5" customHeight="1" s="114">
      <c r="B22" s="206" t="n"/>
      <c r="C22" s="206" t="n"/>
      <c r="D22" s="206" t="n"/>
      <c r="E22" s="206" t="n"/>
      <c r="G22" s="213" t="n"/>
      <c r="H22" s="216" t="inlineStr">
        <is>
          <t xml:space="preserve"> Major</t>
        </is>
      </c>
      <c r="I22" s="260" t="inlineStr">
        <is>
          <t>Single fatality</t>
        </is>
      </c>
      <c r="J22" s="260" t="inlineStr">
        <is>
          <t>Major damage</t>
        </is>
      </c>
      <c r="K22" s="265" t="inlineStr">
        <is>
          <t>Major effect</t>
        </is>
      </c>
      <c r="L22" s="260" t="inlineStr">
        <is>
          <t>Major effect</t>
        </is>
      </c>
      <c r="M22" s="226">
        <f>"[4]"&amp;H22</f>
        <v/>
      </c>
      <c r="O22" s="397" t="n"/>
      <c r="P22" s="398" t="n"/>
      <c r="Q22" s="399" t="n"/>
      <c r="R22" s="268" t="inlineStr">
        <is>
          <t xml:space="preserve">as reasonably practicable. </t>
        </is>
      </c>
      <c r="S22" s="269" t="n"/>
      <c r="T22" s="269" t="n"/>
      <c r="U22" s="270" t="n"/>
    </row>
    <row r="23" ht="17.25" customHeight="1" s="114" thickBot="1">
      <c r="B23" s="206" t="n"/>
      <c r="C23" s="206" t="n"/>
      <c r="D23" s="206" t="n"/>
      <c r="E23" s="206" t="n"/>
      <c r="G23" s="214" t="n"/>
      <c r="H23" s="217" t="inlineStr">
        <is>
          <t xml:space="preserve"> Catastrophic</t>
        </is>
      </c>
      <c r="I23" s="266" t="inlineStr">
        <is>
          <t>Multiple fatalities</t>
        </is>
      </c>
      <c r="J23" s="266" t="inlineStr">
        <is>
          <t>Extensive damage</t>
        </is>
      </c>
      <c r="K23" s="267" t="inlineStr">
        <is>
          <t>Massive effect</t>
        </is>
      </c>
      <c r="L23" s="266" t="inlineStr">
        <is>
          <t>Massive effect</t>
        </is>
      </c>
      <c r="M23" s="227">
        <f>"[5]"&amp;H23</f>
        <v/>
      </c>
      <c r="O23" s="242" t="inlineStr">
        <is>
          <t>Low</t>
        </is>
      </c>
      <c r="P23" s="401" t="inlineStr">
        <is>
          <t>Broadly Acceptable</t>
        </is>
      </c>
      <c r="Q23" s="402" t="n"/>
      <c r="R23" s="274" t="inlineStr">
        <is>
          <t>Control measures are sufficient.</t>
        </is>
      </c>
      <c r="S23" s="275" t="n"/>
      <c r="T23" s="275" t="n"/>
      <c r="U23" s="276" t="n"/>
    </row>
    <row r="24" ht="16.5" customHeight="1" s="114">
      <c r="B24" s="194" t="inlineStr">
        <is>
          <t>WORKBOOK TIPS:</t>
        </is>
      </c>
      <c r="C24" s="196" t="n"/>
      <c r="D24" s="196" t="n"/>
      <c r="E24" s="197" t="n"/>
      <c r="O24" s="206" t="n"/>
      <c r="P24" s="206" t="n"/>
    </row>
    <row r="25" ht="16.5" customHeight="1" s="114">
      <c r="B25" s="200" t="inlineStr">
        <is>
          <t>1. Press 'Delete' to remove an entry from a drop-down list populated field.</t>
        </is>
      </c>
      <c r="C25" s="206" t="n"/>
      <c r="D25" s="206" t="n"/>
      <c r="E25" s="201" t="n"/>
      <c r="O25" s="206" t="n"/>
      <c r="P25" s="206" t="n"/>
    </row>
    <row r="26" ht="16.5" customHeight="1" s="114">
      <c r="B26" s="200" t="inlineStr">
        <is>
          <t>2. Look out for customised alert and error messages on drop-down lists.</t>
        </is>
      </c>
      <c r="C26" s="206" t="n"/>
      <c r="D26" s="206" t="n"/>
      <c r="E26" s="201" t="n"/>
      <c r="O26" s="206" t="n"/>
      <c r="P26" s="206" t="n"/>
    </row>
    <row r="27" ht="16.5" customHeight="1" s="114">
      <c r="B27" s="200" t="inlineStr">
        <is>
          <t>3. Drop-down lists are configured as a dynamic array; thus, are automatically</t>
        </is>
      </c>
      <c r="C27" s="206" t="n"/>
      <c r="D27" s="206" t="n"/>
      <c r="E27" s="201" t="n"/>
      <c r="O27" s="206" t="n"/>
      <c r="P27" s="206" t="n"/>
    </row>
    <row r="28" ht="16.5" customHeight="1" s="114">
      <c r="B28" s="200" t="inlineStr">
        <is>
          <t>updated when values (e.g. chemicals) are added or removed from the range.</t>
        </is>
      </c>
      <c r="C28" s="206" t="n"/>
      <c r="D28" s="206" t="n"/>
      <c r="E28" s="201" t="n"/>
      <c r="F28" s="206" t="n"/>
      <c r="G28" s="206" t="n"/>
      <c r="H28" s="206" t="n"/>
      <c r="I28" s="206" t="n"/>
      <c r="J28" s="206" t="n"/>
      <c r="K28" s="206" t="n"/>
      <c r="L28" s="206" t="n"/>
      <c r="M28" s="206" t="n"/>
      <c r="N28" s="206" t="n"/>
      <c r="O28" s="206" t="n"/>
      <c r="P28" s="206" t="n"/>
    </row>
    <row r="29" ht="17.25" customHeight="1" s="114" thickBot="1">
      <c r="B29" s="203" t="inlineStr">
        <is>
          <t>4. Refer to the HAZOP Log for a record of all the identified scenarios.</t>
        </is>
      </c>
      <c r="C29" s="204" t="n"/>
      <c r="D29" s="204" t="n"/>
      <c r="E29" s="205" t="n"/>
      <c r="F29" s="206" t="n"/>
      <c r="G29" s="206" t="n"/>
      <c r="H29" s="206" t="n"/>
      <c r="I29" s="206" t="n"/>
      <c r="J29" s="206" t="n"/>
      <c r="K29" s="206" t="n"/>
      <c r="L29" s="206" t="n"/>
      <c r="M29" s="206" t="n"/>
      <c r="N29" s="206" t="n"/>
      <c r="O29" s="206" t="n"/>
      <c r="P29" s="206" t="n"/>
    </row>
    <row r="30" ht="16.5" customHeight="1" s="114">
      <c r="B30" s="206" t="n"/>
      <c r="C30" s="206" t="n"/>
      <c r="D30" s="206" t="n"/>
      <c r="E30" s="206" t="n"/>
      <c r="F30" s="206" t="n"/>
      <c r="G30" s="206" t="n"/>
      <c r="H30" s="206" t="n"/>
      <c r="I30" s="206" t="n"/>
      <c r="J30" s="206" t="n"/>
      <c r="K30" s="206" t="n"/>
      <c r="L30" s="206" t="n"/>
      <c r="M30" s="206" t="n"/>
      <c r="N30" s="206" t="n"/>
      <c r="O30" s="206" t="n"/>
      <c r="P30" s="206" t="n"/>
    </row>
    <row r="31" ht="16.5" customHeight="1" s="114">
      <c r="B31" s="206" t="n"/>
      <c r="C31" s="206" t="n"/>
      <c r="D31" s="206" t="n"/>
      <c r="E31" s="206" t="n"/>
      <c r="F31" s="206" t="n"/>
      <c r="G31" s="206" t="n"/>
      <c r="H31" s="206" t="n"/>
      <c r="I31" s="206" t="n"/>
      <c r="J31" s="206" t="n"/>
      <c r="K31" s="206" t="n"/>
      <c r="L31" s="206" t="n"/>
      <c r="M31" s="206" t="n"/>
      <c r="N31" s="206" t="n"/>
      <c r="O31" s="206" t="n"/>
      <c r="P31" s="206" t="n"/>
    </row>
    <row r="32" ht="16.5" customHeight="1" s="114">
      <c r="B32" s="206" t="n"/>
      <c r="C32" s="206" t="n"/>
      <c r="D32" s="206" t="n"/>
      <c r="E32" s="206" t="n"/>
      <c r="F32" s="206" t="n"/>
      <c r="G32" s="206" t="n"/>
      <c r="H32" s="206" t="n"/>
      <c r="I32" s="206" t="n"/>
      <c r="J32" s="206" t="n"/>
      <c r="K32" s="206" t="n"/>
      <c r="L32" s="206" t="n"/>
      <c r="M32" s="206" t="n"/>
      <c r="N32" s="206" t="n"/>
      <c r="O32" s="206" t="n"/>
      <c r="P32" s="206" t="n"/>
    </row>
    <row r="33" ht="16.5" customHeight="1" s="114">
      <c r="B33" s="206" t="n"/>
      <c r="C33" s="206" t="n"/>
      <c r="D33" s="206" t="n"/>
      <c r="E33" s="206" t="n"/>
      <c r="F33" s="206" t="n"/>
      <c r="G33" s="206" t="n"/>
      <c r="H33" s="206" t="n"/>
      <c r="I33" s="206" t="n"/>
      <c r="J33" s="206" t="n"/>
      <c r="K33" s="206" t="n"/>
      <c r="L33" s="206" t="n"/>
      <c r="M33" s="206" t="n"/>
      <c r="N33" s="206" t="n"/>
      <c r="O33" s="206" t="n"/>
      <c r="P33" s="206" t="n"/>
    </row>
    <row r="34" ht="16.5" customHeight="1" s="114">
      <c r="B34" s="206" t="n"/>
      <c r="C34" s="206" t="n"/>
      <c r="D34" s="206" t="n"/>
      <c r="E34" s="206" t="n"/>
      <c r="F34" s="206" t="n"/>
      <c r="G34" s="206" t="n"/>
      <c r="H34" s="206" t="n"/>
      <c r="I34" s="206" t="n"/>
      <c r="J34" s="206" t="n"/>
      <c r="K34" s="206" t="n"/>
      <c r="L34" s="206" t="n"/>
      <c r="M34" s="206" t="n"/>
      <c r="N34" s="206" t="n"/>
      <c r="O34" s="206" t="n"/>
    </row>
    <row r="35" ht="16.5" customHeight="1" s="114">
      <c r="F35" s="206" t="n"/>
      <c r="G35" s="206" t="n"/>
      <c r="H35" s="206" t="n"/>
      <c r="I35" s="206" t="n"/>
      <c r="J35" s="206" t="n"/>
      <c r="K35" s="206" t="n"/>
      <c r="L35" s="206" t="n"/>
      <c r="M35" s="206" t="n"/>
      <c r="N35" s="206" t="n"/>
      <c r="O35" s="206" t="n"/>
    </row>
    <row r="36" ht="16.5" customHeight="1" s="114">
      <c r="F36" s="206" t="n"/>
      <c r="G36" s="206" t="n"/>
      <c r="H36" s="206" t="n"/>
      <c r="I36" s="206" t="n"/>
      <c r="J36" s="206" t="n"/>
      <c r="K36" s="206" t="n"/>
      <c r="L36" s="206" t="n"/>
      <c r="M36" s="206" t="n"/>
      <c r="N36" s="206" t="n"/>
      <c r="O36" s="206" t="n"/>
    </row>
    <row r="37" ht="16.5" customHeight="1" s="114">
      <c r="F37" s="206" t="n"/>
      <c r="G37" s="206" t="n"/>
      <c r="H37" s="206" t="n"/>
      <c r="I37" s="206" t="n"/>
      <c r="J37" s="206" t="n"/>
      <c r="K37" s="206" t="n"/>
      <c r="L37" s="206" t="n"/>
      <c r="M37" s="206" t="n"/>
      <c r="N37" s="206" t="n"/>
      <c r="O37" s="206" t="n"/>
    </row>
    <row r="38" ht="16.5" customHeight="1" s="114">
      <c r="F38" s="206" t="n"/>
      <c r="G38" s="206" t="n"/>
      <c r="H38" s="206" t="n"/>
      <c r="I38" s="206" t="n"/>
      <c r="J38" s="206" t="n"/>
      <c r="K38" s="206" t="n"/>
      <c r="L38" s="206" t="n"/>
      <c r="M38" s="206" t="n"/>
      <c r="N38" s="206" t="n"/>
      <c r="O38" s="206" t="n"/>
    </row>
    <row r="39" ht="16.5" customHeight="1" s="114">
      <c r="F39" s="206" t="n"/>
      <c r="G39" s="206" t="n"/>
      <c r="H39" s="206" t="n"/>
      <c r="I39" s="206" t="n"/>
      <c r="J39" s="206" t="n"/>
      <c r="K39" s="206" t="n"/>
      <c r="L39" s="206" t="n"/>
      <c r="M39" s="206" t="n"/>
      <c r="N39" s="206" t="n"/>
      <c r="O39" s="206" t="n"/>
    </row>
    <row r="40" ht="16.5" customHeight="1" s="114">
      <c r="F40" s="206" t="n"/>
      <c r="G40" s="206" t="n"/>
      <c r="H40" s="206" t="n"/>
      <c r="I40" s="206" t="n"/>
      <c r="J40" s="206" t="n"/>
      <c r="K40" s="206" t="n"/>
      <c r="L40" s="206" t="n"/>
      <c r="M40" s="206" t="n"/>
      <c r="N40" s="206" t="n"/>
      <c r="O40" s="206" t="n"/>
    </row>
    <row r="41" ht="16.5" customHeight="1" s="114">
      <c r="F41" s="206" t="n"/>
      <c r="G41" s="206" t="n"/>
      <c r="H41" s="206" t="n"/>
      <c r="I41" s="206" t="n"/>
      <c r="J41" s="206" t="n"/>
      <c r="K41" s="206" t="n"/>
      <c r="L41" s="206" t="n"/>
      <c r="M41" s="206" t="n"/>
      <c r="N41" s="206" t="n"/>
      <c r="O41" s="206" t="n"/>
    </row>
    <row r="42" ht="16.5" customHeight="1" s="114">
      <c r="F42" s="206" t="n"/>
      <c r="G42" s="206" t="n"/>
      <c r="H42" s="206" t="n"/>
      <c r="I42" s="206" t="n"/>
      <c r="J42" s="206" t="n"/>
      <c r="K42" s="206" t="n"/>
      <c r="L42" s="206" t="n"/>
      <c r="M42" s="206" t="n"/>
      <c r="N42" s="206" t="n"/>
      <c r="O42" s="206" t="n"/>
    </row>
    <row r="43" ht="16.5" customHeight="1" s="114">
      <c r="F43" s="206" t="n"/>
      <c r="G43" s="206" t="n"/>
      <c r="H43" s="206" t="n"/>
      <c r="I43" s="206" t="n"/>
      <c r="J43" s="206" t="n"/>
      <c r="K43" s="206" t="n"/>
      <c r="L43" s="206" t="n"/>
      <c r="M43" s="206" t="n"/>
      <c r="N43" s="206" t="n"/>
      <c r="O43" s="206" t="n"/>
    </row>
    <row r="44" ht="16.5" customHeight="1" s="114">
      <c r="F44" s="206" t="n"/>
      <c r="G44" s="206" t="n"/>
      <c r="H44" s="206" t="n"/>
      <c r="I44" s="206" t="n"/>
      <c r="J44" s="206" t="n"/>
      <c r="K44" s="206" t="n"/>
      <c r="L44" s="206" t="n"/>
      <c r="M44" s="206" t="n"/>
      <c r="N44" s="206" t="n"/>
      <c r="O44" s="206" t="n"/>
    </row>
    <row r="45" ht="16.5" customHeight="1" s="114">
      <c r="F45" s="206" t="n"/>
      <c r="G45" s="206" t="n"/>
      <c r="H45" s="206" t="n"/>
      <c r="I45" s="206" t="n"/>
      <c r="J45" s="206" t="n"/>
      <c r="K45" s="206" t="n"/>
      <c r="L45" s="206" t="n"/>
      <c r="M45" s="206" t="n"/>
      <c r="N45" s="206" t="n"/>
      <c r="O45" s="206" t="n"/>
    </row>
    <row r="46" ht="16.5" customHeight="1" s="114">
      <c r="F46" s="206" t="n"/>
      <c r="G46" s="206" t="n"/>
      <c r="H46" s="206" t="n"/>
      <c r="I46" s="206" t="n"/>
      <c r="J46" s="206" t="n"/>
      <c r="K46" s="206" t="n"/>
      <c r="L46" s="206" t="n"/>
      <c r="M46" s="206" t="n"/>
      <c r="N46" s="206" t="n"/>
      <c r="O46" s="20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3amElSd1pEKJP9JLmkWBOA==" formatRows="1" sort="1" spinCount="100000" hashValue="2X6arD2sKOiPJXNsSwpZ9d1mXHk5wZIHY4wzC1uwt05fLnaaT95N91tVITz+1mOlOyLNRqfK5/loShldsHsJVg=="/>
  <mergeCells count="18">
    <mergeCell ref="C8:D8"/>
    <mergeCell ref="C9:D9"/>
    <mergeCell ref="G7:H7"/>
    <mergeCell ref="G6:L6"/>
    <mergeCell ref="C10:D10"/>
    <mergeCell ref="O16:U16"/>
    <mergeCell ref="R17:U17"/>
    <mergeCell ref="P23:Q23"/>
    <mergeCell ref="G18:H18"/>
    <mergeCell ref="Q6:U6"/>
    <mergeCell ref="O8:O12"/>
    <mergeCell ref="O19:O20"/>
    <mergeCell ref="O21:O22"/>
    <mergeCell ref="G17:M17"/>
    <mergeCell ref="P21:Q22"/>
    <mergeCell ref="P19:Q20"/>
    <mergeCell ref="P17:Q17"/>
    <mergeCell ref="P18:Q18"/>
  </mergeCells>
  <conditionalFormatting sqref="C8 P18:P19 P21 P23">
    <cfRule type="containsBlanks" priority="60" dxfId="408" stopIfTrue="1">
      <formula>LEN(TRIM(C8))=0</formula>
    </cfRule>
    <cfRule type="notContainsBlanks" priority="61" dxfId="407">
      <formula>LEN(TRIM(C8))&gt;0</formula>
    </cfRule>
  </conditionalFormatting>
  <conditionalFormatting sqref="C9">
    <cfRule type="containsBlanks" priority="58" dxfId="408" stopIfTrue="1">
      <formula>LEN(TRIM(C9))=0</formula>
    </cfRule>
    <cfRule type="notContainsBlanks" priority="59" dxfId="407">
      <formula>LEN(TRIM(C9))&gt;0</formula>
    </cfRule>
  </conditionalFormatting>
  <conditionalFormatting sqref="C10">
    <cfRule type="containsBlanks" priority="56" dxfId="408" stopIfTrue="1">
      <formula>LEN(TRIM(C10))=0</formula>
    </cfRule>
    <cfRule type="notContainsBlanks" priority="57" dxfId="407">
      <formula>LEN(TRIM(C10))&gt;0</formula>
    </cfRule>
  </conditionalFormatting>
  <conditionalFormatting sqref="J8:J12">
    <cfRule type="containsBlanks" priority="42" dxfId="408" stopIfTrue="1">
      <formula>LEN(TRIM(J8))=0</formula>
    </cfRule>
    <cfRule type="notContainsBlanks" priority="43" dxfId="407">
      <formula>LEN(TRIM(J8))&gt;0</formula>
    </cfRule>
  </conditionalFormatting>
  <conditionalFormatting sqref="G23 G12">
    <cfRule type="expression" priority="28" dxfId="4">
      <formula>NOT(#REF!="")</formula>
    </cfRule>
  </conditionalFormatting>
  <conditionalFormatting sqref="G20 G14 G9">
    <cfRule type="expression" priority="31" dxfId="2">
      <formula>NOT(#REF!="")</formula>
    </cfRule>
  </conditionalFormatting>
  <conditionalFormatting sqref="G21 G10">
    <cfRule type="expression" priority="30" dxfId="1">
      <formula>NOT(#REF!="")</formula>
    </cfRule>
  </conditionalFormatting>
  <conditionalFormatting sqref="G22 G11">
    <cfRule type="expression" priority="29" dxfId="0">
      <formula>NOT(#REF!="")</formula>
    </cfRule>
  </conditionalFormatting>
  <conditionalFormatting sqref="L19:L23">
    <cfRule type="containsBlanks" priority="16" dxfId="408" stopIfTrue="1">
      <formula>LEN(TRIM(L19))=0</formula>
    </cfRule>
    <cfRule type="notContainsBlanks" priority="17" dxfId="407">
      <formula>LEN(TRIM(L19))&gt;0</formula>
    </cfRule>
  </conditionalFormatting>
  <conditionalFormatting sqref="I19:I23">
    <cfRule type="containsBlanks" priority="20" dxfId="408" stopIfTrue="1">
      <formula>LEN(TRIM(I19))=0</formula>
    </cfRule>
    <cfRule type="notContainsBlanks" priority="21" dxfId="407">
      <formula>LEN(TRIM(I19))&gt;0</formula>
    </cfRule>
  </conditionalFormatting>
  <conditionalFormatting sqref="J19:J23">
    <cfRule type="containsBlanks" priority="18" dxfId="408" stopIfTrue="1">
      <formula>LEN(TRIM(J19))=0</formula>
    </cfRule>
    <cfRule type="notContainsBlanks" priority="19" dxfId="407">
      <formula>LEN(TRIM(J19))&gt;0</formula>
    </cfRule>
  </conditionalFormatting>
  <conditionalFormatting sqref="Q8">
    <cfRule type="colorScale" priority="15">
      <colorScale>
        <cfvo type="num" val="$Q$5"/>
        <cfvo type="num" val="$R$5"/>
        <color theme="9" tint="-0.249977111117893"/>
        <color theme="9" tint="0.5999938962981048"/>
      </colorScale>
    </cfRule>
  </conditionalFormatting>
  <conditionalFormatting sqref="Q9">
    <cfRule type="colorScale" priority="14">
      <colorScale>
        <cfvo type="num" val="$Q$5"/>
        <cfvo type="num" val="$R$5"/>
        <color theme="9" tint="-0.249977111117893"/>
        <color theme="9" tint="0.5999938962981048"/>
      </colorScale>
    </cfRule>
  </conditionalFormatting>
  <conditionalFormatting sqref="Q10">
    <cfRule type="colorScale" priority="13">
      <colorScale>
        <cfvo type="num" val="$Q$5"/>
        <cfvo type="num" val="$R$5"/>
        <color theme="9" tint="-0.249977111117893"/>
        <color theme="9" tint="0.5999938962981048"/>
      </colorScale>
    </cfRule>
  </conditionalFormatting>
  <conditionalFormatting sqref="R8">
    <cfRule type="colorScale" priority="12">
      <colorScale>
        <cfvo type="num" val="$Q$5"/>
        <cfvo type="num" val="$R$5"/>
        <color theme="9" tint="-0.249977111117893"/>
        <color theme="9" tint="0.5999938962981048"/>
      </colorScale>
    </cfRule>
  </conditionalFormatting>
  <conditionalFormatting sqref="S8">
    <cfRule type="colorScale" priority="11">
      <colorScale>
        <cfvo type="num" val="$Q$5"/>
        <cfvo type="num" val="$R$5"/>
        <color theme="9" tint="-0.249977111117893"/>
        <color theme="9" tint="0.5999938962981048"/>
      </colorScale>
    </cfRule>
  </conditionalFormatting>
  <conditionalFormatting sqref="R9">
    <cfRule type="colorScale" priority="10">
      <colorScale>
        <cfvo type="num" val="$Q$5"/>
        <cfvo type="num" val="$R$5"/>
        <color theme="9" tint="-0.249977111117893"/>
        <color theme="9" tint="0.5999938962981048"/>
      </colorScale>
    </cfRule>
  </conditionalFormatting>
  <conditionalFormatting sqref="O23">
    <cfRule type="colorScale" priority="1">
      <colorScale>
        <cfvo type="num" val="$Q$5"/>
        <cfvo type="num" val="$R$5"/>
        <color theme="9" tint="-0.249977111117893"/>
        <color theme="9" tint="0.5999938962981048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6">
    <tabColor theme="7" tint="0.5999938962981048"/>
    <outlinePr summaryBelow="1" summaryRight="1"/>
    <pageSetUpPr/>
  </sheetPr>
  <dimension ref="A1:AF51"/>
  <sheetViews>
    <sheetView showGridLines="0" showRowColHeaders="0" zoomScaleNormal="100" workbookViewId="0">
      <selection activeCell="C14" sqref="C14:D14"/>
    </sheetView>
  </sheetViews>
  <sheetFormatPr baseColWidth="8" defaultRowHeight="15"/>
  <cols>
    <col width="2.5703125" customWidth="1" style="114" min="1" max="1"/>
    <col width="23.140625" customWidth="1" style="114" min="2" max="3"/>
    <col width="6.42578125" customWidth="1" style="114" min="4" max="4"/>
    <col width="7.5703125" customWidth="1" style="114" min="5" max="5"/>
    <col width="10.5703125" customWidth="1" style="20" min="6" max="6"/>
    <col width="20.5703125" customWidth="1" style="20" min="7" max="7"/>
    <col width="1.5703125" customWidth="1" style="114" min="8" max="8"/>
    <col width="30.5703125" customWidth="1" style="114" min="9" max="9"/>
    <col width="1.5703125" customWidth="1" style="114" min="10" max="10"/>
    <col width="30.5703125" customWidth="1" style="114" min="11" max="11"/>
    <col width="1.5703125" customWidth="1" style="114" min="12" max="12"/>
    <col width="30.5703125" customWidth="1" style="114" min="13" max="13"/>
    <col width="5.5703125" customWidth="1" style="114" min="14" max="15"/>
    <col width="1.5703125" customWidth="1" style="114" min="16" max="16"/>
    <col width="30.5703125" customWidth="1" style="114" min="17" max="17"/>
    <col width="1.5703125" customWidth="1" style="114" min="18" max="18"/>
    <col width="30.5703125" customWidth="1" style="114" min="19" max="19"/>
    <col width="1.5703125" customWidth="1" style="114" min="20" max="20"/>
    <col hidden="1" width="26.7109375" customWidth="1" style="114" min="32" max="32"/>
  </cols>
  <sheetData>
    <row r="1">
      <c r="A1" s="101" t="n"/>
      <c r="B1" s="101" t="n"/>
      <c r="C1" s="101" t="n"/>
      <c r="D1" s="101" t="n"/>
      <c r="E1" s="101" t="n"/>
      <c r="F1" s="98" t="n"/>
      <c r="G1" s="98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  <c r="R1" s="101" t="n"/>
      <c r="S1" s="101" t="n"/>
      <c r="T1" s="101" t="n"/>
      <c r="U1" s="101" t="n"/>
      <c r="V1" s="101" t="n"/>
      <c r="W1" s="101" t="n"/>
      <c r="X1" s="101" t="n"/>
      <c r="Y1" s="101" t="n"/>
      <c r="Z1" s="101" t="n"/>
      <c r="AA1" s="101" t="n"/>
      <c r="AB1" s="101" t="n"/>
      <c r="AC1" s="101" t="n"/>
      <c r="AD1" s="101" t="n"/>
      <c r="AE1" s="101" t="n"/>
    </row>
    <row r="2" ht="16.5" customHeight="1" s="114">
      <c r="A2" s="101" t="n"/>
      <c r="B2" s="101" t="n"/>
      <c r="C2" s="101" t="n"/>
      <c r="D2" s="101" t="n"/>
      <c r="E2" s="101" t="n"/>
      <c r="F2" s="98" t="n"/>
      <c r="G2" s="98" t="n"/>
      <c r="H2" s="101" t="n"/>
      <c r="I2" s="101" t="n"/>
      <c r="J2" s="101" t="n"/>
      <c r="K2" s="101" t="n"/>
      <c r="L2" s="101" t="n"/>
      <c r="M2" s="101" t="n"/>
      <c r="N2" s="101" t="n"/>
      <c r="O2" s="101" t="n"/>
      <c r="P2" s="101" t="n"/>
      <c r="Q2" s="101" t="n"/>
      <c r="R2" s="101" t="n"/>
      <c r="S2" s="101" t="n"/>
      <c r="T2" s="101" t="n"/>
      <c r="U2" s="101" t="n"/>
      <c r="V2" s="101" t="n"/>
      <c r="W2" s="101" t="n"/>
      <c r="X2" s="101" t="n"/>
      <c r="Y2" s="101" t="n"/>
      <c r="Z2" s="101" t="n"/>
      <c r="AA2" s="101" t="n"/>
      <c r="AB2" s="101" t="n"/>
      <c r="AC2" s="101" t="n"/>
      <c r="AD2" s="101" t="n"/>
      <c r="AE2" s="101" t="n"/>
      <c r="AF2" s="49" t="inlineStr">
        <is>
          <t>Hidden Phase Name:</t>
        </is>
      </c>
    </row>
    <row r="3" ht="16.5" customHeight="1" s="114">
      <c r="A3" s="101" t="n"/>
      <c r="B3" s="101" t="n"/>
      <c r="C3" s="101" t="n"/>
      <c r="D3" s="101" t="n"/>
      <c r="E3" s="101" t="n"/>
      <c r="F3" s="98" t="n"/>
      <c r="G3" s="98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1" t="n"/>
      <c r="V3" s="101" t="n"/>
      <c r="W3" s="101" t="n"/>
      <c r="X3" s="101" t="n"/>
      <c r="Y3" s="101" t="n"/>
      <c r="Z3" s="101" t="n"/>
      <c r="AA3" s="101" t="n"/>
      <c r="AB3" s="101" t="n"/>
      <c r="AC3" s="101" t="n"/>
      <c r="AD3" s="101" t="n"/>
      <c r="AE3" s="101" t="n"/>
      <c r="AF3" s="48">
        <f>C14&amp;C15&amp;C16</f>
        <v/>
      </c>
    </row>
    <row r="4">
      <c r="A4" s="101" t="n"/>
      <c r="B4" s="101" t="n"/>
      <c r="C4" s="101" t="n"/>
      <c r="D4" s="101" t="n"/>
      <c r="E4" s="101" t="n"/>
      <c r="F4" s="118" t="n"/>
      <c r="G4" s="118" t="n"/>
      <c r="H4" s="100" t="n"/>
      <c r="I4" s="100" t="n"/>
      <c r="J4" s="100" t="n"/>
      <c r="K4" s="100" t="n"/>
      <c r="L4" s="100" t="n"/>
      <c r="M4" s="100" t="n"/>
      <c r="N4" s="100" t="n"/>
      <c r="O4" s="100" t="n"/>
      <c r="P4" s="100" t="n"/>
      <c r="Q4" s="100" t="n"/>
      <c r="R4" s="100" t="n"/>
      <c r="S4" s="100" t="n"/>
      <c r="T4" s="100" t="n"/>
      <c r="U4" s="100" t="n"/>
      <c r="V4" s="100" t="n"/>
      <c r="W4" s="100" t="n"/>
      <c r="X4" s="100" t="n"/>
      <c r="Y4" s="101" t="n"/>
      <c r="Z4" s="101" t="n"/>
      <c r="AA4" s="101" t="n"/>
      <c r="AB4" s="101" t="n"/>
      <c r="AC4" s="101" t="n"/>
      <c r="AD4" s="101" t="n"/>
      <c r="AE4" s="101" t="n"/>
      <c r="AF4">
        <f>_xlfn.IFNA(VLOOKUP(AF3,'[2]Search Chemicals'!$A$2:$G$100005,5,FALSE),"")</f>
        <v/>
      </c>
    </row>
    <row r="5" ht="15.75" customHeight="1" s="114" thickBot="1">
      <c r="A5" s="101" t="n"/>
      <c r="B5" s="101" t="n"/>
      <c r="C5" s="101" t="n"/>
      <c r="D5" s="101" t="n"/>
      <c r="E5" s="101" t="n"/>
      <c r="F5" s="118" t="n"/>
      <c r="G5" s="118" t="n"/>
      <c r="H5" s="100" t="n"/>
      <c r="I5" s="100" t="n"/>
      <c r="J5" s="100" t="n"/>
      <c r="K5" s="100" t="n"/>
      <c r="L5" s="100" t="n"/>
      <c r="M5" s="100" t="n"/>
      <c r="N5" s="100" t="n"/>
      <c r="O5" s="100" t="n"/>
      <c r="P5" s="100" t="n"/>
      <c r="Q5" s="100" t="n"/>
      <c r="R5" s="100" t="n"/>
      <c r="S5" s="100" t="n"/>
      <c r="T5" s="100" t="n"/>
      <c r="U5" s="100" t="n"/>
      <c r="V5" s="100" t="n"/>
      <c r="W5" s="100" t="n"/>
      <c r="X5" s="100" t="n"/>
      <c r="Y5" s="101" t="n"/>
      <c r="Z5" s="101" t="n"/>
      <c r="AA5" s="101" t="n"/>
      <c r="AB5" s="101" t="n"/>
      <c r="AC5" s="101" t="n"/>
      <c r="AD5" s="101" t="n"/>
      <c r="AE5" s="101" t="n"/>
    </row>
    <row r="6" ht="15.75" customHeight="1" s="114">
      <c r="A6" s="101" t="n"/>
      <c r="B6" s="130" t="inlineStr">
        <is>
          <t>INPUT 1: PROCESS INFORMATION</t>
        </is>
      </c>
      <c r="C6" s="127" t="n"/>
      <c r="D6" s="128" t="n"/>
      <c r="E6" s="129" t="n"/>
      <c r="F6" s="118" t="n"/>
      <c r="G6" s="130" t="inlineStr">
        <is>
          <t>OUTPUT 1: SEVERITY RANKING</t>
        </is>
      </c>
      <c r="H6" s="127" t="n"/>
      <c r="I6" s="139" t="n"/>
      <c r="J6" s="126" t="n"/>
      <c r="K6" s="126" t="n"/>
      <c r="L6" s="100" t="n"/>
      <c r="M6" s="100" t="n"/>
      <c r="N6" s="126" t="n"/>
      <c r="O6" s="126" t="n"/>
      <c r="P6" s="100" t="n"/>
      <c r="Q6" s="100" t="n"/>
      <c r="R6" s="100" t="n"/>
      <c r="S6" s="100" t="n"/>
      <c r="T6" s="100" t="n"/>
      <c r="U6" s="100" t="n"/>
      <c r="V6" s="100" t="n"/>
      <c r="W6" s="100" t="n"/>
      <c r="X6" s="100" t="n"/>
      <c r="Y6" s="100" t="n"/>
      <c r="Z6" s="100" t="n"/>
      <c r="AA6" s="100" t="n"/>
      <c r="AB6" s="101" t="n"/>
      <c r="AC6" s="101" t="n"/>
      <c r="AD6" s="101" t="n"/>
      <c r="AE6" s="101" t="n"/>
    </row>
    <row r="7" ht="16.5" customHeight="1" s="114">
      <c r="A7" s="101" t="n"/>
      <c r="B7" s="109" t="inlineStr">
        <is>
          <t>User Information: Complete all mandatory fields (*) within Input 1.</t>
        </is>
      </c>
      <c r="C7" s="100" t="n"/>
      <c r="D7" s="101" t="n"/>
      <c r="E7" s="102" t="n"/>
      <c r="F7" s="118" t="n"/>
      <c r="G7" s="109" t="inlineStr">
        <is>
          <t>User Information: No required fields to complete here.</t>
        </is>
      </c>
      <c r="H7" s="100" t="n"/>
      <c r="I7" s="102" t="n"/>
      <c r="J7" s="101" t="n"/>
      <c r="K7" s="101" t="n"/>
      <c r="L7" s="100" t="n"/>
      <c r="M7" s="100" t="n"/>
      <c r="N7" s="101" t="n"/>
      <c r="O7" s="101" t="n"/>
      <c r="P7" s="100" t="n"/>
      <c r="Q7" s="100" t="n"/>
      <c r="R7" s="100" t="n"/>
      <c r="S7" s="100" t="n"/>
      <c r="T7" s="100" t="n"/>
      <c r="U7" s="100" t="n"/>
      <c r="V7" s="100" t="n"/>
      <c r="W7" s="100" t="n"/>
      <c r="X7" s="100" t="n"/>
      <c r="Y7" s="100" t="n"/>
      <c r="Z7" s="100" t="n"/>
      <c r="AA7" s="100" t="n"/>
      <c r="AB7" s="101" t="n"/>
      <c r="AC7" s="101" t="n"/>
      <c r="AD7" s="101" t="n"/>
      <c r="AE7" s="101" t="n"/>
      <c r="AF7" s="49" t="inlineStr">
        <is>
          <t>Hidden Name:</t>
        </is>
      </c>
    </row>
    <row r="8" ht="17.25" customHeight="1" s="114" thickBot="1">
      <c r="A8" s="101" t="n"/>
      <c r="B8" s="103" t="n"/>
      <c r="C8" s="125" t="inlineStr">
        <is>
          <t>Value</t>
        </is>
      </c>
      <c r="D8" s="125" t="inlineStr">
        <is>
          <t>Units</t>
        </is>
      </c>
      <c r="E8" s="123" t="n"/>
      <c r="F8" s="118" t="n"/>
      <c r="G8" s="138" t="inlineStr">
        <is>
          <t>Severity Ranking:</t>
        </is>
      </c>
      <c r="H8" s="136" t="n"/>
      <c r="I8" s="140">
        <f>IF(C24="","",(IFERROR(VLOOKUP('Search Chemicals '!V10,'Back End Tables (2)'!G36:H40,2,FALSE),IFERROR(VLOOKUP('Search Chemicals '!V10,'Back End Tables (2)'!G48:H52,2,FALSE),IFERROR('Search Chemicals '!W20,"No Data Available")))))</f>
        <v/>
      </c>
      <c r="J8" s="101" t="n"/>
      <c r="K8" s="101" t="n"/>
      <c r="L8" s="100" t="n"/>
      <c r="M8" s="100" t="n"/>
      <c r="N8" s="126" t="n"/>
      <c r="O8" s="126" t="n"/>
      <c r="P8" s="100" t="n"/>
      <c r="Q8" s="100" t="n"/>
      <c r="R8" s="100" t="n"/>
      <c r="S8" s="100" t="n"/>
      <c r="T8" s="100" t="n"/>
      <c r="U8" s="100" t="n"/>
      <c r="V8" s="100" t="n"/>
      <c r="W8" s="100" t="n"/>
      <c r="X8" s="100" t="n"/>
      <c r="Y8" s="100" t="n"/>
      <c r="Z8" s="100" t="n"/>
      <c r="AA8" s="100" t="n"/>
      <c r="AB8" s="101" t="n"/>
      <c r="AC8" s="101" t="n"/>
      <c r="AD8" s="101" t="n"/>
      <c r="AE8" s="101" t="n"/>
      <c r="AF8" s="48">
        <f>C14&amp;C15&amp;C16&amp;C24</f>
        <v/>
      </c>
    </row>
    <row r="9" ht="17.25" customHeight="1" s="114" thickBot="1">
      <c r="A9" s="101" t="n"/>
      <c r="B9" s="137" t="inlineStr">
        <is>
          <t>*Operating Temperature:</t>
        </is>
      </c>
      <c r="C9" s="277" t="n"/>
      <c r="D9" s="277" t="n"/>
      <c r="E9" s="102" t="n"/>
      <c r="F9" s="118" t="n"/>
      <c r="G9" s="118" t="n"/>
      <c r="H9" s="118" t="n"/>
      <c r="I9" s="118" t="n"/>
      <c r="J9" s="118" t="n"/>
      <c r="K9" s="118" t="n"/>
      <c r="L9" s="100" t="n"/>
      <c r="M9" s="100" t="n"/>
      <c r="N9" s="118" t="n"/>
      <c r="O9" s="101" t="n"/>
      <c r="P9" s="100" t="n"/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0" t="n"/>
      <c r="AB9" s="101" t="n"/>
      <c r="AC9" s="101" t="n"/>
      <c r="AD9" s="101" t="n"/>
      <c r="AE9" s="101" t="n"/>
      <c r="AF9" s="49" t="inlineStr">
        <is>
          <t>Hidden Value:</t>
        </is>
      </c>
    </row>
    <row r="10" ht="17.25" customHeight="1" s="114" thickBot="1">
      <c r="A10" s="101" t="n"/>
      <c r="B10" s="138" t="inlineStr">
        <is>
          <t>*Operating Pressure:</t>
        </is>
      </c>
      <c r="C10" s="278" t="n"/>
      <c r="D10" s="278" t="n"/>
      <c r="E10" s="182" t="n"/>
      <c r="F10" s="118" t="n"/>
      <c r="G10" s="130" t="inlineStr">
        <is>
          <t>OUTPUT 2: SEVERITY IMPACT</t>
        </is>
      </c>
      <c r="H10" s="135" t="n"/>
      <c r="I10" s="135" t="n"/>
      <c r="J10" s="135" t="n"/>
      <c r="K10" s="135" t="n"/>
      <c r="L10" s="135" t="n"/>
      <c r="M10" s="129" t="n"/>
      <c r="N10" s="126" t="n"/>
      <c r="O10" s="126" t="n"/>
      <c r="P10" s="100" t="n"/>
      <c r="Q10" s="100" t="n"/>
      <c r="R10" s="100" t="n"/>
      <c r="S10" s="100" t="n"/>
      <c r="T10" s="100" t="n"/>
      <c r="U10" s="100" t="n"/>
      <c r="V10" s="100" t="n"/>
      <c r="W10" s="100" t="n"/>
      <c r="X10" s="100" t="n"/>
      <c r="Y10" s="100" t="n"/>
      <c r="Z10" s="100" t="n"/>
      <c r="AA10" s="100" t="n"/>
      <c r="AB10" s="101" t="n"/>
      <c r="AC10" s="101" t="n"/>
      <c r="AD10" s="101" t="n"/>
      <c r="AE10" s="101" t="n"/>
      <c r="AF10" s="39">
        <f>_xlfn.IFNA(VLOOKUP(AF8,'Search Chemicals '!B12:G100025,6,FALSE),"")</f>
        <v/>
      </c>
    </row>
    <row r="11" ht="17.25" customHeight="1" s="114" thickBot="1">
      <c r="A11" s="101" t="n"/>
      <c r="B11" s="118" t="n"/>
      <c r="C11" s="118" t="n"/>
      <c r="D11" s="118" t="n"/>
      <c r="E11" s="118" t="n"/>
      <c r="F11" s="118" t="n"/>
      <c r="G11" s="109" t="inlineStr">
        <is>
          <t>User Information: Complete all mandatory fields (*) within Output 2.</t>
        </is>
      </c>
      <c r="H11" s="100" t="n"/>
      <c r="I11" s="100" t="n"/>
      <c r="J11" s="100" t="n"/>
      <c r="K11" s="100" t="n"/>
      <c r="L11" s="100" t="n"/>
      <c r="M11" s="104" t="n"/>
      <c r="N11" s="101" t="n"/>
      <c r="O11" s="101" t="n"/>
      <c r="P11" s="100" t="n"/>
      <c r="Q11" s="100" t="n"/>
      <c r="R11" s="100" t="n"/>
      <c r="S11" s="100" t="n"/>
      <c r="T11" s="100" t="n"/>
      <c r="U11" s="100" t="n"/>
      <c r="V11" s="100" t="n"/>
      <c r="W11" s="100" t="n"/>
      <c r="X11" s="100" t="n"/>
      <c r="Y11" s="100" t="n"/>
      <c r="Z11" s="100" t="n"/>
      <c r="AA11" s="100" t="n"/>
      <c r="AB11" s="101" t="n"/>
      <c r="AC11" s="101" t="n"/>
      <c r="AD11" s="101" t="n"/>
      <c r="AE11" s="101" t="n"/>
    </row>
    <row r="12" ht="16.5" customHeight="1" s="114">
      <c r="A12" s="101" t="n"/>
      <c r="B12" s="131" t="inlineStr">
        <is>
          <t>INPUT 2: CHEMICALS</t>
        </is>
      </c>
      <c r="C12" s="124" t="n"/>
      <c r="D12" s="124" t="n"/>
      <c r="E12" s="129" t="n"/>
      <c r="F12" s="118" t="n"/>
      <c r="G12" s="284" t="inlineStr">
        <is>
          <t>Description:</t>
        </is>
      </c>
      <c r="H12" s="141" t="n"/>
      <c r="I12" s="117" t="inlineStr">
        <is>
          <t>People</t>
        </is>
      </c>
      <c r="J12" s="101" t="n"/>
      <c r="K12" s="117" t="inlineStr">
        <is>
          <t>Assets</t>
        </is>
      </c>
      <c r="L12" s="101" t="n"/>
      <c r="M12" s="133" t="inlineStr">
        <is>
          <t>Environment</t>
        </is>
      </c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1" t="n"/>
      <c r="AC12" s="101" t="n"/>
      <c r="AD12" s="101" t="n"/>
      <c r="AE12" s="101" t="n"/>
      <c r="AF12" s="115" t="n"/>
    </row>
    <row r="13" ht="17.25" customHeight="1" s="114" thickBot="1">
      <c r="A13" s="101" t="n"/>
      <c r="B13" s="109" t="inlineStr">
        <is>
          <t>User Information: Complete all mandatory fields (*) within Input 2.</t>
        </is>
      </c>
      <c r="C13" s="116" t="n"/>
      <c r="D13" s="116" t="n"/>
      <c r="E13" s="102" t="n"/>
      <c r="F13" s="118" t="n"/>
      <c r="G13" s="144" t="inlineStr">
        <is>
          <t>*Severity Impact:</t>
        </is>
      </c>
      <c r="H13" s="142" t="n"/>
      <c r="I13" s="278" t="n"/>
      <c r="J13" s="134" t="n"/>
      <c r="K13" s="278" t="n"/>
      <c r="L13" s="107" t="n"/>
      <c r="M13" s="279" t="n"/>
      <c r="N13" s="100" t="n"/>
      <c r="O13" s="100" t="n"/>
      <c r="P13" s="100" t="n"/>
      <c r="Q13" s="100" t="n"/>
      <c r="R13" s="100" t="n"/>
      <c r="S13" s="100" t="n"/>
      <c r="T13" s="100" t="n"/>
      <c r="U13" s="100" t="n"/>
      <c r="V13" s="100" t="n"/>
      <c r="W13" s="100" t="n"/>
      <c r="X13" s="100" t="n"/>
      <c r="Y13" s="100" t="n"/>
      <c r="Z13" s="100" t="n"/>
      <c r="AA13" s="100" t="n"/>
      <c r="AB13" s="101" t="n"/>
      <c r="AC13" s="101" t="n"/>
      <c r="AD13" s="101" t="n"/>
      <c r="AE13" s="101" t="n"/>
    </row>
    <row r="14" ht="16.5" customHeight="1" s="114">
      <c r="A14" s="101" t="n"/>
      <c r="B14" s="137" t="inlineStr">
        <is>
          <t>*Chemistry:</t>
        </is>
      </c>
      <c r="C14" s="277" t="n"/>
      <c r="D14" s="386" t="n"/>
      <c r="E14" s="102" t="n"/>
      <c r="F14" s="118" t="n"/>
      <c r="G14" s="118" t="n"/>
      <c r="H14" s="100" t="n"/>
      <c r="I14" s="100" t="n"/>
      <c r="J14" s="100" t="n"/>
      <c r="K14" s="100" t="n"/>
      <c r="L14" s="100" t="n"/>
      <c r="M14" s="100" t="n"/>
      <c r="N14" s="100" t="n"/>
      <c r="O14" s="100" t="n"/>
      <c r="P14" s="100" t="n"/>
      <c r="Q14" s="100" t="n"/>
      <c r="R14" s="100" t="n"/>
      <c r="S14" s="100" t="n"/>
      <c r="T14" s="100" t="n"/>
      <c r="U14" s="100" t="n"/>
      <c r="V14" s="100" t="n"/>
      <c r="W14" s="100" t="n"/>
      <c r="X14" s="100" t="n"/>
      <c r="Y14" s="100" t="n"/>
      <c r="Z14" s="100" t="n"/>
      <c r="AA14" s="100" t="n"/>
      <c r="AB14" s="101" t="n"/>
      <c r="AC14" s="101" t="n"/>
      <c r="AD14" s="101" t="n"/>
      <c r="AE14" s="101" t="n"/>
      <c r="AF14" s="49" t="n"/>
    </row>
    <row r="15" ht="16.5" customHeight="1" s="114">
      <c r="A15" s="101" t="n"/>
      <c r="B15" s="137" t="inlineStr">
        <is>
          <t>*Type:</t>
        </is>
      </c>
      <c r="C15" s="277" t="n"/>
      <c r="D15" s="386" t="n"/>
      <c r="E15" s="102" t="n"/>
      <c r="F15" s="118" t="n"/>
      <c r="G15" s="118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1" t="n"/>
      <c r="AC15" s="101" t="n"/>
      <c r="AD15" s="101" t="n"/>
      <c r="AE15" s="101" t="n"/>
      <c r="AF15" s="48" t="n"/>
    </row>
    <row r="16" ht="16.5" customHeight="1" s="114">
      <c r="A16" s="101" t="n"/>
      <c r="B16" s="137" t="inlineStr">
        <is>
          <t>*Compound:</t>
        </is>
      </c>
      <c r="C16" s="277" t="n"/>
      <c r="D16" s="386" t="n"/>
      <c r="E16" s="102" t="n"/>
      <c r="F16" s="118" t="n"/>
      <c r="G16" s="118" t="n"/>
      <c r="H16" s="100" t="n"/>
      <c r="I16" s="100" t="n"/>
      <c r="J16" s="100" t="n"/>
      <c r="K16" s="100" t="n"/>
      <c r="L16" s="100" t="n"/>
      <c r="M16" s="100" t="n"/>
      <c r="N16" s="100" t="n"/>
      <c r="O16" s="100" t="n"/>
      <c r="P16" s="100" t="n"/>
      <c r="Q16" s="100" t="n"/>
      <c r="R16" s="100" t="n"/>
      <c r="S16" s="100" t="n"/>
      <c r="T16" s="100" t="n"/>
      <c r="U16" s="100" t="n"/>
      <c r="V16" s="100" t="n"/>
      <c r="W16" s="100" t="n"/>
      <c r="X16" s="100" t="n"/>
      <c r="Y16" s="100" t="n"/>
      <c r="Z16" s="100" t="n"/>
      <c r="AA16" s="100" t="n"/>
      <c r="AB16" s="101" t="n"/>
      <c r="AC16" s="101" t="n"/>
      <c r="AD16" s="101" t="n"/>
      <c r="AE16" s="101" t="n"/>
      <c r="AF16" s="39">
        <f>IFERROR('Search Chemicals '!W20,"")</f>
        <v/>
      </c>
    </row>
    <row r="17" ht="16.5" customHeight="1" s="114">
      <c r="A17" s="101" t="n"/>
      <c r="B17" s="119" t="n"/>
      <c r="C17" s="118" t="n"/>
      <c r="D17" s="118" t="n"/>
      <c r="E17" s="121" t="n"/>
      <c r="F17" s="118" t="n"/>
      <c r="G17" s="118" t="n"/>
      <c r="H17" s="100" t="n"/>
      <c r="I17" s="100" t="n"/>
      <c r="J17" s="100" t="n"/>
      <c r="K17" s="100" t="n"/>
      <c r="L17" s="100" t="n"/>
      <c r="M17" s="100" t="n"/>
      <c r="N17" s="100" t="n"/>
      <c r="O17" s="100" t="n"/>
      <c r="P17" s="100" t="n"/>
      <c r="Q17" s="100" t="n"/>
      <c r="R17" s="100" t="n"/>
      <c r="S17" s="100" t="n"/>
      <c r="T17" s="100" t="n"/>
      <c r="U17" s="100" t="n"/>
      <c r="V17" s="100" t="n"/>
      <c r="W17" s="100" t="n"/>
      <c r="X17" s="100" t="n"/>
      <c r="Y17" s="100" t="n"/>
      <c r="Z17" s="100" t="n"/>
      <c r="AA17" s="100" t="n"/>
      <c r="AB17" s="101" t="n"/>
      <c r="AC17" s="101" t="n"/>
      <c r="AD17" s="101" t="n"/>
      <c r="AE17" s="101" t="n"/>
      <c r="AF17" s="49" t="n"/>
    </row>
    <row r="18" ht="16.5" customHeight="1" s="114">
      <c r="A18" s="101" t="n"/>
      <c r="B18" s="137" t="inlineStr">
        <is>
          <t>Physical State:</t>
        </is>
      </c>
      <c r="C18" s="403">
        <f>'Search Chemicals '!AB33</f>
        <v/>
      </c>
      <c r="D18" s="386" t="n"/>
      <c r="E18" s="121" t="n"/>
      <c r="F18" s="118" t="n"/>
      <c r="G18" s="132" t="n"/>
      <c r="H18" s="118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1" t="n"/>
      <c r="AC18" s="101" t="n"/>
      <c r="AD18" s="101" t="n"/>
      <c r="AE18" s="101" t="n"/>
    </row>
    <row r="19" ht="16.5" customHeight="1" s="114">
      <c r="A19" s="101" t="n"/>
      <c r="B19" s="137" t="inlineStr">
        <is>
          <t>Colour:</t>
        </is>
      </c>
      <c r="C19" s="403">
        <f>IFERROR(IF(C18="","",'Search Chemicals '!W25),"")</f>
        <v/>
      </c>
      <c r="D19" s="386" t="n"/>
      <c r="E19" s="121" t="n"/>
      <c r="F19" s="118" t="n"/>
      <c r="G19" s="132" t="n"/>
      <c r="H19" s="118" t="n"/>
      <c r="I19" s="100" t="n"/>
      <c r="J19" s="100" t="n"/>
      <c r="K19" s="100" t="n"/>
      <c r="L19" s="100" t="n"/>
      <c r="M19" s="100" t="n"/>
      <c r="N19" s="100" t="n"/>
      <c r="O19" s="100" t="n"/>
      <c r="P19" s="100" t="n"/>
      <c r="Q19" s="100" t="n"/>
      <c r="R19" s="100" t="n"/>
      <c r="S19" s="100" t="n"/>
      <c r="T19" s="100" t="n"/>
      <c r="U19" s="100" t="n"/>
      <c r="V19" s="100" t="n"/>
      <c r="W19" s="100" t="n"/>
      <c r="X19" s="100" t="n"/>
      <c r="Y19" s="100" t="n"/>
      <c r="Z19" s="100" t="n"/>
      <c r="AA19" s="100" t="n"/>
      <c r="AB19" s="101" t="n"/>
      <c r="AC19" s="101" t="n"/>
      <c r="AD19" s="101" t="n"/>
      <c r="AE19" s="101" t="n"/>
    </row>
    <row r="20" ht="17.25" customHeight="1" s="114" thickBot="1">
      <c r="A20" s="101" t="n"/>
      <c r="B20" s="138" t="inlineStr">
        <is>
          <t>Odor:</t>
        </is>
      </c>
      <c r="C20" s="404">
        <f>IFERROR(IF(C18="","",'Search Chemicals '!W26),"")</f>
        <v/>
      </c>
      <c r="D20" s="389" t="n"/>
      <c r="E20" s="122" t="n"/>
      <c r="F20" s="118" t="n"/>
      <c r="G20" s="132" t="n"/>
      <c r="H20" s="118" t="n"/>
      <c r="I20" s="100" t="n"/>
      <c r="J20" s="100" t="n"/>
      <c r="K20" s="100" t="n"/>
      <c r="L20" s="100" t="n"/>
      <c r="M20" s="100" t="n"/>
      <c r="N20" s="100" t="n"/>
      <c r="O20" s="100" t="n"/>
      <c r="P20" s="100" t="n"/>
      <c r="Q20" s="100" t="n"/>
      <c r="R20" s="100" t="n"/>
      <c r="S20" s="100" t="n"/>
      <c r="T20" s="100" t="n"/>
      <c r="U20" s="100" t="n"/>
      <c r="V20" s="100" t="n"/>
      <c r="W20" s="100" t="n"/>
      <c r="X20" s="100" t="n"/>
      <c r="Y20" s="100" t="n"/>
      <c r="Z20" s="100" t="n"/>
      <c r="AA20" s="100" t="n"/>
      <c r="AB20" s="101" t="n"/>
      <c r="AC20" s="101" t="n"/>
      <c r="AD20" s="101" t="n"/>
      <c r="AE20" s="101" t="n"/>
    </row>
    <row r="21" ht="15.75" customHeight="1" s="114" thickBot="1">
      <c r="A21" s="101" t="n"/>
      <c r="B21" s="118" t="n"/>
      <c r="C21" s="118" t="n"/>
      <c r="D21" s="118" t="n"/>
      <c r="E21" s="118" t="n"/>
      <c r="F21" s="132" t="n"/>
      <c r="G21" s="118" t="n"/>
      <c r="H21" s="100" t="n"/>
      <c r="I21" s="100" t="n"/>
      <c r="J21" s="100" t="n"/>
      <c r="K21" s="100" t="n"/>
      <c r="L21" s="100" t="n"/>
      <c r="M21" s="100" t="n"/>
      <c r="N21" s="100" t="n"/>
      <c r="O21" s="100" t="n"/>
      <c r="P21" s="100" t="n"/>
      <c r="Q21" s="100" t="n"/>
      <c r="R21" s="100" t="n"/>
      <c r="S21" s="100" t="n"/>
      <c r="T21" s="100" t="n"/>
      <c r="U21" s="100" t="n"/>
      <c r="V21" s="100" t="n"/>
      <c r="W21" s="100" t="n"/>
      <c r="X21" s="100" t="n"/>
      <c r="Y21" s="100" t="n"/>
      <c r="Z21" s="100" t="n"/>
      <c r="AA21" s="100" t="n"/>
      <c r="AB21" s="101" t="n"/>
      <c r="AC21" s="101" t="n"/>
      <c r="AD21" s="101" t="n"/>
      <c r="AE21" s="101" t="n"/>
    </row>
    <row r="22" ht="15.75" customHeight="1" s="114">
      <c r="A22" s="101" t="n"/>
      <c r="B22" s="131" t="inlineStr">
        <is>
          <t>INPUT 3: PROPERTIES</t>
        </is>
      </c>
      <c r="C22" s="124" t="n"/>
      <c r="D22" s="124" t="n"/>
      <c r="E22" s="129" t="n"/>
      <c r="F22" s="118" t="n"/>
      <c r="G22" s="100" t="n"/>
      <c r="H22" s="100" t="n"/>
      <c r="I22" s="100" t="n"/>
      <c r="J22" s="100" t="n"/>
      <c r="K22" s="100" t="n"/>
      <c r="L22" s="100" t="n"/>
      <c r="M22" s="100" t="n"/>
      <c r="N22" s="100" t="n"/>
      <c r="O22" s="100" t="n"/>
      <c r="P22" s="100" t="n"/>
      <c r="Q22" s="118" t="n"/>
      <c r="R22" s="118" t="n"/>
      <c r="S22" s="100" t="n"/>
      <c r="T22" s="100" t="n"/>
      <c r="U22" s="100" t="n"/>
      <c r="V22" s="101" t="n"/>
      <c r="W22" s="100" t="n"/>
      <c r="X22" s="100" t="n"/>
      <c r="Y22" s="100" t="n"/>
      <c r="Z22" s="101" t="n"/>
      <c r="AA22" s="101" t="n"/>
      <c r="AB22" s="101" t="n"/>
      <c r="AC22" s="101" t="n"/>
      <c r="AD22" s="101" t="n"/>
      <c r="AE22" s="101" t="n"/>
    </row>
    <row r="23" ht="17.25" customHeight="1" s="114" thickBot="1">
      <c r="A23" s="101" t="n"/>
      <c r="B23" s="109" t="inlineStr">
        <is>
          <t>User Information: Complete all mandatory fields (*) within Input 3.</t>
        </is>
      </c>
      <c r="C23" s="116" t="n"/>
      <c r="D23" s="116" t="n"/>
      <c r="E23" s="181" t="n"/>
      <c r="F23" s="132" t="n"/>
      <c r="G23" s="100" t="n"/>
      <c r="H23" s="100" t="n"/>
      <c r="I23" s="100" t="n"/>
      <c r="J23" s="100" t="n"/>
      <c r="K23" s="100" t="n"/>
      <c r="L23" s="100" t="n"/>
      <c r="M23" s="100" t="n"/>
      <c r="N23" s="100" t="n"/>
      <c r="O23" s="100" t="n"/>
      <c r="P23" s="100" t="n"/>
      <c r="Q23" s="100" t="n"/>
      <c r="R23" s="100" t="n"/>
      <c r="S23" s="100" t="n"/>
      <c r="T23" s="100" t="n"/>
      <c r="U23" s="100" t="n"/>
      <c r="V23" s="100" t="n"/>
      <c r="W23" s="100" t="n"/>
      <c r="X23" s="100" t="n"/>
      <c r="Y23" s="100" t="n"/>
      <c r="Z23" s="101" t="n"/>
      <c r="AA23" s="101" t="n"/>
      <c r="AB23" s="101" t="n"/>
      <c r="AC23" s="101" t="n"/>
      <c r="AD23" s="101" t="n"/>
      <c r="AE23" s="101" t="n"/>
    </row>
    <row r="24" ht="16.5" customHeight="1" s="114">
      <c r="A24" s="101" t="n"/>
      <c r="B24" s="137" t="inlineStr">
        <is>
          <t>*Property:</t>
        </is>
      </c>
      <c r="C24" s="405" t="n"/>
      <c r="D24" s="406" t="n"/>
      <c r="E24" s="181" t="n"/>
      <c r="F24" s="132" t="n"/>
      <c r="G24" s="131" t="inlineStr">
        <is>
          <t>OUTPUT 3: ACTIONS</t>
        </is>
      </c>
      <c r="H24" s="124" t="n"/>
      <c r="I24" s="124" t="n"/>
      <c r="J24" s="127" t="n"/>
      <c r="K24" s="143" t="n"/>
      <c r="L24" s="100" t="n"/>
      <c r="M24" s="100" t="n"/>
      <c r="N24" s="100" t="n"/>
      <c r="O24" s="100" t="n"/>
      <c r="P24" s="100" t="n"/>
      <c r="Q24" s="100" t="n"/>
      <c r="R24" s="100" t="n"/>
      <c r="S24" s="100" t="n"/>
      <c r="T24" s="100" t="n"/>
      <c r="U24" s="100" t="n"/>
      <c r="V24" s="100" t="n"/>
      <c r="W24" s="100" t="n"/>
      <c r="X24" s="100" t="n"/>
      <c r="Y24" s="100" t="n"/>
      <c r="Z24" s="101" t="n"/>
      <c r="AA24" s="101" t="n"/>
      <c r="AB24" s="101" t="n"/>
      <c r="AC24" s="101" t="n"/>
      <c r="AD24" s="101" t="n"/>
      <c r="AE24" s="101" t="n"/>
      <c r="AF24" s="49" t="n"/>
    </row>
    <row r="25" ht="15.6" customHeight="1" s="114">
      <c r="A25" s="98" t="n"/>
      <c r="B25" s="137" t="inlineStr">
        <is>
          <t>Expert System Notes:</t>
        </is>
      </c>
      <c r="C25" s="407">
        <f>IFERROR(VLOOKUP(C24,'Search Data Entry'!M3:O999,2,FALSE),"")</f>
        <v/>
      </c>
      <c r="D25" s="408" t="n"/>
      <c r="E25" s="396" t="n"/>
      <c r="F25" s="118" t="n"/>
      <c r="G25" s="109" t="inlineStr">
        <is>
          <t>User Information: All fields within Output 3 are optional.</t>
        </is>
      </c>
      <c r="H25" s="116" t="n"/>
      <c r="I25" s="116" t="n"/>
      <c r="J25" s="100" t="n"/>
      <c r="K25" s="104" t="n"/>
      <c r="L25" s="100" t="n"/>
      <c r="M25" s="100" t="n"/>
      <c r="N25" s="100" t="n"/>
      <c r="O25" s="100" t="n"/>
      <c r="P25" s="100" t="n"/>
      <c r="Q25" s="100" t="n"/>
      <c r="R25" s="100" t="n"/>
      <c r="S25" s="100" t="n"/>
      <c r="T25" s="100" t="n"/>
      <c r="U25" s="100" t="n"/>
      <c r="V25" s="100" t="n"/>
      <c r="W25" s="100" t="n"/>
      <c r="X25" s="100" t="n"/>
      <c r="Y25" s="100" t="n"/>
      <c r="Z25" s="101" t="n"/>
      <c r="AA25" s="101" t="n"/>
      <c r="AB25" s="101" t="n"/>
      <c r="AC25" s="101" t="n"/>
      <c r="AD25" s="101" t="n"/>
      <c r="AE25" s="101" t="n"/>
      <c r="AF25" s="39" t="n"/>
    </row>
    <row r="26" ht="15.6" customHeight="1" s="114">
      <c r="A26" s="98" t="n"/>
      <c r="B26" s="119" t="n"/>
      <c r="C26" s="409" t="n"/>
      <c r="E26" s="410" t="n"/>
      <c r="F26" s="118" t="n"/>
      <c r="G26" s="137" t="inlineStr">
        <is>
          <t>Actions:</t>
        </is>
      </c>
      <c r="H26" s="411" t="n"/>
      <c r="I26" s="408" t="n"/>
      <c r="J26" s="408" t="n"/>
      <c r="K26" s="396" t="n"/>
      <c r="L26" s="100" t="n"/>
      <c r="M26" s="100" t="n"/>
      <c r="N26" s="100" t="n"/>
      <c r="O26" s="100" t="n"/>
      <c r="P26" s="100" t="n"/>
      <c r="Q26" s="100" t="n"/>
      <c r="R26" s="100" t="n"/>
      <c r="S26" s="100" t="n"/>
      <c r="T26" s="100" t="n"/>
      <c r="U26" s="100" t="n"/>
      <c r="V26" s="100" t="n"/>
      <c r="W26" s="100" t="n"/>
      <c r="X26" s="100" t="n"/>
      <c r="Y26" s="100" t="n"/>
      <c r="Z26" s="101" t="n"/>
      <c r="AA26" s="101" t="n"/>
      <c r="AB26" s="101" t="n"/>
      <c r="AC26" s="101" t="n"/>
      <c r="AD26" s="101" t="n"/>
      <c r="AE26" s="101" t="n"/>
      <c r="AF26" s="49" t="n"/>
    </row>
    <row r="27" ht="15.6" customHeight="1" s="114" thickBot="1">
      <c r="A27" s="98" t="n"/>
      <c r="B27" s="120" t="n"/>
      <c r="C27" s="412" t="n"/>
      <c r="D27" s="413" t="n"/>
      <c r="E27" s="414" t="n"/>
      <c r="F27" s="118" t="n"/>
      <c r="G27" s="119" t="n"/>
      <c r="H27" s="409" t="n"/>
      <c r="K27" s="410" t="n"/>
      <c r="L27" s="100" t="n"/>
      <c r="M27" s="100" t="n"/>
      <c r="N27" s="100" t="n"/>
      <c r="O27" s="100" t="n"/>
      <c r="P27" s="100" t="n"/>
      <c r="Q27" s="100" t="n"/>
      <c r="R27" s="100" t="n"/>
      <c r="S27" s="100" t="n"/>
      <c r="T27" s="100" t="n"/>
      <c r="U27" s="100" t="n"/>
      <c r="V27" s="100" t="n"/>
      <c r="W27" s="100" t="n"/>
      <c r="X27" s="100" t="n"/>
      <c r="Y27" s="100" t="n"/>
      <c r="Z27" s="101" t="n"/>
      <c r="AA27" s="101" t="n"/>
      <c r="AB27" s="101" t="n"/>
      <c r="AC27" s="101" t="n"/>
      <c r="AD27" s="101" t="n"/>
      <c r="AE27" s="101" t="n"/>
    </row>
    <row r="28" ht="15.75" customHeight="1" s="114" thickBot="1">
      <c r="A28" s="101" t="n"/>
      <c r="B28" s="132" t="n"/>
      <c r="C28" s="132" t="n"/>
      <c r="D28" s="132" t="n"/>
      <c r="E28" s="132" t="n"/>
      <c r="F28" s="118" t="n"/>
      <c r="G28" s="120" t="n"/>
      <c r="H28" s="412" t="n"/>
      <c r="I28" s="413" t="n"/>
      <c r="J28" s="413" t="n"/>
      <c r="K28" s="414" t="n"/>
      <c r="L28" s="100" t="n"/>
      <c r="M28" s="100" t="n"/>
      <c r="N28" s="100" t="n"/>
      <c r="O28" s="100" t="n"/>
      <c r="P28" s="100" t="n"/>
      <c r="Q28" s="100" t="n"/>
      <c r="R28" s="100" t="n"/>
      <c r="S28" s="100" t="n"/>
      <c r="T28" s="100" t="n"/>
      <c r="U28" s="100" t="n"/>
      <c r="V28" s="100" t="n"/>
      <c r="W28" s="100" t="n"/>
      <c r="X28" s="100" t="n"/>
      <c r="Y28" s="100" t="n"/>
      <c r="Z28" s="101" t="n"/>
      <c r="AA28" s="101" t="n"/>
      <c r="AB28" s="101" t="n"/>
      <c r="AC28" s="101" t="n"/>
      <c r="AD28" s="101" t="n"/>
      <c r="AE28" s="101" t="n"/>
    </row>
    <row r="29" ht="15.75" customHeight="1" s="114">
      <c r="A29" s="101" t="n"/>
      <c r="B29" s="131" t="inlineStr">
        <is>
          <t>INPUT 4: OPTIONAL INFORMATION</t>
        </is>
      </c>
      <c r="C29" s="124" t="n"/>
      <c r="D29" s="124" t="n"/>
      <c r="E29" s="129" t="n"/>
      <c r="F29" s="118" t="n"/>
      <c r="G29" s="100" t="n"/>
      <c r="H29" s="100" t="n"/>
      <c r="I29" s="100" t="n"/>
      <c r="J29" s="100" t="n"/>
      <c r="K29" s="100" t="n"/>
      <c r="L29" s="100" t="n"/>
      <c r="M29" s="100" t="n"/>
      <c r="N29" s="100" t="n"/>
      <c r="O29" s="100" t="n"/>
      <c r="P29" s="100" t="n"/>
      <c r="Q29" s="100" t="n"/>
      <c r="R29" s="100" t="n"/>
      <c r="S29" s="100" t="n"/>
      <c r="T29" s="100" t="n"/>
      <c r="U29" s="100" t="n"/>
      <c r="V29" s="100" t="n"/>
      <c r="W29" s="100" t="n"/>
      <c r="X29" s="100" t="n"/>
      <c r="Y29" s="100" t="n"/>
      <c r="Z29" s="101" t="n"/>
      <c r="AA29" s="101" t="n"/>
      <c r="AB29" s="101" t="n"/>
      <c r="AC29" s="101" t="n"/>
      <c r="AD29" s="101" t="n"/>
      <c r="AE29" s="101" t="n"/>
    </row>
    <row r="30" ht="16.5" customHeight="1" s="114">
      <c r="A30" s="101" t="n"/>
      <c r="B30" s="109" t="inlineStr">
        <is>
          <t>User Information: Input 4 is optional and provided for supplementary purposes.</t>
        </is>
      </c>
      <c r="C30" s="116" t="n"/>
      <c r="D30" s="116" t="n"/>
      <c r="E30" s="102" t="n"/>
      <c r="F30" s="100" t="n"/>
      <c r="G30" s="118" t="n"/>
      <c r="H30" s="100" t="n"/>
      <c r="I30" s="118" t="n"/>
      <c r="J30" s="100" t="n"/>
      <c r="K30" s="118" t="n"/>
      <c r="L30" s="100" t="n"/>
      <c r="M30" s="100" t="n"/>
      <c r="N30" s="100" t="n"/>
      <c r="O30" s="100" t="n"/>
      <c r="P30" s="100" t="n"/>
      <c r="Q30" s="100" t="n"/>
      <c r="R30" s="100" t="n"/>
      <c r="S30" s="100" t="n"/>
      <c r="T30" s="100" t="n"/>
      <c r="U30" s="100" t="n"/>
      <c r="V30" s="100" t="n"/>
      <c r="W30" s="100" t="n"/>
      <c r="X30" s="100" t="n"/>
      <c r="Y30" s="100" t="n"/>
      <c r="Z30" s="101" t="n"/>
      <c r="AA30" s="101" t="n"/>
      <c r="AB30" s="101" t="n"/>
      <c r="AC30" s="101" t="n"/>
      <c r="AD30" s="101" t="n"/>
      <c r="AE30" s="101" t="n"/>
    </row>
    <row r="31" ht="16.5" customHeight="1" s="114">
      <c r="A31" s="101" t="n"/>
      <c r="B31" s="137" t="inlineStr">
        <is>
          <t>Chemical Search:</t>
        </is>
      </c>
      <c r="C31" s="277" t="n"/>
      <c r="D31" s="386" t="n"/>
      <c r="E31" s="102" t="n"/>
      <c r="F31" s="118" t="n"/>
      <c r="G31" s="100" t="n"/>
      <c r="H31" s="118" t="n"/>
      <c r="I31" s="118" t="n"/>
      <c r="J31" s="118" t="n"/>
      <c r="K31" s="118" t="n"/>
      <c r="L31" s="100" t="n"/>
      <c r="M31" s="100" t="n"/>
      <c r="N31" s="100" t="n"/>
      <c r="O31" s="100" t="n"/>
      <c r="P31" s="100" t="n"/>
      <c r="Q31" s="100" t="n"/>
      <c r="R31" s="100" t="n"/>
      <c r="S31" s="100" t="n"/>
      <c r="T31" s="100" t="n"/>
      <c r="U31" s="100" t="n"/>
      <c r="V31" s="100" t="n"/>
      <c r="W31" s="100" t="n"/>
      <c r="X31" s="100" t="n"/>
      <c r="Y31" s="100" t="n"/>
      <c r="Z31" s="101" t="n"/>
      <c r="AA31" s="101" t="n"/>
      <c r="AB31" s="101" t="n"/>
      <c r="AC31" s="101" t="n"/>
      <c r="AD31" s="101" t="n"/>
      <c r="AE31" s="101" t="n"/>
    </row>
    <row r="32" ht="17.25" customHeight="1" s="114" thickBot="1">
      <c r="A32" s="101" t="n"/>
      <c r="B32" s="138" t="inlineStr">
        <is>
          <t>Additional Information:</t>
        </is>
      </c>
      <c r="C32" s="415" t="n"/>
      <c r="D32" s="389" t="n"/>
      <c r="E32" s="106" t="n"/>
      <c r="F32" s="118" t="n"/>
      <c r="G32" s="100" t="n"/>
      <c r="H32" s="118" t="n"/>
      <c r="I32" s="118" t="n"/>
      <c r="J32" s="118" t="n"/>
      <c r="K32" s="118" t="n"/>
      <c r="L32" s="100" t="n"/>
      <c r="M32" s="100" t="n"/>
      <c r="N32" s="100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0" t="n"/>
      <c r="Z32" s="101" t="n"/>
      <c r="AA32" s="101" t="n"/>
      <c r="AB32" s="101" t="n"/>
      <c r="AC32" s="101" t="n"/>
      <c r="AD32" s="101" t="n"/>
      <c r="AE32" s="101" t="n"/>
    </row>
    <row r="33" ht="15.6" customHeight="1" s="114" thickBot="1">
      <c r="A33" s="101" t="n"/>
      <c r="B33" s="118" t="n"/>
      <c r="C33" s="118" t="n"/>
      <c r="D33" s="118" t="n"/>
      <c r="E33" s="118" t="n"/>
      <c r="F33" s="118" t="n"/>
      <c r="G33" s="100" t="n"/>
      <c r="H33" s="100" t="n"/>
      <c r="I33" s="118" t="n"/>
      <c r="J33" s="100" t="n"/>
      <c r="K33" s="118" t="n"/>
      <c r="L33" s="118" t="n"/>
      <c r="M33" s="100" t="n"/>
      <c r="N33" s="100" t="n"/>
      <c r="O33" s="100" t="n"/>
      <c r="P33" s="100" t="n"/>
      <c r="Q33" s="118" t="n"/>
      <c r="R33" s="118" t="n"/>
      <c r="S33" s="118" t="n"/>
      <c r="T33" s="118" t="n"/>
      <c r="U33" s="118" t="n"/>
      <c r="V33" s="118" t="n"/>
      <c r="W33" s="118" t="n"/>
      <c r="X33" s="100" t="n"/>
      <c r="Y33" s="100" t="n"/>
      <c r="Z33" s="101" t="n"/>
      <c r="AA33" s="101" t="n"/>
      <c r="AB33" s="101" t="n"/>
      <c r="AC33" s="101" t="n"/>
      <c r="AD33" s="101" t="n"/>
      <c r="AE33" s="101" t="n"/>
    </row>
    <row r="34" ht="14.45" customHeight="1" s="114">
      <c r="A34" s="101" t="n"/>
      <c r="B34" s="99" t="inlineStr">
        <is>
          <t>USER INSTRUCTIONS:</t>
        </is>
      </c>
      <c r="C34" s="174" t="n"/>
      <c r="D34" s="174" t="n"/>
      <c r="E34" s="175" t="n"/>
      <c r="F34" s="118" t="n"/>
      <c r="G34" s="100" t="n"/>
      <c r="H34" s="100" t="n"/>
      <c r="I34" s="118" t="n"/>
      <c r="J34" s="100" t="n"/>
      <c r="K34" s="118" t="n"/>
      <c r="L34" s="100" t="n"/>
      <c r="M34" s="100" t="n"/>
      <c r="N34" s="100" t="n"/>
      <c r="O34" s="100" t="n"/>
      <c r="P34" s="100" t="n"/>
      <c r="Q34" s="118" t="n"/>
      <c r="R34" s="118" t="n"/>
      <c r="S34" s="118" t="n"/>
      <c r="T34" s="118" t="n"/>
      <c r="U34" s="118" t="n"/>
      <c r="V34" s="118" t="n"/>
      <c r="W34" s="118" t="n"/>
      <c r="X34" s="100" t="n"/>
      <c r="Y34" s="100" t="n"/>
      <c r="Z34" s="101" t="n"/>
      <c r="AA34" s="101" t="n"/>
      <c r="AB34" s="101" t="n"/>
      <c r="AC34" s="101" t="n"/>
      <c r="AD34" s="101" t="n"/>
      <c r="AE34" s="101" t="n"/>
    </row>
    <row r="35" ht="16.5" customHeight="1" s="114">
      <c r="A35" s="101" t="n"/>
      <c r="B35" s="173" t="inlineStr">
        <is>
          <t>The Chemical Severity tab follows a 5-step process:</t>
        </is>
      </c>
      <c r="C35" s="176" t="n"/>
      <c r="D35" s="176" t="n"/>
      <c r="E35" s="177" t="n"/>
      <c r="F35" s="118" t="n"/>
      <c r="G35" s="100" t="n"/>
      <c r="H35" s="100" t="n"/>
      <c r="I35" s="118" t="n"/>
      <c r="J35" s="100" t="n"/>
      <c r="K35" s="118" t="n"/>
      <c r="L35" s="100" t="n"/>
      <c r="M35" s="100" t="n"/>
      <c r="N35" s="100" t="n"/>
      <c r="O35" s="100" t="n"/>
      <c r="P35" s="100" t="n"/>
      <c r="Q35" s="118" t="n"/>
      <c r="R35" s="118" t="n"/>
      <c r="S35" s="118" t="n"/>
      <c r="T35" s="118" t="n"/>
      <c r="U35" s="118" t="n"/>
      <c r="V35" s="118" t="n"/>
      <c r="W35" s="118" t="n"/>
      <c r="X35" s="100" t="n"/>
      <c r="Y35" s="100" t="n"/>
      <c r="Z35" s="101" t="n"/>
      <c r="AA35" s="101" t="n"/>
      <c r="AB35" s="101" t="n"/>
      <c r="AC35" s="101" t="n"/>
      <c r="AD35" s="101" t="n"/>
      <c r="AE35" s="101" t="n"/>
    </row>
    <row r="36" ht="16.5" customHeight="1" s="114">
      <c r="A36" s="101" t="n"/>
      <c r="B36" s="173" t="inlineStr">
        <is>
          <t>Step 1: Complete all mandatory fields within Input 1 and Input 2.</t>
        </is>
      </c>
      <c r="C36" s="176" t="n"/>
      <c r="D36" s="176" t="n"/>
      <c r="E36" s="177" t="n"/>
      <c r="F36" s="118" t="n"/>
      <c r="G36" s="100" t="n"/>
      <c r="H36" s="100" t="n"/>
      <c r="I36" s="118" t="n"/>
      <c r="J36" s="100" t="n"/>
      <c r="K36" s="118" t="n"/>
      <c r="L36" s="100" t="n"/>
      <c r="M36" s="176" t="n"/>
      <c r="N36" s="100" t="n"/>
      <c r="O36" s="100" t="n"/>
      <c r="P36" s="100" t="n"/>
      <c r="Q36" s="100" t="n"/>
      <c r="R36" s="100" t="n"/>
      <c r="S36" s="100" t="n"/>
      <c r="T36" s="100" t="n"/>
      <c r="U36" s="100" t="n"/>
      <c r="V36" s="100" t="n"/>
      <c r="W36" s="100" t="n"/>
      <c r="X36" s="100" t="n"/>
      <c r="Y36" s="101" t="n"/>
      <c r="Z36" s="101" t="n"/>
      <c r="AA36" s="101" t="n"/>
      <c r="AB36" s="101" t="n"/>
      <c r="AC36" s="101" t="n"/>
      <c r="AD36" s="101" t="n"/>
      <c r="AE36" s="101" t="n"/>
    </row>
    <row r="37" ht="16.5" customHeight="1" s="114">
      <c r="A37" s="101" t="n"/>
      <c r="B37" s="173" t="inlineStr">
        <is>
          <t>Step 2: Select the property to evaluate within Input 3.</t>
        </is>
      </c>
      <c r="C37" s="176" t="n"/>
      <c r="D37" s="176" t="n"/>
      <c r="E37" s="177" t="n"/>
      <c r="F37" s="118" t="n"/>
      <c r="G37" s="100" t="n"/>
      <c r="H37" s="100" t="n"/>
      <c r="I37" s="118" t="n"/>
      <c r="J37" s="100" t="n"/>
      <c r="K37" s="118" t="n"/>
      <c r="L37" s="100" t="n"/>
      <c r="M37" s="100" t="n"/>
      <c r="N37" s="100" t="n"/>
      <c r="O37" s="100" t="n"/>
      <c r="P37" s="100" t="n"/>
      <c r="Q37" s="100" t="n"/>
      <c r="R37" s="100" t="n"/>
      <c r="S37" s="100" t="n"/>
      <c r="T37" s="100" t="n"/>
      <c r="U37" s="100" t="n"/>
      <c r="V37" s="100" t="n"/>
      <c r="W37" s="100" t="n"/>
      <c r="X37" s="100" t="n"/>
      <c r="Y37" s="101" t="n"/>
      <c r="Z37" s="101" t="n"/>
      <c r="AA37" s="101" t="n"/>
      <c r="AB37" s="101" t="n"/>
      <c r="AC37" s="101" t="n"/>
      <c r="AD37" s="101" t="n"/>
      <c r="AE37" s="101" t="n"/>
    </row>
    <row r="38" ht="15.6" customHeight="1" s="114">
      <c r="A38" s="101" t="n"/>
      <c r="B38" s="173" t="inlineStr">
        <is>
          <t>Step 3: Assess the severity from Output 1 and complete all mandatory fields</t>
        </is>
      </c>
      <c r="C38" s="176" t="n"/>
      <c r="D38" s="176" t="n"/>
      <c r="E38" s="177" t="n"/>
      <c r="F38" s="118" t="n"/>
      <c r="G38" s="100" t="n"/>
      <c r="H38" s="100" t="n"/>
      <c r="I38" s="118" t="n"/>
      <c r="J38" s="100" t="n"/>
      <c r="K38" s="118" t="n"/>
      <c r="L38" s="100" t="n"/>
      <c r="M38" s="100" t="n"/>
      <c r="N38" s="100" t="n"/>
      <c r="O38" s="100" t="n"/>
      <c r="P38" s="100" t="n"/>
      <c r="Q38" s="100" t="n"/>
      <c r="R38" s="100" t="n"/>
      <c r="S38" s="100" t="n"/>
      <c r="T38" s="100" t="n"/>
      <c r="U38" s="101" t="n"/>
      <c r="V38" s="101" t="n"/>
      <c r="W38" s="101" t="n"/>
      <c r="X38" s="101" t="n"/>
      <c r="Y38" s="101" t="n"/>
      <c r="Z38" s="101" t="n"/>
      <c r="AA38" s="101" t="n"/>
      <c r="AB38" s="101" t="n"/>
      <c r="AC38" s="101" t="n"/>
      <c r="AD38" s="101" t="n"/>
      <c r="AE38" s="101" t="n"/>
    </row>
    <row r="39" ht="16.5" customHeight="1" s="114">
      <c r="A39" s="101" t="n"/>
      <c r="B39" s="173" t="inlineStr">
        <is>
          <t>within Output 2.</t>
        </is>
      </c>
      <c r="C39" s="118" t="n"/>
      <c r="D39" s="118" t="n"/>
      <c r="E39" s="121" t="n"/>
      <c r="F39" s="118" t="n"/>
      <c r="G39" s="100" t="n"/>
      <c r="H39" s="100" t="n"/>
      <c r="I39" s="118" t="n"/>
      <c r="J39" s="100" t="n"/>
      <c r="K39" s="118" t="n"/>
      <c r="L39" s="100" t="n"/>
      <c r="M39" s="100" t="n"/>
      <c r="N39" s="100" t="n"/>
      <c r="O39" s="100" t="n"/>
      <c r="P39" s="100" t="n"/>
      <c r="Q39" s="100" t="n"/>
      <c r="R39" s="100" t="n"/>
      <c r="S39" s="100" t="n"/>
      <c r="T39" s="100" t="n"/>
      <c r="U39" s="101" t="n"/>
      <c r="V39" s="101" t="n"/>
      <c r="W39" s="101" t="n"/>
      <c r="X39" s="101" t="n"/>
      <c r="Y39" s="101" t="n"/>
      <c r="Z39" s="101" t="n"/>
      <c r="AA39" s="101" t="n"/>
      <c r="AB39" s="101" t="n"/>
      <c r="AC39" s="101" t="n"/>
      <c r="AD39" s="101" t="n"/>
      <c r="AE39" s="108" t="n"/>
    </row>
    <row r="40" ht="16.5" customHeight="1" s="114">
      <c r="A40" s="100" t="n"/>
      <c r="B40" s="173" t="inlineStr">
        <is>
          <t xml:space="preserve">Step 4: Click the "Chemical Guidance" webpage" button to visit the Expert </t>
        </is>
      </c>
      <c r="C40" s="176" t="n"/>
      <c r="D40" s="176" t="n"/>
      <c r="E40" s="177" t="n"/>
      <c r="F40" s="118" t="n"/>
      <c r="G40" s="100" t="n"/>
      <c r="H40" s="100" t="n"/>
      <c r="I40" s="118" t="n"/>
      <c r="J40" s="100" t="n"/>
      <c r="K40" s="118" t="n"/>
      <c r="L40" s="100" t="n"/>
      <c r="M40" s="100" t="n"/>
      <c r="N40" s="100" t="n"/>
      <c r="O40" s="100" t="n"/>
      <c r="P40" s="100" t="n"/>
      <c r="Q40" s="100" t="n"/>
      <c r="R40" s="100" t="n"/>
      <c r="S40" s="100" t="n"/>
      <c r="T40" s="100" t="n"/>
      <c r="U40" s="100" t="n"/>
      <c r="V40" s="100" t="n"/>
      <c r="W40" s="100" t="n"/>
      <c r="X40" s="100" t="n"/>
      <c r="Y40" s="100" t="n"/>
      <c r="Z40" s="100" t="n"/>
      <c r="AA40" s="100" t="n"/>
      <c r="AB40" s="100" t="n"/>
      <c r="AC40" s="100" t="n"/>
      <c r="AD40" s="100" t="n"/>
      <c r="AE40" s="100" t="n"/>
    </row>
    <row r="41" ht="16.5" customHeight="1" s="114">
      <c r="A41" s="100" t="n"/>
      <c r="B41" s="173" t="inlineStr">
        <is>
          <t>System webpage and use the information to complete Output 3.</t>
        </is>
      </c>
      <c r="C41" s="176" t="n"/>
      <c r="D41" s="176" t="n"/>
      <c r="E41" s="177" t="n"/>
      <c r="F41" s="118" t="n"/>
      <c r="G41" s="100" t="n"/>
      <c r="H41" s="100" t="n"/>
      <c r="I41" s="118" t="n"/>
      <c r="J41" s="100" t="n"/>
      <c r="K41" s="118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</row>
    <row r="42" ht="17.25" customHeight="1" s="114" thickBot="1">
      <c r="A42" s="118" t="n"/>
      <c r="B42" s="178" t="inlineStr">
        <is>
          <t>Step 5: Continue to the "Equipment Failure" tab.</t>
        </is>
      </c>
      <c r="C42" s="179" t="n"/>
      <c r="D42" s="179" t="n"/>
      <c r="E42" s="180" t="n"/>
      <c r="F42" s="118" t="n"/>
      <c r="G42" s="118" t="n"/>
      <c r="H42" s="100" t="n"/>
      <c r="I42" s="118" t="n"/>
      <c r="J42" s="100" t="n"/>
      <c r="K42" s="118" t="n"/>
      <c r="L42" s="100" t="n"/>
      <c r="M42" s="100" t="n"/>
      <c r="N42" s="100" t="n"/>
      <c r="O42" s="100" t="n"/>
      <c r="P42" s="100" t="n"/>
      <c r="Q42" s="100" t="n"/>
      <c r="R42" s="100" t="n"/>
      <c r="S42" s="100" t="n"/>
      <c r="T42" s="100" t="n"/>
      <c r="U42" s="100" t="n"/>
      <c r="V42" s="100" t="n"/>
      <c r="W42" s="100" t="n"/>
      <c r="X42" s="100" t="n"/>
      <c r="Y42" s="100" t="n"/>
      <c r="Z42" s="100" t="n"/>
      <c r="AA42" s="100" t="n"/>
      <c r="AB42" s="100" t="n"/>
      <c r="AC42" s="100" t="n"/>
      <c r="AD42" s="100" t="n"/>
      <c r="AE42" s="100" t="n"/>
    </row>
    <row r="43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  <c r="N43" s="118" t="n"/>
      <c r="O43" s="118" t="n"/>
      <c r="P43" s="118" t="n"/>
      <c r="Q43" s="118" t="n"/>
      <c r="R43" s="118" t="n"/>
      <c r="S43" s="118" t="n"/>
      <c r="T43" s="118" t="n"/>
      <c r="U43" s="118" t="n"/>
      <c r="V43" s="118" t="n"/>
      <c r="W43" s="118" t="n"/>
      <c r="X43" s="118" t="n"/>
      <c r="Y43" s="118" t="n"/>
      <c r="Z43" s="118" t="n"/>
      <c r="AA43" s="118" t="n"/>
      <c r="AB43" s="118" t="n"/>
      <c r="AC43" s="118" t="n"/>
      <c r="AD43" s="118" t="n"/>
      <c r="AE43" s="118" t="n"/>
    </row>
    <row r="44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  <c r="N44" s="118" t="n"/>
      <c r="O44" s="118" t="n"/>
      <c r="P44" s="118" t="n"/>
      <c r="Q44" s="118" t="n"/>
      <c r="R44" s="118" t="n"/>
      <c r="S44" s="118" t="n"/>
      <c r="T44" s="118" t="n"/>
      <c r="U44" s="118" t="n"/>
      <c r="V44" s="118" t="n"/>
      <c r="W44" s="118" t="n"/>
      <c r="X44" s="118" t="n"/>
      <c r="Y44" s="118" t="n"/>
      <c r="Z44" s="118" t="n"/>
      <c r="AA44" s="118" t="n"/>
      <c r="AB44" s="118" t="n"/>
      <c r="AC44" s="118" t="n"/>
      <c r="AD44" s="118" t="n"/>
      <c r="AE44" s="118" t="n"/>
    </row>
    <row r="45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  <c r="N45" s="118" t="n"/>
      <c r="O45" s="118" t="n"/>
      <c r="P45" s="118" t="n"/>
      <c r="Q45" s="118" t="n"/>
      <c r="R45" s="118" t="n"/>
      <c r="S45" s="118" t="n"/>
      <c r="T45" s="118" t="n"/>
      <c r="U45" s="118" t="n"/>
      <c r="V45" s="118" t="n"/>
      <c r="W45" s="118" t="n"/>
      <c r="X45" s="118" t="n"/>
      <c r="Y45" s="118" t="n"/>
      <c r="Z45" s="118" t="n"/>
      <c r="AA45" s="118" t="n"/>
      <c r="AB45" s="118" t="n"/>
      <c r="AC45" s="118" t="n"/>
      <c r="AD45" s="118" t="n"/>
      <c r="AE45" s="118" t="n"/>
    </row>
    <row r="46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  <c r="N46" s="118" t="n"/>
      <c r="O46" s="118" t="n"/>
      <c r="P46" s="118" t="n"/>
      <c r="Q46" s="118" t="n"/>
      <c r="R46" s="118" t="n"/>
      <c r="S46" s="118" t="n"/>
      <c r="T46" s="118" t="n"/>
      <c r="U46" s="118" t="n"/>
      <c r="V46" s="118" t="n"/>
      <c r="W46" s="118" t="n"/>
      <c r="X46" s="118" t="n"/>
      <c r="Y46" s="118" t="n"/>
      <c r="Z46" s="118" t="n"/>
      <c r="AA46" s="118" t="n"/>
      <c r="AB46" s="118" t="n"/>
      <c r="AC46" s="118" t="n"/>
      <c r="AD46" s="118" t="n"/>
      <c r="AE46" s="118" t="n"/>
    </row>
    <row r="47">
      <c r="A47" s="118" t="n"/>
      <c r="B47" s="118" t="n"/>
      <c r="C47" s="118" t="n"/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  <c r="N47" s="118" t="n"/>
      <c r="O47" s="118" t="n"/>
      <c r="P47" s="118" t="n"/>
      <c r="Q47" s="118" t="n"/>
      <c r="R47" s="118" t="n"/>
      <c r="S47" s="118" t="n"/>
      <c r="T47" s="118" t="n"/>
      <c r="U47" s="118" t="n"/>
      <c r="V47" s="118" t="n"/>
      <c r="W47" s="118" t="n"/>
      <c r="X47" s="118" t="n"/>
      <c r="Y47" s="118" t="n"/>
      <c r="Z47" s="118" t="n"/>
      <c r="AA47" s="118" t="n"/>
      <c r="AB47" s="118" t="n"/>
      <c r="AC47" s="118" t="n"/>
      <c r="AD47" s="118" t="n"/>
      <c r="AE47" s="118" t="n"/>
    </row>
    <row r="48">
      <c r="A48" s="118" t="n"/>
      <c r="B48" s="118" t="n"/>
      <c r="C48" s="118" t="n"/>
      <c r="D48" s="118" t="n"/>
      <c r="E48" s="118" t="n"/>
      <c r="F48" s="118" t="n"/>
      <c r="G48" s="118" t="n"/>
      <c r="H48" s="118" t="n"/>
      <c r="I48" s="118" t="n"/>
      <c r="J48" s="118" t="n"/>
      <c r="K48" s="118" t="n"/>
      <c r="L48" s="118" t="n"/>
      <c r="M48" s="118" t="n"/>
      <c r="N48" s="118" t="n"/>
      <c r="O48" s="118" t="n"/>
      <c r="P48" s="118" t="n"/>
      <c r="Q48" s="118" t="n"/>
      <c r="R48" s="118" t="n"/>
      <c r="S48" s="118" t="n"/>
      <c r="T48" s="118" t="n"/>
      <c r="U48" s="118" t="n"/>
      <c r="V48" s="118" t="n"/>
      <c r="W48" s="118" t="n"/>
      <c r="X48" s="118" t="n"/>
      <c r="Y48" s="118" t="n"/>
      <c r="Z48" s="118" t="n"/>
      <c r="AA48" s="118" t="n"/>
      <c r="AB48" s="118" t="n"/>
      <c r="AC48" s="118" t="n"/>
      <c r="AD48" s="118" t="n"/>
      <c r="AE48" s="118" t="n"/>
    </row>
    <row r="49">
      <c r="A49" s="118" t="n"/>
      <c r="B49" s="118" t="n"/>
      <c r="C49" s="118" t="n"/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  <c r="N49" s="118" t="n"/>
      <c r="O49" s="118" t="n"/>
      <c r="P49" s="118" t="n"/>
      <c r="Q49" s="118" t="n"/>
      <c r="R49" s="118" t="n"/>
      <c r="S49" s="118" t="n"/>
      <c r="T49" s="118" t="n"/>
      <c r="U49" s="118" t="n"/>
      <c r="V49" s="118" t="n"/>
      <c r="W49" s="118" t="n"/>
      <c r="X49" s="118" t="n"/>
      <c r="Y49" s="118" t="n"/>
      <c r="Z49" s="118" t="n"/>
      <c r="AA49" s="118" t="n"/>
      <c r="AB49" s="118" t="n"/>
      <c r="AC49" s="118" t="n"/>
      <c r="AD49" s="118" t="n"/>
      <c r="AE49" s="118" t="n"/>
    </row>
    <row r="50">
      <c r="A50" s="118" t="n"/>
      <c r="B50" s="118" t="n"/>
      <c r="C50" s="118" t="n"/>
      <c r="D50" s="118" t="n"/>
      <c r="E50" s="118" t="n"/>
      <c r="F50" s="118" t="n"/>
      <c r="G50" s="118" t="n"/>
      <c r="H50" s="118" t="n"/>
      <c r="I50" s="118" t="n"/>
      <c r="J50" s="118" t="n"/>
      <c r="K50" s="118" t="n"/>
      <c r="L50" s="118" t="n"/>
      <c r="M50" s="118" t="n"/>
      <c r="N50" s="118" t="n"/>
      <c r="O50" s="118" t="n"/>
      <c r="P50" s="118" t="n"/>
      <c r="Q50" s="118" t="n"/>
      <c r="R50" s="118" t="n"/>
      <c r="S50" s="118" t="n"/>
      <c r="T50" s="118" t="n"/>
      <c r="U50" s="118" t="n"/>
      <c r="V50" s="118" t="n"/>
      <c r="W50" s="118" t="n"/>
      <c r="X50" s="118" t="n"/>
      <c r="Y50" s="118" t="n"/>
      <c r="Z50" s="118" t="n"/>
      <c r="AA50" s="118" t="n"/>
      <c r="AB50" s="118" t="n"/>
      <c r="AC50" s="118" t="n"/>
      <c r="AD50" s="118" t="n"/>
      <c r="AE50" s="118" t="n"/>
    </row>
    <row r="51">
      <c r="A51" s="118" t="n"/>
      <c r="B51" s="118" t="n"/>
      <c r="C51" s="118" t="n"/>
      <c r="D51" s="118" t="n"/>
      <c r="E51" s="118" t="n"/>
      <c r="F51" s="118" t="n"/>
      <c r="G51" s="118" t="n"/>
      <c r="H51" s="118" t="n"/>
      <c r="I51" s="118" t="n"/>
      <c r="J51" s="118" t="n"/>
      <c r="K51" s="118" t="n"/>
      <c r="L51" s="118" t="n"/>
      <c r="M51" s="118" t="n"/>
      <c r="N51" s="118" t="n"/>
      <c r="O51" s="118" t="n"/>
      <c r="P51" s="118" t="n"/>
      <c r="Q51" s="118" t="n"/>
      <c r="R51" s="118" t="n"/>
      <c r="S51" s="118" t="n"/>
      <c r="T51" s="118" t="n"/>
      <c r="U51" s="118" t="n"/>
      <c r="V51" s="118" t="n"/>
      <c r="W51" s="118" t="n"/>
      <c r="X51" s="118" t="n"/>
      <c r="Y51" s="118" t="n"/>
      <c r="Z51" s="118" t="n"/>
      <c r="AA51" s="118" t="n"/>
      <c r="AB51" s="118" t="n"/>
      <c r="AC51" s="118" t="n"/>
      <c r="AD51" s="118" t="n"/>
      <c r="AE51" s="11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8W/i5IM3cKCwybBUITYOA==" formatRows="1" sort="1" spinCount="100000" hashValue="VRBnXD9dAZjfYVqAd1fn5Ceyx4ySOhreT7aAptGilk/2XbLogMzBF4Ip3Y2iFg3StF2AqjhXBWCbboM7/Jsr9A=="/>
  <mergeCells count="11">
    <mergeCell ref="C32:D32"/>
    <mergeCell ref="H26:K28"/>
    <mergeCell ref="C24:D24"/>
    <mergeCell ref="C15:D15"/>
    <mergeCell ref="C16:D16"/>
    <mergeCell ref="C19:D19"/>
    <mergeCell ref="C14:D14"/>
    <mergeCell ref="C18:D18"/>
    <mergeCell ref="C25:E27"/>
    <mergeCell ref="C20:D20"/>
    <mergeCell ref="C31:D31"/>
  </mergeCells>
  <conditionalFormatting sqref="C15">
    <cfRule type="containsBlanks" priority="127" dxfId="518" stopIfTrue="1">
      <formula>LEN(TRIM(C15))=0</formula>
    </cfRule>
    <cfRule type="notContainsBlanks" priority="128" dxfId="407">
      <formula>LEN(TRIM(C15))&gt;0</formula>
    </cfRule>
  </conditionalFormatting>
  <conditionalFormatting sqref="C16">
    <cfRule type="containsBlanks" priority="118" dxfId="518" stopIfTrue="1">
      <formula>LEN(TRIM(C16))=0</formula>
    </cfRule>
    <cfRule type="notContainsBlanks" priority="119" dxfId="407">
      <formula>LEN(TRIM(C16))&gt;0</formula>
    </cfRule>
  </conditionalFormatting>
  <conditionalFormatting sqref="C14">
    <cfRule type="containsBlanks" priority="116" dxfId="518" stopIfTrue="1">
      <formula>LEN(TRIM(C14))=0</formula>
    </cfRule>
    <cfRule type="notContainsBlanks" priority="117" dxfId="407">
      <formula>LEN(TRIM(C14))&gt;0</formula>
    </cfRule>
  </conditionalFormatting>
  <conditionalFormatting sqref="D9">
    <cfRule type="containsBlanks" priority="114" dxfId="518" stopIfTrue="1">
      <formula>LEN(TRIM(D9))=0</formula>
    </cfRule>
    <cfRule type="notContainsBlanks" priority="115" dxfId="407">
      <formula>LEN(TRIM(D9))&gt;0</formula>
    </cfRule>
  </conditionalFormatting>
  <conditionalFormatting sqref="D10">
    <cfRule type="containsBlanks" priority="112" dxfId="518" stopIfTrue="1">
      <formula>LEN(TRIM(D10))=0</formula>
    </cfRule>
    <cfRule type="notContainsBlanks" priority="113" dxfId="407">
      <formula>LEN(TRIM(D10))&gt;0</formula>
    </cfRule>
  </conditionalFormatting>
  <conditionalFormatting sqref="I8">
    <cfRule type="containsBlanks" priority="107" dxfId="408" stopIfTrue="1">
      <formula>LEN(TRIM(I8))=0</formula>
    </cfRule>
    <cfRule type="notContainsBlanks" priority="108" dxfId="407">
      <formula>LEN(TRIM(I8))&gt;0</formula>
    </cfRule>
  </conditionalFormatting>
  <conditionalFormatting sqref="H8">
    <cfRule type="expression" priority="129" dxfId="406" stopIfTrue="1">
      <formula>I8=""</formula>
    </cfRule>
  </conditionalFormatting>
  <conditionalFormatting sqref="C18:C20">
    <cfRule type="notContainsBlanks" priority="89" dxfId="407">
      <formula>LEN(TRIM(C18))&gt;0</formula>
    </cfRule>
    <cfRule type="containsBlanks" priority="90" dxfId="408" stopIfTrue="1">
      <formula>LEN(TRIM(C18))=0</formula>
    </cfRule>
  </conditionalFormatting>
  <conditionalFormatting sqref="C24">
    <cfRule type="containsBlanks" priority="75" dxfId="406" stopIfTrue="1">
      <formula>LEN(TRIM(C24))=0</formula>
    </cfRule>
    <cfRule type="notContainsBlanks" priority="75" dxfId="407">
      <formula>LEN(TRIM(C24))&gt;0</formula>
    </cfRule>
  </conditionalFormatting>
  <conditionalFormatting sqref="C31">
    <cfRule type="notContainsBlanks" priority="63" dxfId="407" stopIfTrue="1">
      <formula>LEN(TRIM(C31))&gt;0</formula>
    </cfRule>
    <cfRule type="expression" priority="64" dxfId="408">
      <formula>$C$8=""</formula>
    </cfRule>
    <cfRule type="containsBlanks" priority="65" dxfId="408">
      <formula>LEN(TRIM(C31))=0</formula>
    </cfRule>
    <cfRule type="expression" priority="66" dxfId="415">
      <formula>NOT(ISBLANK($C$8))</formula>
    </cfRule>
  </conditionalFormatting>
  <conditionalFormatting sqref="C32">
    <cfRule type="containsBlanks" priority="61" dxfId="408" stopIfTrue="1">
      <formula>LEN(TRIM(C32))=0</formula>
    </cfRule>
    <cfRule type="notContainsBlanks" priority="62" dxfId="407">
      <formula>LEN(TRIM(C32))&gt;0</formula>
    </cfRule>
  </conditionalFormatting>
  <conditionalFormatting sqref="C9">
    <cfRule type="containsBlanks" priority="25" dxfId="518" stopIfTrue="1">
      <formula>LEN(TRIM(C9))=0</formula>
    </cfRule>
    <cfRule type="notContainsBlanks" priority="26" dxfId="407">
      <formula>LEN(TRIM(C9))&gt;0</formula>
    </cfRule>
  </conditionalFormatting>
  <conditionalFormatting sqref="C10">
    <cfRule type="containsBlanks" priority="23" dxfId="518" stopIfTrue="1">
      <formula>LEN(TRIM(C10))=0</formula>
    </cfRule>
    <cfRule type="notContainsBlanks" priority="24" dxfId="407">
      <formula>LEN(TRIM(C10))&gt;0</formula>
    </cfRule>
  </conditionalFormatting>
  <conditionalFormatting sqref="M13">
    <cfRule type="containsBlanks" priority="15" dxfId="518" stopIfTrue="1">
      <formula>LEN(TRIM(M13))=0</formula>
    </cfRule>
    <cfRule type="notContainsBlanks" priority="16" dxfId="407">
      <formula>LEN(TRIM(M13))&gt;0</formula>
    </cfRule>
  </conditionalFormatting>
  <conditionalFormatting sqref="I13">
    <cfRule type="containsBlanks" priority="19" dxfId="518" stopIfTrue="1">
      <formula>LEN(TRIM(I13))=0</formula>
    </cfRule>
    <cfRule type="notContainsBlanks" priority="20" dxfId="407">
      <formula>LEN(TRIM(I13))&gt;0</formula>
    </cfRule>
  </conditionalFormatting>
  <conditionalFormatting sqref="K13">
    <cfRule type="containsBlanks" priority="17" dxfId="518" stopIfTrue="1">
      <formula>LEN(TRIM(K13))=0</formula>
    </cfRule>
    <cfRule type="notContainsBlanks" priority="18" dxfId="407">
      <formula>LEN(TRIM(K13))&gt;0</formula>
    </cfRule>
  </conditionalFormatting>
  <conditionalFormatting sqref="H26">
    <cfRule type="containsBlanks" priority="7" dxfId="408" stopIfTrue="1">
      <formula>LEN(TRIM(H26))=0</formula>
    </cfRule>
    <cfRule type="notContainsBlanks" priority="8" dxfId="407">
      <formula>LEN(TRIM(H26))&gt;0</formula>
    </cfRule>
  </conditionalFormatting>
  <conditionalFormatting sqref="C25">
    <cfRule type="notContainsBlanks" priority="1" dxfId="407">
      <formula>LEN(TRIM(C25))&gt;0</formula>
    </cfRule>
    <cfRule type="containsBlanks" priority="2" dxfId="408" stopIfTrue="1">
      <formula>LEN(TRIM(C25))=0</formula>
    </cfRule>
  </conditionalFormatting>
  <dataValidations xWindow="523" yWindow="360" count="7">
    <dataValidation sqref="AF15" showErrorMessage="1" showInputMessage="1" allowBlank="0" type="list">
      <formula1>Phase</formula1>
    </dataValidation>
    <dataValidation sqref="D10" showErrorMessage="1" showInputMessage="1" allowBlank="0" type="list">
      <formula1>Pressure</formula1>
    </dataValidation>
    <dataValidation sqref="D9" showErrorMessage="1" showInputMessage="1" allowBlank="0" type="list">
      <formula1>Temperature</formula1>
    </dataValidation>
    <dataValidation sqref="C24" showErrorMessage="1" showInputMessage="1" allowBlank="0" errorTitle="Unknown Property" error="Please select a chemical property from the drop-down list." promptTitle="What to select here?" prompt="Select the appropriate chemical property from the pre-defined options in the drop-down list." type="list">
      <formula1>Properties</formula1>
    </dataValidation>
    <dataValidation sqref="C14" showErrorMessage="1" showInputMessage="1" allowBlank="0" errorTitle="Unknown Chemistry" error="Please select a chemistry type from the drop-down list." promptTitle="What to select here?" prompt="Select the appropriate chemistry from the pre-defined options in the drop-down list." type="list">
      <formula1>CategoryChemicals</formula1>
    </dataValidation>
    <dataValidation sqref="C15" showErrorMessage="1" showInputMessage="1" allowBlank="0" errorTitle="Unknown Type" error="Please select an available compound type from the drop-down list." promptTitle="What to select here?" prompt="Select the appropriate compound type from the pre-defined options in the drop-down list." type="list">
      <formula1>INDIRECT($C14)</formula1>
    </dataValidation>
    <dataValidation sqref="C16" showErrorMessage="1" showInputMessage="1" allowBlank="0" errorTitle="Unknown Compound" error="Please select an available compound from the drop-down list." promptTitle="What to select here?" prompt="Select the desired compound from the pre-defined options in the drop-down list." type="list">
      <formula1>INDIRECT($C15)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12">
    <tabColor theme="8" tint="0.5999938962981048"/>
    <outlinePr summaryBelow="1" summaryRight="1"/>
    <pageSetUpPr/>
  </sheetPr>
  <dimension ref="A1:AA50"/>
  <sheetViews>
    <sheetView showGridLines="0" zoomScaleNormal="100" workbookViewId="0">
      <selection activeCell="A1" sqref="A1"/>
    </sheetView>
  </sheetViews>
  <sheetFormatPr baseColWidth="8" defaultRowHeight="15"/>
  <cols>
    <col width="1.5703125" customWidth="1" style="114" min="1" max="1"/>
    <col width="23.140625" customWidth="1" style="114" min="2" max="2"/>
    <col width="40.85546875" customWidth="1" style="114" min="3" max="3"/>
    <col width="10.140625" customWidth="1" style="114" min="4" max="4"/>
    <col width="7.5703125" customWidth="1" style="114" min="5" max="5"/>
    <col width="32.140625" customWidth="1" style="114" min="6" max="6"/>
    <col width="1.5703125" customWidth="1" style="20" min="7" max="7"/>
    <col width="30.5703125" customWidth="1" style="114" min="8" max="8"/>
    <col width="2.140625" customWidth="1" style="114" min="9" max="9"/>
    <col width="1.5703125" customWidth="1" style="114" min="10" max="10"/>
    <col width="30.5703125" customWidth="1" style="114" min="11" max="11"/>
    <col width="2.140625" customWidth="1" style="114" min="12" max="12"/>
    <col width="1.5703125" customWidth="1" style="114" min="13" max="13"/>
    <col width="30.5703125" customWidth="1" style="114" min="14" max="14"/>
    <col width="1.5703125" customWidth="1" style="114" min="15" max="15"/>
    <col hidden="1" width="8.7109375" customWidth="1" style="114" min="27" max="27"/>
  </cols>
  <sheetData>
    <row r="1">
      <c r="A1" s="55" t="n"/>
      <c r="B1" s="55" t="n"/>
      <c r="C1" s="55" t="n"/>
      <c r="D1" s="55" t="n"/>
      <c r="E1" s="55" t="n"/>
      <c r="F1" s="55" t="n"/>
      <c r="G1" s="56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>
      <c r="A2" s="55" t="n"/>
      <c r="B2" s="55" t="n"/>
      <c r="C2" s="55" t="n"/>
      <c r="D2" s="55" t="n"/>
      <c r="E2" s="55" t="n"/>
      <c r="F2" s="55" t="n"/>
      <c r="G2" s="56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5.75" customHeight="1" s="114" thickBot="1">
      <c r="A3" s="55" t="n"/>
      <c r="B3" s="55" t="n"/>
      <c r="C3" s="55" t="n"/>
      <c r="D3" s="55" t="n"/>
      <c r="E3" s="55" t="n"/>
      <c r="F3" s="55" t="n"/>
      <c r="G3" s="56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6.5" customHeight="1" s="114">
      <c r="A4" s="55" t="n"/>
      <c r="B4" s="55" t="n"/>
      <c r="C4" s="55" t="n"/>
      <c r="D4" s="55" t="n"/>
      <c r="E4" s="55" t="n"/>
      <c r="F4" s="81" t="inlineStr">
        <is>
          <t>OUTPUT 1: UNMITIGATED RANKING</t>
        </is>
      </c>
      <c r="G4" s="62" t="n"/>
      <c r="H4" s="90" t="inlineStr">
        <is>
          <t>User Information: Complete all mandatory fields (*) within Input 3.</t>
        </is>
      </c>
      <c r="I4" s="62" t="n"/>
      <c r="J4" s="62" t="n"/>
      <c r="K4" s="62" t="n"/>
      <c r="L4" s="62" t="n"/>
      <c r="M4" s="62" t="n"/>
      <c r="N4" s="65" t="n"/>
      <c r="O4" s="63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5.75" customHeight="1" s="114" thickBot="1">
      <c r="A5" s="55" t="n"/>
      <c r="B5" s="55" t="n"/>
      <c r="C5" s="55" t="n"/>
      <c r="D5" s="55" t="n"/>
      <c r="E5" s="55" t="n"/>
      <c r="F5" s="66" t="n"/>
      <c r="G5" s="67" t="n"/>
      <c r="H5" s="55" t="n"/>
      <c r="I5" s="55" t="n"/>
      <c r="J5" s="56" t="n"/>
      <c r="K5" s="55" t="n"/>
      <c r="L5" s="55" t="n"/>
      <c r="M5" s="55" t="n"/>
      <c r="N5" s="55" t="n"/>
      <c r="O5" s="68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6.5" customHeight="1" s="114">
      <c r="A6" s="55" t="n"/>
      <c r="B6" s="81" t="inlineStr">
        <is>
          <t>INPUT 1: EQUIPMENT</t>
        </is>
      </c>
      <c r="C6" s="90" t="inlineStr">
        <is>
          <t>User Information: Complete all mandatory fields (*) within Input 1.</t>
        </is>
      </c>
      <c r="D6" s="63" t="n"/>
      <c r="E6" s="87" t="n"/>
      <c r="F6" s="69" t="inlineStr">
        <is>
          <t>Likelihood:</t>
        </is>
      </c>
      <c r="G6" s="416">
        <f>_xlfn.IFNA(VLOOKUP(AA7,'Search Equipment'!$A$2:$L$100002,12,FALSE),"")</f>
        <v/>
      </c>
      <c r="H6" s="406" t="n"/>
      <c r="I6" s="67" t="n"/>
      <c r="J6" s="67" t="n"/>
      <c r="K6" s="55" t="n"/>
      <c r="L6" s="55" t="n"/>
      <c r="M6" s="55" t="n"/>
      <c r="N6" s="55" t="n"/>
      <c r="O6" s="68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  <c r="AA6" s="49" t="inlineStr">
        <is>
          <t>Hidden:</t>
        </is>
      </c>
    </row>
    <row r="7" ht="16.5" customHeight="1" s="114">
      <c r="A7" s="55" t="n"/>
      <c r="B7" s="66" t="n"/>
      <c r="C7" s="67" t="n"/>
      <c r="D7" s="68" t="n"/>
      <c r="E7" s="55" t="n"/>
      <c r="F7" s="69" t="inlineStr">
        <is>
          <t>Likelihood Ranking:</t>
        </is>
      </c>
      <c r="G7" s="57" t="n"/>
      <c r="H7" s="356">
        <f>IFERROR(LOOKUP(G6,'Back End Tables (1)'!$N$5:$N$9,'Back End Tables (1)'!$P$5:$P$9),"")</f>
        <v/>
      </c>
      <c r="I7" s="67" t="n"/>
      <c r="J7" s="67" t="n"/>
      <c r="K7" s="55" t="n"/>
      <c r="L7" s="55" t="n"/>
      <c r="M7" s="55" t="n"/>
      <c r="N7" s="55" t="n"/>
      <c r="O7" s="68" t="n"/>
      <c r="P7" s="67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48">
        <f>C11&amp;C9&amp;C10&amp;C8&amp;C13</f>
        <v/>
      </c>
    </row>
    <row r="8" ht="16.5" customHeight="1" s="114">
      <c r="A8" s="55" t="n"/>
      <c r="B8" s="69" t="inlineStr">
        <is>
          <t>*Category:</t>
        </is>
      </c>
      <c r="C8" s="280" t="n"/>
      <c r="D8" s="68" t="n"/>
      <c r="E8" s="87" t="n"/>
      <c r="F8" s="72" t="n"/>
      <c r="G8" s="56" t="n"/>
      <c r="H8" s="55" t="n"/>
      <c r="I8" s="59" t="n"/>
      <c r="J8" s="56" t="n"/>
      <c r="K8" s="55" t="n"/>
      <c r="L8" s="55" t="n"/>
      <c r="M8" s="55" t="n"/>
      <c r="N8" s="55" t="n"/>
      <c r="O8" s="68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8.75" customHeight="1" s="114">
      <c r="A9" s="55" t="n"/>
      <c r="B9" s="69" t="inlineStr">
        <is>
          <t>*Conditions:</t>
        </is>
      </c>
      <c r="C9" s="280" t="n"/>
      <c r="D9" s="68" t="n"/>
      <c r="E9" s="55" t="n"/>
      <c r="F9" s="69">
        <f>'Back End Tables (1)'!K14</f>
        <v/>
      </c>
      <c r="G9" s="417">
        <f>'Back End Tables (1)'!M14</f>
        <v/>
      </c>
      <c r="H9" s="386" t="n"/>
      <c r="I9" s="56" t="n"/>
      <c r="J9" s="417">
        <f>'Back End Tables (1)'!N14</f>
        <v/>
      </c>
      <c r="K9" s="386" t="n"/>
      <c r="L9" s="55" t="n"/>
      <c r="M9" s="417">
        <f>'Back End Tables (1)'!O14</f>
        <v/>
      </c>
      <c r="N9" s="386" t="n"/>
      <c r="O9" s="68" t="n"/>
      <c r="P9" s="54" t="n"/>
      <c r="Q9" s="67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6.5" customHeight="1" s="114">
      <c r="A10" s="55" t="n"/>
      <c r="B10" s="69" t="inlineStr">
        <is>
          <t>*Item:</t>
        </is>
      </c>
      <c r="C10" s="280" t="n"/>
      <c r="D10" s="68" t="n"/>
      <c r="E10" s="87" t="n"/>
      <c r="F10" s="69" t="inlineStr">
        <is>
          <t>*Severity:</t>
        </is>
      </c>
      <c r="G10" s="418" t="n"/>
      <c r="H10" s="386" t="n"/>
      <c r="I10" s="55" t="n"/>
      <c r="J10" s="418" t="n"/>
      <c r="K10" s="386" t="n"/>
      <c r="L10" s="55" t="n"/>
      <c r="M10" s="418" t="n"/>
      <c r="N10" s="386" t="n"/>
      <c r="O10" s="73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6.5" customHeight="1" s="114">
      <c r="A11" s="55" t="n"/>
      <c r="B11" s="69" t="inlineStr">
        <is>
          <t>*Type:</t>
        </is>
      </c>
      <c r="C11" s="280" t="n"/>
      <c r="D11" s="68" t="n"/>
      <c r="E11" s="55" t="n"/>
      <c r="F11" s="69" t="inlineStr">
        <is>
          <t>Severity Ranking:</t>
        </is>
      </c>
      <c r="G11" s="57" t="n"/>
      <c r="H11" s="58">
        <f>IFERROR(VLOOKUP(G10,'Back End Tables (1)'!$M$15:$P$19,4,FALSE),"")</f>
        <v/>
      </c>
      <c r="I11" s="55" t="n"/>
      <c r="J11" s="57" t="n"/>
      <c r="K11" s="58">
        <f>IFERROR(VLOOKUP(J10,'Back End Tables (1)'!$N$15:$P$19,3,FALSE),"")</f>
        <v/>
      </c>
      <c r="L11" s="55" t="n"/>
      <c r="M11" s="57" t="n"/>
      <c r="N11" s="58">
        <f>IFERROR(VLOOKUP(M10,'Back End Tables (1)'!$O$15:$P$19,2,FALSE),"")</f>
        <v/>
      </c>
      <c r="O11" s="73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>
      <c r="A12" s="55" t="n"/>
      <c r="B12" s="72" t="n"/>
      <c r="C12" s="56" t="n"/>
      <c r="D12" s="68" t="n"/>
      <c r="E12" s="87" t="n"/>
      <c r="F12" s="66" t="n"/>
      <c r="G12" s="74" t="n"/>
      <c r="H12" s="67" t="n"/>
      <c r="I12" s="55" t="n"/>
      <c r="J12" s="67" t="n"/>
      <c r="K12" s="67" t="n"/>
      <c r="L12" s="67" t="n"/>
      <c r="M12" s="67" t="n"/>
      <c r="N12" s="67" t="n"/>
      <c r="O12" s="73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6.5" customHeight="1" s="114">
      <c r="A13" s="55" t="n"/>
      <c r="B13" s="69" t="inlineStr">
        <is>
          <t>*Severity of Release:</t>
        </is>
      </c>
      <c r="C13" s="280" t="n"/>
      <c r="D13" s="68" t="n"/>
      <c r="E13" s="55" t="n"/>
      <c r="F13" s="66" t="n"/>
      <c r="G13" s="74" t="n"/>
      <c r="H13" s="67" t="n"/>
      <c r="I13" s="67" t="n"/>
      <c r="J13" s="67" t="n"/>
      <c r="K13" s="67" t="n"/>
      <c r="L13" s="67" t="n"/>
      <c r="M13" s="67" t="n"/>
      <c r="N13" s="67" t="n"/>
      <c r="O13" s="68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6.5" customHeight="1" s="114">
      <c r="A14" s="55" t="n"/>
      <c r="B14" s="72" t="n"/>
      <c r="C14" s="56" t="n"/>
      <c r="D14" s="68" t="n"/>
      <c r="E14" s="87" t="n"/>
      <c r="F14" s="69" t="inlineStr">
        <is>
          <t>Unmitigated Risk Value:</t>
        </is>
      </c>
      <c r="G14" s="58">
        <f>IFERROR(VLOOKUP(H7&amp;H11,'Back End Tables (1)'!R4:V28,4,FALSE),"")</f>
        <v/>
      </c>
      <c r="H14" s="386" t="n"/>
      <c r="I14" s="67" t="n"/>
      <c r="J14" s="58">
        <f>IFERROR(VLOOKUP(H7&amp;K11,'Back End Tables (1)'!R4:V28,4,FALSE),"")</f>
        <v/>
      </c>
      <c r="K14" s="386" t="n"/>
      <c r="L14" s="67" t="n"/>
      <c r="M14" s="58">
        <f>IFERROR(VLOOKUP(H7&amp;N11,'Back End Tables (1)'!R4:V28,4,FALSE),"")</f>
        <v/>
      </c>
      <c r="N14" s="386" t="n"/>
      <c r="O14" s="68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6.5" customHeight="1" s="114">
      <c r="A15" s="55" t="n"/>
      <c r="B15" s="69" t="inlineStr">
        <is>
          <t>Notes:</t>
        </is>
      </c>
      <c r="C15" s="419">
        <f>IF(C11="","",_xlfn.IFNA(VLOOKUP(AA7,'Search Equipment'!$A$2:$M$100002,13,FALSE),"No notes available."))</f>
        <v/>
      </c>
      <c r="D15" s="68" t="n"/>
      <c r="E15" s="55" t="n"/>
      <c r="F15" s="69" t="inlineStr">
        <is>
          <t>Unmitigated Risk Ranking:</t>
        </is>
      </c>
      <c r="G15" s="57" t="n"/>
      <c r="H15" s="60">
        <f>IFERROR(VLOOKUP(H7&amp;H11,'Back End Tables (1)'!R4:V28,5,FALSE),"")</f>
        <v/>
      </c>
      <c r="I15" s="67" t="n"/>
      <c r="J15" s="57" t="n"/>
      <c r="K15" s="60">
        <f>IFERROR(VLOOKUP(H7&amp;K11,'Back End Tables (1)'!R4:V28,5,FALSE),"")</f>
        <v/>
      </c>
      <c r="L15" s="67" t="n"/>
      <c r="M15" s="57" t="n"/>
      <c r="N15" s="60">
        <f>IFERROR(VLOOKUP(H7&amp;N11,'Back End Tables (1)'!R4:V28,5,FALSE),"")</f>
        <v/>
      </c>
      <c r="O15" s="73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>
      <c r="A16" s="55" t="n"/>
      <c r="B16" s="66" t="n"/>
      <c r="C16" s="420" t="n"/>
      <c r="D16" s="68" t="n"/>
      <c r="E16" s="87" t="n"/>
      <c r="F16" s="66" t="n"/>
      <c r="G16" s="74" t="n"/>
      <c r="H16" s="67" t="n"/>
      <c r="I16" s="67" t="n"/>
      <c r="J16" s="67" t="n"/>
      <c r="K16" s="67" t="n"/>
      <c r="L16" s="67" t="n"/>
      <c r="M16" s="67" t="n"/>
      <c r="N16" s="67" t="n"/>
      <c r="O16" s="73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7.25" customHeight="1" s="114" thickBot="1">
      <c r="A17" s="55" t="n"/>
      <c r="B17" s="83" t="n"/>
      <c r="C17" s="84" t="n"/>
      <c r="D17" s="77" t="n"/>
      <c r="E17" s="55" t="n"/>
      <c r="F17" s="69" t="inlineStr">
        <is>
          <t>Tolerability:</t>
        </is>
      </c>
      <c r="G17" s="57" t="n"/>
      <c r="H17" s="61">
        <f>IFERROR(VLOOKUP(H15,'Back End Tables (1)'!V4:Y28,4,FALSE),"")</f>
        <v/>
      </c>
      <c r="I17" s="67" t="n"/>
      <c r="J17" s="57" t="n"/>
      <c r="K17" s="61">
        <f>IFERROR(VLOOKUP(K15,'Back End Tables (1)'!V4:Y28,4,FALSE),"")</f>
        <v/>
      </c>
      <c r="L17" s="67" t="n"/>
      <c r="M17" s="57" t="n"/>
      <c r="N17" s="61">
        <f>IFERROR(VLOOKUP(N15,'Back End Tables (1)'!V4:Y28,4,FALSE),"")</f>
        <v/>
      </c>
      <c r="O17" s="68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5.75" customHeight="1" s="114" thickBot="1">
      <c r="A18" s="56" t="n"/>
      <c r="B18" s="56" t="n"/>
      <c r="C18" s="56" t="n"/>
      <c r="D18" s="56" t="n"/>
      <c r="E18" s="56" t="n"/>
      <c r="F18" s="78" t="n"/>
      <c r="G18" s="79" t="n"/>
      <c r="H18" s="76" t="n"/>
      <c r="I18" s="76" t="n"/>
      <c r="J18" s="76" t="n"/>
      <c r="K18" s="76" t="n"/>
      <c r="L18" s="76" t="n"/>
      <c r="M18" s="76" t="n"/>
      <c r="N18" s="76" t="n"/>
      <c r="O18" s="77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5.75" customHeight="1" s="114">
      <c r="A19" s="56" t="n"/>
      <c r="B19" s="81" t="inlineStr">
        <is>
          <t>INPUT 2: OPTIONAL INFORMATION</t>
        </is>
      </c>
      <c r="C19" s="65" t="n"/>
      <c r="D19" s="63" t="n"/>
      <c r="E19" s="56" t="n"/>
      <c r="F19" s="67" t="n"/>
      <c r="G19" s="67" t="n"/>
      <c r="H19" s="67" t="n"/>
      <c r="I19" s="67" t="n"/>
      <c r="J19" s="67" t="n"/>
      <c r="K19" s="67" t="n"/>
      <c r="L19" s="67" t="n"/>
      <c r="M19" s="67" t="n"/>
      <c r="N19" s="67" t="n"/>
      <c r="O19" s="67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6.5" customHeight="1" s="114">
      <c r="A20" s="55" t="n"/>
      <c r="B20" s="150" t="inlineStr">
        <is>
          <t>User Information: Input 2 is optional and provided for supplementary purposes.</t>
        </is>
      </c>
      <c r="C20" s="55" t="n"/>
      <c r="D20" s="68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>
      <c r="A21" s="55" t="n"/>
      <c r="B21" s="66" t="n"/>
      <c r="C21" s="67" t="n"/>
      <c r="D21" s="68" t="n"/>
      <c r="E21" s="55" t="n"/>
      <c r="F21" s="56" t="n"/>
      <c r="G21" s="56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6.5" customHeight="1" s="114">
      <c r="A22" s="55" t="n"/>
      <c r="B22" s="69" t="inlineStr">
        <is>
          <t>Equipment Search:</t>
        </is>
      </c>
      <c r="C22" s="280" t="n"/>
      <c r="D22" s="68" t="n"/>
      <c r="E22" s="87" t="n"/>
      <c r="F22" s="67" t="n"/>
      <c r="G22" s="55" t="n"/>
      <c r="H22" s="55" t="n"/>
      <c r="I22" s="55" t="n"/>
      <c r="J22" s="56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5.75" customHeight="1" s="114" thickBot="1">
      <c r="A23" s="56" t="n"/>
      <c r="B23" s="72" t="n"/>
      <c r="C23" s="56" t="n"/>
      <c r="D23" s="68" t="n"/>
      <c r="E23" s="87" t="n"/>
      <c r="F23" s="67" t="n"/>
      <c r="G23" s="55" t="n"/>
      <c r="H23" s="55" t="n"/>
      <c r="I23" s="55" t="n"/>
      <c r="J23" s="56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6.5" customHeight="1" s="114">
      <c r="A24" s="56" t="n"/>
      <c r="B24" s="69" t="inlineStr">
        <is>
          <t>Equipment Item Tag:</t>
        </is>
      </c>
      <c r="C24" s="281" t="n"/>
      <c r="D24" s="68" t="n"/>
      <c r="E24" s="55" t="n"/>
      <c r="F24" s="81" t="inlineStr">
        <is>
          <t>OUTPUT 2: MITIGATED RANKING</t>
        </is>
      </c>
      <c r="G24" s="82" t="n"/>
      <c r="H24" s="90" t="inlineStr">
        <is>
          <t>User Information: Complete all mandatory fields (*) within Input 3.</t>
        </is>
      </c>
      <c r="I24" s="62" t="n"/>
      <c r="J24" s="62" t="n"/>
      <c r="K24" s="62" t="n"/>
      <c r="L24" s="62" t="n"/>
      <c r="M24" s="62" t="n"/>
      <c r="N24" s="62" t="n"/>
      <c r="O24" s="63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6.5" customHeight="1" s="114">
      <c r="A25" s="56" t="n"/>
      <c r="B25" s="69" t="inlineStr">
        <is>
          <t>Additional Information:</t>
        </is>
      </c>
      <c r="C25" s="282" t="n"/>
      <c r="D25" s="68" t="n"/>
      <c r="E25" s="55" t="n"/>
      <c r="F25" s="70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68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7.25" customHeight="1" s="114" thickBot="1">
      <c r="A26" s="55" t="n"/>
      <c r="B26" s="75" t="n"/>
      <c r="C26" s="76" t="n"/>
      <c r="D26" s="77" t="n"/>
      <c r="E26" s="55" t="n"/>
      <c r="F26" s="69" t="inlineStr">
        <is>
          <t>Actions/Recommendations:</t>
        </is>
      </c>
      <c r="G26" s="421" t="n"/>
      <c r="H26" s="386" t="n"/>
      <c r="I26" s="85" t="n"/>
      <c r="J26" s="421" t="n"/>
      <c r="K26" s="386" t="n"/>
      <c r="L26" s="85" t="n"/>
      <c r="M26" s="421" t="n"/>
      <c r="N26" s="386" t="n"/>
      <c r="O26" s="73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5.75" customHeight="1" s="114" thickBot="1">
      <c r="A27" s="55" t="n"/>
      <c r="B27" s="67" t="n"/>
      <c r="C27" s="67" t="n"/>
      <c r="D27" s="67" t="n"/>
      <c r="E27" s="55" t="n"/>
      <c r="F27" s="70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73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6.5" customHeight="1" s="114">
      <c r="A28" s="55" t="n"/>
      <c r="B28" s="81" t="inlineStr">
        <is>
          <t>USER INSTRUCTIONS:</t>
        </is>
      </c>
      <c r="C28" s="65" t="n"/>
      <c r="D28" s="63" t="n"/>
      <c r="E28" s="87" t="n"/>
      <c r="F28" s="72" t="n"/>
      <c r="G28" s="417">
        <f>'Back End Tables (1)'!M14</f>
        <v/>
      </c>
      <c r="H28" s="386" t="n"/>
      <c r="I28" s="55" t="n"/>
      <c r="J28" s="353" t="n"/>
      <c r="K28" s="354">
        <f>'Back End Tables (1)'!N14</f>
        <v/>
      </c>
      <c r="L28" s="67" t="n"/>
      <c r="M28" s="422">
        <f>'Back End Tables (1)'!O14</f>
        <v/>
      </c>
      <c r="N28" s="386" t="n"/>
      <c r="O28" s="73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6.5" customHeight="1" s="114">
      <c r="A29" s="55" t="n"/>
      <c r="B29" s="94" t="inlineStr">
        <is>
          <t>The Equipment Failure tab follows a 5-step process:</t>
        </is>
      </c>
      <c r="C29" s="55" t="n"/>
      <c r="D29" s="68" t="n"/>
      <c r="E29" s="55" t="n"/>
      <c r="F29" s="69" t="inlineStr">
        <is>
          <t>*Mitigated Likelihood Ranking:</t>
        </is>
      </c>
      <c r="G29" s="57" t="n"/>
      <c r="H29" s="283" t="n"/>
      <c r="I29" s="55" t="n"/>
      <c r="J29" s="57" t="n"/>
      <c r="K29" s="283" t="n"/>
      <c r="L29" s="55" t="n"/>
      <c r="M29" s="57" t="n"/>
      <c r="N29" s="283" t="n"/>
      <c r="O29" s="73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6.5" customHeight="1" s="114">
      <c r="A30" s="55" t="n"/>
      <c r="B30" s="423" t="inlineStr">
        <is>
          <t>Step 1: Beginning at the "star", complete all mandatory fields (*) within Input 1.</t>
        </is>
      </c>
      <c r="D30" s="410" t="n"/>
      <c r="E30" s="55" t="n"/>
      <c r="F30" s="69" t="inlineStr">
        <is>
          <t>Mitigated Risk Ranking:</t>
        </is>
      </c>
      <c r="G30" s="57" t="n"/>
      <c r="H30" s="60">
        <f>IFERROR(VLOOKUP(H29&amp;H11,'Back End Tables (1)'!R4:V28,5,FALSE),"")</f>
        <v/>
      </c>
      <c r="I30" s="55" t="n"/>
      <c r="J30" s="57" t="n"/>
      <c r="K30" s="60">
        <f>IFERROR(VLOOKUP(K29&amp;K11,'Back End Tables (1)'!R4:V28,5,FALSE),"")</f>
        <v/>
      </c>
      <c r="L30" s="55" t="n"/>
      <c r="M30" s="57" t="n"/>
      <c r="N30" s="60">
        <f>IFERROR(VLOOKUP(N29&amp;N11,'Back End Tables (1)'!R4:V28,5,FALSE),"")</f>
        <v/>
      </c>
      <c r="O30" s="73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6.5" customHeight="1" s="114">
      <c r="A31" s="55" t="n"/>
      <c r="B31" s="346" t="inlineStr">
        <is>
          <t xml:space="preserve">Step 2: Enter the "Chemical Severity" tab results, and review the unmitigated risk and tolerability. </t>
        </is>
      </c>
      <c r="C31" s="55" t="n"/>
      <c r="D31" s="68" t="n"/>
      <c r="E31" s="55" t="n"/>
      <c r="F31" s="70" t="n"/>
      <c r="G31" s="55" t="n"/>
      <c r="H31" s="56" t="n"/>
      <c r="I31" s="55" t="n"/>
      <c r="J31" s="55" t="n"/>
      <c r="K31" s="55" t="n"/>
      <c r="L31" s="55" t="n"/>
      <c r="M31" s="55" t="n"/>
      <c r="N31" s="55" t="n"/>
      <c r="O31" s="73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45" customHeight="1" s="114">
      <c r="A32" s="55" t="n"/>
      <c r="B32" s="346" t="inlineStr">
        <is>
          <t>If broadly acceptable, proceed to Step 4. Otherwise, continue to Step 3.</t>
        </is>
      </c>
      <c r="C32" s="56" t="n"/>
      <c r="D32" s="91" t="n"/>
      <c r="E32" s="55" t="n"/>
      <c r="F32" s="69" t="inlineStr">
        <is>
          <t>New Tolerability:</t>
        </is>
      </c>
      <c r="G32" s="57" t="n"/>
      <c r="H32" s="61">
        <f>IFERROR(VLOOKUP(H30,'Back End Tables (1)'!V4:Y28,4,FALSE),"")</f>
        <v/>
      </c>
      <c r="I32" s="55" t="n"/>
      <c r="J32" s="57" t="n"/>
      <c r="K32" s="61">
        <f>IFERROR(VLOOKUP(K30,'Back End Tables (1)'!V4:Y28,4,FALSE),"")</f>
        <v/>
      </c>
      <c r="L32" s="55" t="n"/>
      <c r="M32" s="57" t="n"/>
      <c r="N32" s="61">
        <f>IFERROR(VLOOKUP(N30,'Back End Tables (1)'!V4:Y28,4,FALSE),"")</f>
        <v/>
      </c>
      <c r="O32" s="68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6.5" customHeight="1" s="114">
      <c r="A33" s="55" t="n"/>
      <c r="B33" s="346" t="inlineStr">
        <is>
          <t>Step 3: Click "Equipment Recommendations", visit the Expert System webpage and use the</t>
        </is>
      </c>
      <c r="C33" s="56" t="n"/>
      <c r="D33" s="91" t="n"/>
      <c r="E33" s="87" t="n"/>
      <c r="F33" s="66" t="n"/>
      <c r="G33" s="67" t="n"/>
      <c r="H33" s="67" t="n"/>
      <c r="I33" s="67" t="n"/>
      <c r="J33" s="67" t="n"/>
      <c r="K33" s="67" t="n"/>
      <c r="L33" s="67" t="n"/>
      <c r="M33" s="67" t="n"/>
      <c r="N33" s="67" t="n"/>
      <c r="O33" s="73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6.5" customHeight="1" s="114">
      <c r="A34" s="55" t="n"/>
      <c r="B34" s="346" t="inlineStr">
        <is>
          <t>information to suggest preventative and mitigative measures to implement into the design.</t>
        </is>
      </c>
      <c r="C34" s="55" t="n"/>
      <c r="D34" s="68" t="n"/>
      <c r="E34" s="55" t="n"/>
      <c r="F34" s="69" t="inlineStr">
        <is>
          <t>*Action Follow-Up:</t>
        </is>
      </c>
      <c r="G34" s="417" t="inlineStr">
        <is>
          <t>Department Assigned:</t>
        </is>
      </c>
      <c r="H34" s="386" t="n"/>
      <c r="I34" s="55" t="n"/>
      <c r="J34" s="417" t="inlineStr">
        <is>
          <t>Action Status:</t>
        </is>
      </c>
      <c r="K34" s="386" t="n"/>
      <c r="L34" s="67" t="n"/>
      <c r="M34" s="417" t="inlineStr">
        <is>
          <t>Action Priority:</t>
        </is>
      </c>
      <c r="N34" s="386" t="n"/>
      <c r="O34" s="73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7.25" customHeight="1" s="114" thickBot="1">
      <c r="A35" s="55" t="n"/>
      <c r="B35" s="346" t="inlineStr">
        <is>
          <t xml:space="preserve">Step 4: Complete all mandatory fields (*) within Output 2 and assess the mitigated risk ranking. </t>
        </is>
      </c>
      <c r="C35" s="56" t="n"/>
      <c r="D35" s="91" t="n"/>
      <c r="E35" s="55" t="n"/>
      <c r="F35" s="75" t="n"/>
      <c r="G35" s="424" t="n"/>
      <c r="H35" s="389" t="n"/>
      <c r="I35" s="76" t="n"/>
      <c r="J35" s="424" t="n"/>
      <c r="K35" s="389" t="n"/>
      <c r="L35" s="76" t="n"/>
      <c r="M35" s="424" t="n"/>
      <c r="N35" s="389" t="n"/>
      <c r="O35" s="86" t="n"/>
      <c r="P35" s="67" t="n"/>
      <c r="Q35" s="67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7.25" customHeight="1" s="114" thickBot="1">
      <c r="A36" s="55" t="n"/>
      <c r="B36" s="93" t="inlineStr">
        <is>
          <t>Step 5: Submit worksheet to HAZOP log. Next, clear the entire worksheet, ready for a new entry.</t>
        </is>
      </c>
      <c r="C36" s="84" t="n"/>
      <c r="D36" s="86" t="n"/>
      <c r="E36" s="55" t="n"/>
      <c r="F36" s="67" t="n"/>
      <c r="G36" s="67" t="n"/>
      <c r="H36" s="67" t="n"/>
      <c r="I36" s="67" t="n"/>
      <c r="J36" s="67" t="n"/>
      <c r="K36" s="67" t="n"/>
      <c r="L36" s="67" t="n"/>
      <c r="M36" s="55" t="n"/>
      <c r="N36" s="55" t="n"/>
      <c r="O36" s="67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>
      <c r="A37" s="55" t="n"/>
      <c r="B37" s="55" t="n"/>
      <c r="C37" s="55" t="n"/>
      <c r="D37" s="55" t="n"/>
      <c r="E37" s="55" t="n"/>
      <c r="F37" s="67" t="n"/>
      <c r="G37" s="55" t="n"/>
      <c r="H37" s="67" t="n"/>
      <c r="I37" s="55" t="n"/>
      <c r="J37" s="67" t="n"/>
      <c r="K37" s="67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80" t="n"/>
    </row>
    <row r="38">
      <c r="A38" s="55" t="n"/>
      <c r="B38" s="55" t="n"/>
      <c r="C38" s="55" t="n"/>
      <c r="D38" s="55" t="n"/>
      <c r="E38" s="55" t="n"/>
      <c r="F38" s="67" t="n"/>
      <c r="G38" s="55" t="n"/>
      <c r="H38" s="67" t="n"/>
      <c r="I38" s="55" t="n"/>
      <c r="J38" s="67" t="n"/>
      <c r="K38" s="67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80" t="n"/>
    </row>
    <row r="39">
      <c r="A39" s="55" t="n"/>
      <c r="B39" s="55" t="n"/>
      <c r="C39" s="55" t="n"/>
      <c r="D39" s="55" t="n"/>
      <c r="E39" s="55" t="n"/>
      <c r="F39" s="67" t="n"/>
      <c r="G39" s="55" t="n"/>
      <c r="H39" s="67" t="n"/>
      <c r="I39" s="55" t="n"/>
      <c r="J39" s="67" t="n"/>
      <c r="K39" s="67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80" t="n"/>
      <c r="Y39" s="80" t="n"/>
      <c r="Z39" s="80" t="n"/>
    </row>
    <row r="40">
      <c r="A40" s="55" t="n"/>
      <c r="B40" s="55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>
      <c r="A41" s="55" t="n"/>
      <c r="B41" s="55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>
      <c r="A42" s="55" t="n"/>
      <c r="B42" s="55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>
      <c r="A43" s="55" t="n"/>
      <c r="B43" s="55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>
      <c r="A44" s="55" t="n"/>
      <c r="B44" s="55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>
      <c r="A45" s="55" t="n"/>
      <c r="B45" s="55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>
      <c r="A46" s="55" t="n"/>
      <c r="B46" s="55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>
      <c r="A47" s="55" t="n"/>
      <c r="B47" s="55" t="n"/>
      <c r="C47" s="55" t="n"/>
      <c r="D47" s="55" t="n"/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>
      <c r="A48" s="55" t="n"/>
      <c r="B48" s="55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>
      <c r="A49" s="55" t="n"/>
      <c r="B49" s="55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>
      <c r="A50" s="55" t="n"/>
      <c r="B50" s="55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bxBGx8V9fUqkW0CJP82MMg==" formatRows="1" sort="1" spinCount="100000" hashValue="+a0H08NTVFr6d+wz/ERE+1ExiZnDB05/WMgo/sEtvY4fH/qxc3Dsucy+xHdxUGNQG6aJFSfm/z4jtXNu8cWSzA=="/>
  <mergeCells count="23">
    <mergeCell ref="G6:H6"/>
    <mergeCell ref="G10:H10"/>
    <mergeCell ref="J10:K10"/>
    <mergeCell ref="G9:H9"/>
    <mergeCell ref="J9:K9"/>
    <mergeCell ref="M9:N9"/>
    <mergeCell ref="G14:H14"/>
    <mergeCell ref="J14:K14"/>
    <mergeCell ref="M14:N14"/>
    <mergeCell ref="G26:H26"/>
    <mergeCell ref="J26:K26"/>
    <mergeCell ref="M26:N26"/>
    <mergeCell ref="M10:N10"/>
    <mergeCell ref="C15:C16"/>
    <mergeCell ref="B30:D30"/>
    <mergeCell ref="G35:H35"/>
    <mergeCell ref="G28:H28"/>
    <mergeCell ref="M28:N28"/>
    <mergeCell ref="J34:K34"/>
    <mergeCell ref="J35:K35"/>
    <mergeCell ref="M34:N34"/>
    <mergeCell ref="M35:N35"/>
    <mergeCell ref="G34:H34"/>
  </mergeCells>
  <conditionalFormatting sqref="C8">
    <cfRule type="containsBlanks" priority="876" dxfId="406" stopIfTrue="1">
      <formula>LEN(TRIM(C8))=0</formula>
    </cfRule>
    <cfRule type="notContainsBlanks" priority="876" dxfId="407">
      <formula>LEN(TRIM(C8))&gt;0</formula>
    </cfRule>
  </conditionalFormatting>
  <conditionalFormatting sqref="C11">
    <cfRule type="containsBlanks" priority="840" dxfId="406" stopIfTrue="1">
      <formula>LEN(TRIM(C11))=0</formula>
    </cfRule>
    <cfRule type="notContainsBlanks" priority="880" dxfId="407">
      <formula>LEN(TRIM(C11))&gt;0</formula>
    </cfRule>
  </conditionalFormatting>
  <conditionalFormatting sqref="C13">
    <cfRule type="containsBlanks" priority="881" dxfId="406" stopIfTrue="1">
      <formula>LEN(TRIM(C13))=0</formula>
    </cfRule>
    <cfRule type="notContainsBlanks" priority="881" dxfId="407">
      <formula>LEN(TRIM(C13))&gt;0</formula>
    </cfRule>
  </conditionalFormatting>
  <conditionalFormatting sqref="C25">
    <cfRule type="containsBlanks" priority="523" dxfId="408" stopIfTrue="1">
      <formula>LEN(TRIM(C25))=0</formula>
    </cfRule>
    <cfRule type="notContainsBlanks" priority="843" dxfId="407">
      <formula>LEN(TRIM(C25))&gt;0</formula>
    </cfRule>
  </conditionalFormatting>
  <conditionalFormatting sqref="C24">
    <cfRule type="containsBlanks" priority="519" dxfId="408" stopIfTrue="1">
      <formula>LEN(TRIM(C24))=0</formula>
    </cfRule>
    <cfRule type="notContainsBlanks" priority="842" dxfId="407">
      <formula>LEN(TRIM(C24))&gt;0</formula>
    </cfRule>
  </conditionalFormatting>
  <conditionalFormatting sqref="G6">
    <cfRule type="containsBlanks" priority="498" dxfId="408" stopIfTrue="1">
      <formula>LEN(TRIM(G6))=0</formula>
    </cfRule>
    <cfRule type="notContainsBlanks" priority="844" dxfId="407">
      <formula>LEN(TRIM(G6))&gt;0</formula>
    </cfRule>
  </conditionalFormatting>
  <conditionalFormatting sqref="H7">
    <cfRule type="containsBlanks" priority="497" dxfId="408" stopIfTrue="1">
      <formula>LEN(TRIM(H7))=0</formula>
    </cfRule>
    <cfRule type="notContainsBlanks" priority="845" dxfId="407">
      <formula>LEN(TRIM(H7))&gt;0</formula>
    </cfRule>
  </conditionalFormatting>
  <conditionalFormatting sqref="G14">
    <cfRule type="containsBlanks" priority="495" dxfId="408" stopIfTrue="1">
      <formula>LEN(TRIM(G14))=0</formula>
    </cfRule>
    <cfRule type="notContainsBlanks" priority="852" dxfId="407">
      <formula>LEN(TRIM(G14))&gt;0</formula>
    </cfRule>
  </conditionalFormatting>
  <conditionalFormatting sqref="J14">
    <cfRule type="containsBlanks" priority="447" dxfId="408" stopIfTrue="1">
      <formula>LEN(TRIM(J14))=0</formula>
    </cfRule>
    <cfRule type="notContainsBlanks" priority="854" dxfId="407">
      <formula>LEN(TRIM(J14))&gt;0</formula>
    </cfRule>
  </conditionalFormatting>
  <conditionalFormatting sqref="M14">
    <cfRule type="containsBlanks" priority="441" dxfId="408" stopIfTrue="1">
      <formula>LEN(TRIM(M14))=0</formula>
    </cfRule>
    <cfRule type="notContainsBlanks" priority="856" dxfId="407">
      <formula>LEN(TRIM(M14))&gt;0</formula>
    </cfRule>
  </conditionalFormatting>
  <conditionalFormatting sqref="G10">
    <cfRule type="notContainsBlanks" priority="846" dxfId="407">
      <formula>LEN(TRIM(G10))&gt;0</formula>
    </cfRule>
    <cfRule type="containsBlanks" priority="882" dxfId="406" stopIfTrue="1">
      <formula>LEN(TRIM(G10))=0</formula>
    </cfRule>
  </conditionalFormatting>
  <conditionalFormatting sqref="H11">
    <cfRule type="containsBlanks" priority="395" dxfId="408" stopIfTrue="1">
      <formula>LEN(TRIM(H11))=0</formula>
    </cfRule>
    <cfRule type="notContainsBlanks" priority="849" dxfId="407">
      <formula>LEN(TRIM(H11))&gt;0</formula>
    </cfRule>
  </conditionalFormatting>
  <conditionalFormatting sqref="K11">
    <cfRule type="containsBlanks" priority="393" dxfId="408" stopIfTrue="1">
      <formula>LEN(TRIM(K11))=0</formula>
    </cfRule>
    <cfRule type="notContainsBlanks" priority="850" dxfId="407">
      <formula>LEN(TRIM(K11))&gt;0</formula>
    </cfRule>
  </conditionalFormatting>
  <conditionalFormatting sqref="N11">
    <cfRule type="containsBlanks" priority="391" dxfId="408" stopIfTrue="1">
      <formula>LEN(TRIM(N11))=0</formula>
    </cfRule>
    <cfRule type="notContainsBlanks" priority="851" dxfId="407">
      <formula>LEN(TRIM(N11))&gt;0</formula>
    </cfRule>
  </conditionalFormatting>
  <conditionalFormatting sqref="J10">
    <cfRule type="notContainsBlanks" priority="847" dxfId="407">
      <formula>LEN(TRIM(J10))&gt;0</formula>
    </cfRule>
    <cfRule type="containsBlanks" priority="883" dxfId="406" stopIfTrue="1">
      <formula>LEN(TRIM(J10))=0</formula>
    </cfRule>
  </conditionalFormatting>
  <conditionalFormatting sqref="M10">
    <cfRule type="notContainsBlanks" priority="848" dxfId="407">
      <formula>LEN(TRIM(M10))&gt;0</formula>
    </cfRule>
    <cfRule type="containsBlanks" priority="884" dxfId="406" stopIfTrue="1">
      <formula>LEN(TRIM(M10))=0</formula>
    </cfRule>
  </conditionalFormatting>
  <conditionalFormatting sqref="H15">
    <cfRule type="containsBlanks" priority="311" dxfId="408" stopIfTrue="1">
      <formula>LEN(TRIM(H15))=0</formula>
    </cfRule>
    <cfRule type="notContainsBlanks" priority="853" dxfId="407">
      <formula>LEN(TRIM(H15))&gt;0</formula>
    </cfRule>
  </conditionalFormatting>
  <conditionalFormatting sqref="K15">
    <cfRule type="containsBlanks" priority="343" dxfId="408" stopIfTrue="1">
      <formula>LEN(TRIM(K15))=0</formula>
    </cfRule>
    <cfRule type="notContainsBlanks" priority="855" dxfId="407">
      <formula>LEN(TRIM(K15))&gt;0</formula>
    </cfRule>
  </conditionalFormatting>
  <conditionalFormatting sqref="N15">
    <cfRule type="containsBlanks" priority="341" dxfId="408" stopIfTrue="1">
      <formula>LEN(TRIM(N15))=0</formula>
    </cfRule>
    <cfRule type="notContainsBlanks" priority="857" dxfId="407">
      <formula>LEN(TRIM(N15))&gt;0</formula>
    </cfRule>
  </conditionalFormatting>
  <conditionalFormatting sqref="H17">
    <cfRule type="notContainsBlanks" priority="858" dxfId="407">
      <formula>LEN(TRIM(H17))&gt;0</formula>
    </cfRule>
    <cfRule type="containsBlanks" priority="891" dxfId="408" stopIfTrue="1">
      <formula>LEN(TRIM(H17))=0</formula>
    </cfRule>
  </conditionalFormatting>
  <conditionalFormatting sqref="K17">
    <cfRule type="notContainsBlanks" priority="859" dxfId="407">
      <formula>LEN(TRIM(K17))&gt;0</formula>
    </cfRule>
    <cfRule type="containsBlanks" priority="892" dxfId="408" stopIfTrue="1">
      <formula>LEN(TRIM(K17))=0</formula>
    </cfRule>
  </conditionalFormatting>
  <conditionalFormatting sqref="N17">
    <cfRule type="notContainsBlanks" priority="860" dxfId="407">
      <formula>LEN(TRIM(N17))&gt;0</formula>
    </cfRule>
    <cfRule type="containsBlanks" priority="893" dxfId="408" stopIfTrue="1">
      <formula>LEN(TRIM(N17))=0</formula>
    </cfRule>
  </conditionalFormatting>
  <conditionalFormatting sqref="G35">
    <cfRule type="notContainsBlanks" priority="861" dxfId="407">
      <formula>LEN(TRIM(G35))&gt;0</formula>
    </cfRule>
    <cfRule type="containsBlanks" priority="888" dxfId="406" stopIfTrue="1">
      <formula>LEN(TRIM(G35))=0</formula>
    </cfRule>
  </conditionalFormatting>
  <conditionalFormatting sqref="G7 G29">
    <cfRule type="expression" priority="741" dxfId="406" stopIfTrue="1">
      <formula>$H7=""</formula>
    </cfRule>
  </conditionalFormatting>
  <conditionalFormatting sqref="G11">
    <cfRule type="expression" priority="747" dxfId="408" stopIfTrue="1">
      <formula>$H11=""</formula>
    </cfRule>
  </conditionalFormatting>
  <conditionalFormatting sqref="J11">
    <cfRule type="expression" priority="753" dxfId="408" stopIfTrue="1">
      <formula>$K11=""</formula>
    </cfRule>
  </conditionalFormatting>
  <conditionalFormatting sqref="M11">
    <cfRule type="expression" priority="759" dxfId="408" stopIfTrue="1">
      <formula>$N11=""</formula>
    </cfRule>
  </conditionalFormatting>
  <conditionalFormatting sqref="G17 G32">
    <cfRule type="expression" priority="781" dxfId="408" stopIfTrue="1">
      <formula>$H17=""</formula>
    </cfRule>
  </conditionalFormatting>
  <conditionalFormatting sqref="J17">
    <cfRule type="expression" priority="790" dxfId="408" stopIfTrue="1">
      <formula>$K17=""</formula>
    </cfRule>
  </conditionalFormatting>
  <conditionalFormatting sqref="M17">
    <cfRule type="expression" priority="797" dxfId="408" stopIfTrue="1">
      <formula>$N17=""</formula>
    </cfRule>
  </conditionalFormatting>
  <conditionalFormatting sqref="G15 G30">
    <cfRule type="expression" priority="767" dxfId="408" stopIfTrue="1">
      <formula>$H15=""</formula>
    </cfRule>
    <cfRule type="expression" priority="810" dxfId="3">
      <formula>$H$17="Broadly Acceptable"</formula>
    </cfRule>
  </conditionalFormatting>
  <conditionalFormatting sqref="J15 J30">
    <cfRule type="expression" priority="773" dxfId="408" stopIfTrue="1">
      <formula>$K15=""</formula>
    </cfRule>
    <cfRule type="expression" priority="819" dxfId="3">
      <formula>$K$17="Broadly Acceptable"</formula>
    </cfRule>
  </conditionalFormatting>
  <conditionalFormatting sqref="M15">
    <cfRule type="expression" priority="778" dxfId="408" stopIfTrue="1">
      <formula>$N15=""</formula>
    </cfRule>
    <cfRule type="expression" priority="826" dxfId="3">
      <formula>$N$17="Broadly Acceptable"</formula>
    </cfRule>
  </conditionalFormatting>
  <conditionalFormatting sqref="G26">
    <cfRule type="containsBlanks" priority="183" dxfId="408" stopIfTrue="1">
      <formula>LEN(TRIM(G26))=0</formula>
    </cfRule>
    <cfRule type="notContainsBlanks" priority="184" dxfId="407">
      <formula>LEN(TRIM(G26))&gt;0</formula>
    </cfRule>
  </conditionalFormatting>
  <conditionalFormatting sqref="H30">
    <cfRule type="containsBlanks" priority="144" dxfId="408" stopIfTrue="1">
      <formula>LEN(TRIM(H30))=0</formula>
    </cfRule>
    <cfRule type="notContainsBlanks" priority="151" dxfId="407">
      <formula>LEN(TRIM(H30))&gt;0</formula>
    </cfRule>
  </conditionalFormatting>
  <conditionalFormatting sqref="K30">
    <cfRule type="containsBlanks" priority="136" dxfId="408" stopIfTrue="1">
      <formula>LEN(TRIM(K30))=0</formula>
    </cfRule>
    <cfRule type="notContainsBlanks" priority="143" dxfId="407">
      <formula>LEN(TRIM(K30))&gt;0</formula>
    </cfRule>
  </conditionalFormatting>
  <conditionalFormatting sqref="N30">
    <cfRule type="containsBlanks" priority="128" dxfId="408" stopIfTrue="1">
      <formula>LEN(TRIM(N30))=0</formula>
    </cfRule>
    <cfRule type="notContainsBlanks" priority="135" dxfId="407">
      <formula>LEN(TRIM(N30))&gt;0</formula>
    </cfRule>
  </conditionalFormatting>
  <conditionalFormatting sqref="M30">
    <cfRule type="expression" priority="129" dxfId="408" stopIfTrue="1">
      <formula>$N30=""</formula>
    </cfRule>
    <cfRule type="expression" priority="134" dxfId="3">
      <formula>$H$17="Broadly Acceptable"</formula>
    </cfRule>
  </conditionalFormatting>
  <conditionalFormatting sqref="H32">
    <cfRule type="containsBlanks" priority="127" dxfId="408" stopIfTrue="1">
      <formula>LEN(TRIM(H32))=0</formula>
    </cfRule>
    <cfRule type="notContainsBlanks" priority="894" dxfId="407">
      <formula>LEN(TRIM(H32))&gt;0</formula>
    </cfRule>
  </conditionalFormatting>
  <conditionalFormatting sqref="K32">
    <cfRule type="containsBlanks" priority="120" dxfId="408" stopIfTrue="1">
      <formula>LEN(TRIM(K32))=0</formula>
    </cfRule>
    <cfRule type="notContainsBlanks" priority="895" dxfId="407">
      <formula>LEN(TRIM(K32))&gt;0</formula>
    </cfRule>
  </conditionalFormatting>
  <conditionalFormatting sqref="J32">
    <cfRule type="expression" priority="115" dxfId="408" stopIfTrue="1">
      <formula>$K32=""</formula>
    </cfRule>
  </conditionalFormatting>
  <conditionalFormatting sqref="N32">
    <cfRule type="notContainsBlanks" priority="113" dxfId="407">
      <formula>LEN(TRIM(N32))&gt;0</formula>
    </cfRule>
    <cfRule type="containsBlanks" priority="896" dxfId="408" stopIfTrue="1">
      <formula>LEN(TRIM(N32))=0</formula>
    </cfRule>
  </conditionalFormatting>
  <conditionalFormatting sqref="M32">
    <cfRule type="expression" priority="108" dxfId="408" stopIfTrue="1">
      <formula>$N32=""</formula>
    </cfRule>
  </conditionalFormatting>
  <conditionalFormatting sqref="J35">
    <cfRule type="notContainsBlanks" priority="104" dxfId="407">
      <formula>LEN(TRIM(J35))&gt;0</formula>
    </cfRule>
    <cfRule type="containsBlanks" priority="889" dxfId="406" stopIfTrue="1">
      <formula>LEN(TRIM(J35))=0</formula>
    </cfRule>
  </conditionalFormatting>
  <conditionalFormatting sqref="M35">
    <cfRule type="notContainsBlanks" priority="102" dxfId="407">
      <formula>LEN(TRIM(M35))&gt;0</formula>
    </cfRule>
    <cfRule type="containsBlanks" priority="890" dxfId="406" stopIfTrue="1">
      <formula>LEN(TRIM(M35))=0</formula>
    </cfRule>
  </conditionalFormatting>
  <conditionalFormatting sqref="H29">
    <cfRule type="notContainsBlanks" priority="100" dxfId="407">
      <formula>LEN(TRIM(H29))&gt;0</formula>
    </cfRule>
    <cfRule type="containsBlanks" priority="885" dxfId="425" stopIfTrue="1">
      <formula>LEN(TRIM(H29))=0</formula>
    </cfRule>
  </conditionalFormatting>
  <conditionalFormatting sqref="K29">
    <cfRule type="notContainsBlanks" priority="92" dxfId="407">
      <formula>LEN(TRIM(K29))&gt;0</formula>
    </cfRule>
    <cfRule type="containsBlanks" priority="886" dxfId="406" stopIfTrue="1">
      <formula>LEN(TRIM(K29))=0</formula>
    </cfRule>
  </conditionalFormatting>
  <conditionalFormatting sqref="N29">
    <cfRule type="notContainsBlanks" priority="84" dxfId="407">
      <formula>LEN(TRIM(N29))&gt;0</formula>
    </cfRule>
    <cfRule type="containsBlanks" priority="887" dxfId="406" stopIfTrue="1">
      <formula>LEN(TRIM(N29))=0</formula>
    </cfRule>
  </conditionalFormatting>
  <conditionalFormatting sqref="J29">
    <cfRule type="expression" priority="36" dxfId="406" stopIfTrue="1">
      <formula>$K29=""</formula>
    </cfRule>
  </conditionalFormatting>
  <conditionalFormatting sqref="M29">
    <cfRule type="expression" priority="30" dxfId="406" stopIfTrue="1">
      <formula>$N29=""</formula>
    </cfRule>
  </conditionalFormatting>
  <conditionalFormatting sqref="C22">
    <cfRule type="notContainsBlanks" priority="870" dxfId="407" stopIfTrue="1">
      <formula>LEN(TRIM(C22))&gt;0</formula>
    </cfRule>
    <cfRule type="expression" priority="871" dxfId="408">
      <formula>$C$8=""</formula>
    </cfRule>
    <cfRule type="containsBlanks" priority="872" dxfId="408">
      <formula>LEN(TRIM(C22))=0</formula>
    </cfRule>
    <cfRule type="expression" priority="873" dxfId="415">
      <formula>NOT(ISBLANK($C$8))</formula>
    </cfRule>
  </conditionalFormatting>
  <conditionalFormatting sqref="C15">
    <cfRule type="containsBlanks" priority="11" dxfId="408" stopIfTrue="1">
      <formula>LEN(TRIM(C15))=0</formula>
    </cfRule>
    <cfRule type="notContainsBlanks" priority="12" dxfId="407">
      <formula>LEN(TRIM(C15))&gt;0</formula>
    </cfRule>
  </conditionalFormatting>
  <conditionalFormatting sqref="C10">
    <cfRule type="notContainsBlanks" priority="7" dxfId="407">
      <formula>LEN(TRIM(C10))&gt;0</formula>
    </cfRule>
    <cfRule type="containsBlanks" priority="7" dxfId="406" stopIfTrue="1">
      <formula>LEN(TRIM(C10))=0</formula>
    </cfRule>
  </conditionalFormatting>
  <conditionalFormatting sqref="J26">
    <cfRule type="containsBlanks" priority="5" dxfId="408" stopIfTrue="1">
      <formula>LEN(TRIM(J26))=0</formula>
    </cfRule>
    <cfRule type="notContainsBlanks" priority="6" dxfId="407">
      <formula>LEN(TRIM(J26))&gt;0</formula>
    </cfRule>
  </conditionalFormatting>
  <conditionalFormatting sqref="M26">
    <cfRule type="containsBlanks" priority="3" dxfId="408" stopIfTrue="1">
      <formula>LEN(TRIM(M26))=0</formula>
    </cfRule>
    <cfRule type="notContainsBlanks" priority="4" dxfId="407">
      <formula>LEN(TRIM(M26))&gt;0</formula>
    </cfRule>
  </conditionalFormatting>
  <conditionalFormatting sqref="C9">
    <cfRule type="containsBlanks" priority="1" dxfId="406" stopIfTrue="1">
      <formula>LEN(TRIM(C9))=0</formula>
    </cfRule>
  </conditionalFormatting>
  <dataValidations xWindow="607" yWindow="451" count="6">
    <dataValidation sqref="C8" showErrorMessage="1" showInputMessage="1" allowBlank="0" errorTitle="Unknown Category" error="Please select a category from the drop-down list." promptTitle="What to select here?" prompt="Select the appropriate equipment category from the pre-defined options in the drop-down list." type="list">
      <formula1>Category</formula1>
    </dataValidation>
    <dataValidation sqref="J34" showErrorMessage="1" showInputMessage="1" allowBlank="0" errorTitle="Unknown Status" error="Please select an action status from the drop-down list."/>
    <dataValidation sqref="C9" showErrorMessage="1" showInputMessage="1" allowBlank="0" errorTitle="Unknown Conditions" error="Please select an available condition from the drop-down list." promptTitle="What to select here?" prompt="Select the appropriate conditions from the pre-defined options in the drop-down list." type="list">
      <formula1>INDIRECT($C8)</formula1>
    </dataValidation>
    <dataValidation sqref="C10" showErrorMessage="1" showInputMessage="1" allowBlank="0" errorTitle="Unknown Item" error="Please select an available item from the drop-down list." promptTitle="What to select here?" prompt="Select the desired equipment item from the pre-defined options in the drop-down list." type="list">
      <formula1>INDIRECT($C9)</formula1>
    </dataValidation>
    <dataValidation sqref="C11" showErrorMessage="1" showInputMessage="1" allowBlank="0" errorTitle="Unknown Type" error="Please select an available type from the drop-down list." promptTitle="What to select here?" prompt="Select the desired equipment type from the pre-defined options in the drop-down list." type="list">
      <formula1>INDIRECT($C10)</formula1>
    </dataValidation>
    <dataValidation sqref="C13" showErrorMessage="1" showInputMessage="1" allowBlank="0" errorTitle="Unknown Severity of Release" error="Please select an available severity of release from the drop-down list." promptTitle="What to select here?" prompt="Select the severity of release from the pre-defined options in the drop-down list." type="list">
      <formula1>INDIRECT($C11)</formula1>
    </dataValidation>
  </dataValidations>
  <pageMargins left="0.7" right="0.7" top="0.75" bottom="0.75" header="0.3" footer="0.3"/>
  <pageSetup orientation="portrait" paperSize="9" verticalDpi="30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4:AA14"/>
  <sheetViews>
    <sheetView showGridLines="0" zoomScaleNormal="100" workbookViewId="0">
      <selection activeCell="F27" sqref="F27"/>
    </sheetView>
  </sheetViews>
  <sheetFormatPr baseColWidth="8" defaultColWidth="8.7109375" defaultRowHeight="15"/>
  <cols>
    <col width="1.5703125" customWidth="1" style="191" min="1" max="1"/>
    <col width="13.140625" bestFit="1" customWidth="1" style="191" min="2" max="2"/>
    <col width="10.5703125" bestFit="1" customWidth="1" style="191" min="3" max="3"/>
    <col width="17" bestFit="1" customWidth="1" style="191" min="4" max="4"/>
    <col width="14.28515625" bestFit="1" customWidth="1" style="191" min="5" max="5"/>
    <col width="21" bestFit="1" customWidth="1" style="191" min="6" max="6"/>
    <col width="22.140625" bestFit="1" customWidth="1" style="191" min="7" max="7"/>
    <col width="12.42578125" bestFit="1" customWidth="1" style="191" min="8" max="8"/>
    <col width="25.5703125" bestFit="1" customWidth="1" style="191" min="9" max="9"/>
    <col width="15.85546875" bestFit="1" customWidth="1" style="191" min="10" max="10"/>
    <col width="32" bestFit="1" customWidth="1" style="191" min="11" max="11"/>
    <col width="10.140625" bestFit="1" customWidth="1" style="191" min="12" max="12"/>
    <col width="20.140625" bestFit="1" customWidth="1" style="191" min="13" max="13"/>
    <col width="26.85546875" bestFit="1" customWidth="1" style="191" min="14" max="14"/>
    <col width="24.28515625" bestFit="1" customWidth="1" style="191" min="15" max="15"/>
    <col width="9.5703125" bestFit="1" customWidth="1" style="191" min="16" max="16"/>
    <col width="16.140625" bestFit="1" customWidth="1" style="191" min="17" max="17"/>
    <col width="23.5703125" bestFit="1" customWidth="1" style="191" min="18" max="18"/>
    <col width="10.7109375" bestFit="1" customWidth="1" style="191" min="19" max="19"/>
    <col width="17.42578125" bestFit="1" customWidth="1" style="191" min="20" max="20"/>
    <col width="17.7109375" bestFit="1" customWidth="1" style="191" min="21" max="21"/>
    <col width="10.140625" bestFit="1" customWidth="1" style="191" min="22" max="22"/>
    <col width="16.7109375" bestFit="1" customWidth="1" style="191" min="23" max="23"/>
    <col width="17.140625" bestFit="1" customWidth="1" style="191" min="24" max="24"/>
    <col width="16.7109375" customWidth="1" style="191" min="25" max="25"/>
    <col width="18.28515625" bestFit="1" customWidth="1" style="191" min="26" max="26"/>
    <col width="27.85546875" bestFit="1" customWidth="1" style="191" min="27" max="27"/>
    <col width="8.7109375" customWidth="1" style="191" min="28" max="16384"/>
  </cols>
  <sheetData>
    <row r="4">
      <c r="B4" s="363" t="inlineStr">
        <is>
          <t>User Information</t>
        </is>
      </c>
      <c r="C4" s="425" t="n"/>
      <c r="D4" s="386" t="n"/>
      <c r="E4" s="363" t="inlineStr">
        <is>
          <t>Chemicals</t>
        </is>
      </c>
      <c r="F4" s="425" t="n"/>
      <c r="G4" s="425" t="n"/>
      <c r="H4" s="386" t="n"/>
      <c r="I4" s="190" t="n"/>
      <c r="J4" s="363" t="inlineStr">
        <is>
          <t>Equipment</t>
        </is>
      </c>
      <c r="K4" s="425" t="n"/>
      <c r="L4" s="425" t="n"/>
      <c r="M4" s="425" t="n"/>
      <c r="N4" s="425" t="n"/>
      <c r="O4" s="386" t="n"/>
      <c r="P4" s="363" t="inlineStr">
        <is>
          <t>Category: People</t>
        </is>
      </c>
      <c r="Q4" s="425" t="n"/>
      <c r="R4" s="386" t="n"/>
      <c r="S4" s="363" t="inlineStr">
        <is>
          <t>Category: Assets</t>
        </is>
      </c>
      <c r="T4" s="425" t="n"/>
      <c r="U4" s="386" t="n"/>
      <c r="V4" s="363" t="inlineStr">
        <is>
          <t>Category: Environment</t>
        </is>
      </c>
      <c r="W4" s="425" t="n"/>
      <c r="X4" s="386" t="n"/>
      <c r="Y4" s="363" t="inlineStr">
        <is>
          <t>Action Follow-Up</t>
        </is>
      </c>
      <c r="Z4" s="425" t="n"/>
      <c r="AA4" s="386" t="n"/>
    </row>
    <row r="5">
      <c r="B5" s="186" t="inlineStr">
        <is>
          <t>Date</t>
        </is>
      </c>
      <c r="C5" s="187" t="inlineStr">
        <is>
          <t>Node</t>
        </is>
      </c>
      <c r="D5" s="187" t="inlineStr">
        <is>
          <t>Participants</t>
        </is>
      </c>
      <c r="E5" s="187" t="inlineStr">
        <is>
          <t>Chemical</t>
        </is>
      </c>
      <c r="F5" s="187" t="inlineStr">
        <is>
          <t>Property</t>
        </is>
      </c>
      <c r="G5" s="187" t="inlineStr">
        <is>
          <t>Severity Ranking</t>
        </is>
      </c>
      <c r="H5" s="187" t="inlineStr">
        <is>
          <t>Actions</t>
        </is>
      </c>
      <c r="I5" s="187" t="inlineStr">
        <is>
          <t>Category</t>
        </is>
      </c>
      <c r="J5" s="187" t="inlineStr">
        <is>
          <t>Conditions</t>
        </is>
      </c>
      <c r="K5" s="187" t="inlineStr">
        <is>
          <t>Item</t>
        </is>
      </c>
      <c r="L5" s="187" t="inlineStr">
        <is>
          <t>Type</t>
        </is>
      </c>
      <c r="M5" s="187" t="inlineStr">
        <is>
          <t>P&amp;ID Tag</t>
        </is>
      </c>
      <c r="N5" s="187" t="inlineStr">
        <is>
          <t>Severity of Release</t>
        </is>
      </c>
      <c r="O5" s="187" t="inlineStr">
        <is>
          <t>Likelihood Ranking</t>
        </is>
      </c>
      <c r="P5" s="187" t="inlineStr">
        <is>
          <t>Risk</t>
        </is>
      </c>
      <c r="Q5" s="187" t="inlineStr">
        <is>
          <t>Tolerability</t>
        </is>
      </c>
      <c r="R5" s="187" t="inlineStr">
        <is>
          <t>Safeguards</t>
        </is>
      </c>
      <c r="S5" s="187" t="inlineStr">
        <is>
          <t>Risk_</t>
        </is>
      </c>
      <c r="T5" s="187" t="inlineStr">
        <is>
          <t>Tolerability_</t>
        </is>
      </c>
      <c r="U5" s="187" t="inlineStr">
        <is>
          <t>Safeguards_</t>
        </is>
      </c>
      <c r="V5" s="187" t="inlineStr">
        <is>
          <t>Risk.</t>
        </is>
      </c>
      <c r="W5" s="187" t="inlineStr">
        <is>
          <t>Tolerability.</t>
        </is>
      </c>
      <c r="X5" s="187" t="inlineStr">
        <is>
          <t>Safeguards.</t>
        </is>
      </c>
      <c r="Y5" s="187" t="inlineStr">
        <is>
          <t>Department</t>
        </is>
      </c>
      <c r="Z5" s="187" t="inlineStr">
        <is>
          <t>Action Status</t>
        </is>
      </c>
      <c r="AA5" s="188" t="inlineStr">
        <is>
          <t>Priority</t>
        </is>
      </c>
    </row>
    <row r="6">
      <c r="B6" s="189" t="n"/>
      <c r="C6" s="184" t="n"/>
      <c r="D6" s="184" t="n"/>
      <c r="E6" s="184" t="n"/>
      <c r="F6" s="184" t="n"/>
      <c r="G6" s="184" t="n"/>
      <c r="H6" s="184" t="n"/>
      <c r="I6" s="184" t="n"/>
      <c r="J6" s="184" t="n"/>
      <c r="K6" s="256" t="n"/>
      <c r="L6" s="256" t="n"/>
      <c r="M6" s="256" t="n"/>
      <c r="N6" s="184" t="n"/>
      <c r="O6" s="184" t="n"/>
      <c r="P6" s="184" t="n"/>
      <c r="Q6" s="184" t="n"/>
      <c r="R6" s="184" t="n"/>
      <c r="S6" s="184" t="n"/>
      <c r="T6" s="184" t="n"/>
      <c r="U6" s="184" t="n"/>
      <c r="V6" s="184" t="n"/>
      <c r="W6" s="184" t="n"/>
      <c r="X6" s="184" t="n"/>
      <c r="Y6" s="184" t="n"/>
      <c r="Z6" s="184" t="n"/>
      <c r="AA6" s="184" t="n"/>
    </row>
    <row r="7">
      <c r="B7" s="189" t="n"/>
      <c r="C7" s="184" t="n"/>
      <c r="D7" s="184" t="n"/>
      <c r="E7" s="184" t="n"/>
      <c r="F7" s="184" t="n"/>
      <c r="G7" s="184" t="n"/>
      <c r="H7" s="184" t="n"/>
      <c r="I7" s="184" t="n"/>
      <c r="J7" s="184" t="n"/>
      <c r="K7" s="256" t="n"/>
      <c r="L7" s="256" t="n"/>
      <c r="M7" s="256" t="n"/>
      <c r="N7" s="184" t="n"/>
      <c r="O7" s="184" t="n"/>
      <c r="P7" s="184" t="n"/>
      <c r="Q7" s="184" t="n"/>
      <c r="R7" s="184" t="n"/>
      <c r="S7" s="184" t="n"/>
      <c r="T7" s="184" t="n"/>
      <c r="U7" s="184" t="n"/>
      <c r="V7" s="184" t="n"/>
      <c r="W7" s="184" t="n"/>
      <c r="X7" s="184" t="n"/>
      <c r="Y7" s="184" t="n"/>
      <c r="Z7" s="184" t="n"/>
      <c r="AA7" s="184" t="n"/>
    </row>
    <row r="8">
      <c r="B8" s="189" t="n"/>
      <c r="C8" s="184" t="n"/>
      <c r="D8" s="184" t="n"/>
      <c r="E8" s="184" t="n"/>
      <c r="F8" s="184" t="n"/>
      <c r="G8" s="184" t="n"/>
      <c r="H8" s="184" t="n"/>
      <c r="I8" s="184" t="n"/>
      <c r="J8" s="184" t="n"/>
      <c r="K8" s="256" t="n"/>
      <c r="L8" s="256" t="n"/>
      <c r="M8" s="256" t="n"/>
      <c r="N8" s="184" t="n"/>
      <c r="O8" s="184" t="n"/>
      <c r="P8" s="184" t="n"/>
      <c r="Q8" s="184" t="n"/>
      <c r="R8" s="184" t="n"/>
      <c r="S8" s="184" t="n"/>
      <c r="T8" s="184" t="n"/>
      <c r="U8" s="184" t="n"/>
      <c r="V8" s="184" t="n"/>
      <c r="W8" s="184" t="n"/>
      <c r="X8" s="184" t="n"/>
      <c r="Y8" s="184" t="n"/>
      <c r="Z8" s="184" t="n"/>
      <c r="AA8" s="184" t="n"/>
    </row>
    <row r="9">
      <c r="B9" s="257" t="n"/>
      <c r="C9" s="185" t="n"/>
      <c r="D9" s="185" t="n"/>
      <c r="E9" s="185" t="n"/>
      <c r="F9" s="185" t="n"/>
      <c r="G9" s="185" t="n"/>
      <c r="H9" s="185" t="n"/>
      <c r="I9" s="185" t="n"/>
      <c r="J9" s="185" t="n"/>
      <c r="K9" s="258" t="n"/>
      <c r="L9" s="258" t="n"/>
      <c r="M9" s="258" t="n"/>
      <c r="N9" s="185" t="n"/>
      <c r="O9" s="185" t="n"/>
      <c r="P9" s="185" t="n"/>
      <c r="Q9" s="185" t="n"/>
      <c r="R9" s="185" t="n"/>
      <c r="S9" s="185" t="n"/>
      <c r="T9" s="185" t="n"/>
      <c r="U9" s="185" t="n"/>
      <c r="V9" s="185" t="n"/>
      <c r="W9" s="185" t="n"/>
      <c r="X9" s="185" t="n"/>
      <c r="Y9" s="185" t="n"/>
      <c r="Z9" s="185" t="n"/>
      <c r="AA9" s="185" t="n"/>
    </row>
    <row r="10" customFormat="1" s="191">
      <c r="A10" s="192" t="n"/>
      <c r="B10" s="192" t="n"/>
      <c r="C10" s="192" t="n"/>
      <c r="D10" s="192" t="n"/>
      <c r="E10" s="192" t="n"/>
      <c r="F10" s="192" t="n"/>
      <c r="G10" s="192" t="n"/>
      <c r="H10" s="192" t="n"/>
      <c r="I10" s="192" t="n"/>
      <c r="J10" s="192" t="n"/>
      <c r="K10" s="192" t="n"/>
      <c r="L10" s="192" t="n"/>
      <c r="M10" s="192" t="n"/>
      <c r="N10" s="192" t="n"/>
      <c r="O10" s="192" t="n"/>
      <c r="P10" s="192" t="n"/>
      <c r="Q10" s="192" t="n"/>
      <c r="R10" s="192" t="n"/>
      <c r="S10" s="192" t="n"/>
      <c r="T10" s="192" t="n"/>
      <c r="U10" s="192" t="n"/>
      <c r="V10" s="192" t="n"/>
      <c r="W10" s="192" t="n"/>
      <c r="X10" s="192" t="n"/>
      <c r="Y10" s="192" t="n"/>
      <c r="Z10" s="192" t="n"/>
    </row>
    <row r="11" customFormat="1" s="191">
      <c r="A11" s="192" t="n"/>
      <c r="B11" s="192" t="n"/>
      <c r="C11" s="192" t="n"/>
      <c r="D11" s="192" t="n"/>
      <c r="E11" s="192" t="n"/>
      <c r="F11" s="192" t="n"/>
      <c r="G11" s="192" t="n"/>
      <c r="H11" s="192" t="n"/>
      <c r="I11" s="192" t="n"/>
      <c r="J11" s="192" t="n"/>
      <c r="K11" s="192" t="n"/>
      <c r="L11" s="192" t="n"/>
      <c r="M11" s="192" t="n"/>
      <c r="N11" s="192" t="n"/>
      <c r="O11" s="192" t="n"/>
      <c r="P11" s="192" t="n"/>
      <c r="Q11" s="192" t="n"/>
      <c r="R11" s="192" t="n"/>
      <c r="S11" s="192" t="n"/>
      <c r="T11" s="192" t="n"/>
      <c r="U11" s="192" t="n"/>
      <c r="V11" s="192" t="n"/>
      <c r="W11" s="192" t="n"/>
      <c r="X11" s="192" t="n"/>
      <c r="Y11" s="192" t="n"/>
      <c r="Z11" s="192" t="n"/>
    </row>
    <row r="12" customFormat="1" s="191">
      <c r="A12" s="192" t="n"/>
      <c r="B12" s="192" t="n"/>
      <c r="C12" s="192" t="n"/>
      <c r="D12" s="192" t="n"/>
      <c r="E12" s="192" t="n"/>
      <c r="F12" s="192" t="n"/>
      <c r="G12" s="192" t="n"/>
      <c r="H12" s="192" t="n"/>
      <c r="I12" s="192" t="n"/>
      <c r="J12" s="192" t="n"/>
      <c r="K12" s="192" t="n"/>
      <c r="L12" s="192" t="n"/>
      <c r="M12" s="192" t="n"/>
      <c r="N12" s="192" t="n"/>
      <c r="O12" s="192" t="n"/>
      <c r="P12" s="192" t="n"/>
      <c r="Q12" s="192" t="n"/>
      <c r="R12" s="192" t="n"/>
      <c r="S12" s="192" t="n"/>
      <c r="T12" s="192" t="n"/>
      <c r="U12" s="192" t="n"/>
      <c r="V12" s="192" t="n"/>
      <c r="W12" s="192" t="n"/>
      <c r="X12" s="192" t="n"/>
      <c r="Y12" s="192" t="n"/>
      <c r="Z12" s="192" t="n"/>
    </row>
    <row r="13" customFormat="1" s="191">
      <c r="A13" s="192" t="n"/>
      <c r="B13" s="192" t="n"/>
      <c r="C13" s="192" t="n"/>
      <c r="D13" s="192" t="n"/>
      <c r="E13" s="192" t="n"/>
      <c r="F13" s="192" t="n"/>
      <c r="G13" s="192" t="n"/>
      <c r="H13" s="192" t="n"/>
      <c r="I13" s="192" t="n"/>
      <c r="J13" s="192" t="n"/>
      <c r="K13" s="192" t="n"/>
      <c r="L13" s="192" t="n"/>
      <c r="M13" s="192" t="n"/>
      <c r="N13" s="192" t="n"/>
      <c r="O13" s="192" t="n"/>
      <c r="P13" s="192" t="n"/>
      <c r="Q13" s="192" t="n"/>
      <c r="R13" s="192" t="n"/>
      <c r="S13" s="192" t="n"/>
      <c r="T13" s="192" t="n"/>
      <c r="U13" s="192" t="n"/>
      <c r="V13" s="192" t="n"/>
      <c r="W13" s="192" t="n"/>
      <c r="X13" s="192" t="n"/>
      <c r="Y13" s="192" t="n"/>
      <c r="Z13" s="192" t="n"/>
    </row>
    <row r="14" customFormat="1" s="191">
      <c r="A14" s="192" t="n"/>
      <c r="B14" s="192" t="n"/>
      <c r="C14" s="192" t="n"/>
      <c r="D14" s="192" t="n"/>
      <c r="E14" s="192" t="n"/>
      <c r="F14" s="192" t="n"/>
      <c r="G14" s="192" t="n"/>
      <c r="H14" s="192" t="n"/>
      <c r="I14" s="192" t="n"/>
      <c r="J14" s="192" t="n"/>
      <c r="K14" s="192" t="n"/>
      <c r="L14" s="192" t="n"/>
      <c r="M14" s="192" t="n"/>
      <c r="N14" s="192" t="n"/>
      <c r="O14" s="192" t="n"/>
      <c r="P14" s="192" t="n"/>
      <c r="Q14" s="192" t="n"/>
      <c r="R14" s="192" t="n"/>
      <c r="S14" s="192" t="n"/>
      <c r="T14" s="192" t="n"/>
      <c r="U14" s="192" t="n"/>
      <c r="V14" s="192" t="n"/>
      <c r="W14" s="192" t="n"/>
      <c r="X14" s="192" t="n"/>
      <c r="Y14" s="192" t="n"/>
      <c r="Z14" s="192" t="n"/>
    </row>
    <row r="15" customFormat="1" s="191"/>
    <row r="16" customFormat="1" s="191"/>
    <row r="17" customFormat="1" s="191"/>
    <row r="18" customFormat="1" s="191"/>
    <row r="19" customFormat="1" s="191"/>
    <row r="20" customFormat="1" s="191"/>
    <row r="21" customFormat="1" s="191"/>
    <row r="22" customFormat="1" s="191"/>
    <row r="23" customFormat="1" s="191"/>
    <row r="24" customFormat="1" s="191"/>
    <row r="25" customFormat="1" s="191"/>
    <row r="26" customFormat="1" s="191"/>
    <row r="27" customFormat="1" s="191"/>
    <row r="28" customFormat="1" s="191"/>
    <row r="29" customFormat="1" s="191"/>
    <row r="30" customFormat="1" s="191"/>
    <row r="31" customFormat="1" s="191"/>
    <row r="32" customFormat="1" s="191"/>
    <row r="33" customFormat="1" s="191"/>
    <row r="34" customFormat="1" s="191"/>
    <row r="35" customFormat="1" s="191"/>
    <row r="36" customFormat="1" s="191"/>
    <row r="37" customFormat="1" s="191"/>
    <row r="38" customFormat="1" s="191"/>
    <row r="39" customFormat="1" s="191"/>
    <row r="40" customFormat="1" s="191"/>
    <row r="41" customFormat="1" s="191"/>
    <row r="42" customFormat="1" s="191"/>
  </sheetData>
  <mergeCells count="7">
    <mergeCell ref="B4:D4"/>
    <mergeCell ref="V4:X4"/>
    <mergeCell ref="S4:U4"/>
    <mergeCell ref="Y4:AA4"/>
    <mergeCell ref="P4:R4"/>
    <mergeCell ref="E4:H4"/>
    <mergeCell ref="J4:O4"/>
  </mergeCells>
  <pageMargins left="0.7" right="0.7" top="0.75" bottom="0.75" header="0.3" footer="0.3"/>
  <pageSetup orientation="portrait" paperSize="9" verticalDpi="300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Sheet15">
    <outlinePr summaryBelow="1" summaryRight="1"/>
    <pageSetUpPr/>
  </sheetPr>
  <dimension ref="A1:N47"/>
  <sheetViews>
    <sheetView topLeftCell="D1" zoomScale="80" zoomScaleNormal="80" workbookViewId="0">
      <selection activeCell="H37" sqref="H37"/>
    </sheetView>
  </sheetViews>
  <sheetFormatPr baseColWidth="8" defaultColWidth="8.7109375" defaultRowHeight="14.25"/>
  <cols>
    <col width="29.28515625" bestFit="1" customWidth="1" style="171" min="1" max="1"/>
    <col width="18.28515625" bestFit="1" customWidth="1" style="171" min="2" max="2"/>
    <col width="30.140625" bestFit="1" customWidth="1" style="171" min="3" max="4"/>
    <col width="21" bestFit="1" customWidth="1" style="171" min="5" max="6"/>
    <col width="25.85546875" customWidth="1" style="171" min="7" max="7"/>
    <col width="26" bestFit="1" customWidth="1" style="171" min="8" max="8"/>
    <col width="36.85546875" bestFit="1" customWidth="1" style="171" min="9" max="9"/>
    <col width="24.5703125" bestFit="1" customWidth="1" style="171" min="10" max="10"/>
    <col width="30.5703125" bestFit="1" customWidth="1" style="171" min="11" max="11"/>
    <col width="27.42578125" bestFit="1" customWidth="1" style="171" min="12" max="12"/>
    <col width="26" bestFit="1" customWidth="1" style="171" min="13" max="13"/>
    <col width="25.5703125" bestFit="1" customWidth="1" style="171" min="14" max="14"/>
    <col width="8.7109375" customWidth="1" style="171" min="15" max="15"/>
    <col width="17.7109375" bestFit="1" customWidth="1" style="171" min="16" max="16"/>
    <col width="21.85546875" bestFit="1" customWidth="1" style="171" min="17" max="17"/>
    <col width="20" bestFit="1" customWidth="1" style="171" min="18" max="18"/>
    <col width="18" bestFit="1" customWidth="1" style="171" min="19" max="19"/>
    <col width="14.140625" bestFit="1" customWidth="1" style="171" min="20" max="20"/>
    <col width="20.42578125" bestFit="1" customWidth="1" style="171" min="21" max="21"/>
    <col width="16.140625" bestFit="1" customWidth="1" style="171" min="22" max="22"/>
    <col width="8.7109375" customWidth="1" style="171" min="23" max="23"/>
    <col width="15" bestFit="1" customWidth="1" style="171" min="24" max="24"/>
    <col width="9.5703125" bestFit="1" customWidth="1" style="171" min="25" max="25"/>
    <col width="8.7109375" customWidth="1" style="171" min="26" max="16384"/>
  </cols>
  <sheetData>
    <row r="1" ht="15" customHeight="1" s="114">
      <c r="A1" s="370" t="inlineStr">
        <is>
          <t>List 1</t>
        </is>
      </c>
      <c r="C1" s="370" t="inlineStr">
        <is>
          <t>List 2</t>
        </is>
      </c>
      <c r="F1" s="370" t="inlineStr">
        <is>
          <t>List 3</t>
        </is>
      </c>
    </row>
    <row r="2">
      <c r="A2" s="171" t="inlineStr">
        <is>
          <t>CategoryChemicals</t>
        </is>
      </c>
      <c r="C2" s="171" t="inlineStr">
        <is>
          <t>Organic</t>
        </is>
      </c>
      <c r="D2" s="171" t="inlineStr">
        <is>
          <t>Inorganic</t>
        </is>
      </c>
      <c r="F2" s="171" t="inlineStr">
        <is>
          <t>Alcohols</t>
        </is>
      </c>
      <c r="G2" s="171" t="inlineStr">
        <is>
          <t>Aldehydes_and_Ketones</t>
        </is>
      </c>
      <c r="H2" s="171" t="inlineStr">
        <is>
          <t>Carbonates</t>
        </is>
      </c>
      <c r="I2" s="171" t="inlineStr">
        <is>
          <t>Chlorinated_Hydrocarbons</t>
        </is>
      </c>
      <c r="J2" s="171" t="inlineStr">
        <is>
          <t>Hydrocarbons</t>
        </is>
      </c>
      <c r="K2" s="171" t="inlineStr">
        <is>
          <t>Synthetic_Chemicals</t>
        </is>
      </c>
      <c r="L2" s="171" t="inlineStr">
        <is>
          <t>Acids</t>
        </is>
      </c>
      <c r="M2" s="171" t="inlineStr">
        <is>
          <t>Alkalis_and_Salts</t>
        </is>
      </c>
      <c r="N2" s="171" t="inlineStr">
        <is>
          <t>Others</t>
        </is>
      </c>
    </row>
    <row r="3">
      <c r="A3" s="171" t="inlineStr">
        <is>
          <t>Organic</t>
        </is>
      </c>
      <c r="C3" s="171" t="inlineStr">
        <is>
          <t>Alcohols</t>
        </is>
      </c>
      <c r="D3" s="171" t="inlineStr">
        <is>
          <t>Acids</t>
        </is>
      </c>
      <c r="F3" s="171" t="inlineStr">
        <is>
          <t>Methanol</t>
        </is>
      </c>
      <c r="G3" s="171" t="inlineStr">
        <is>
          <t>Acetone</t>
        </is>
      </c>
      <c r="H3" s="171" t="inlineStr">
        <is>
          <t>Sodium Carbonate</t>
        </is>
      </c>
      <c r="I3" s="171" t="inlineStr">
        <is>
          <t>Ethylene Dichloride</t>
        </is>
      </c>
      <c r="J3" s="171" t="inlineStr">
        <is>
          <t>Benzene</t>
        </is>
      </c>
      <c r="K3" s="171" t="inlineStr">
        <is>
          <t>Styrene</t>
        </is>
      </c>
      <c r="L3" s="171" t="inlineStr">
        <is>
          <t>Hydrochloric Acid</t>
        </is>
      </c>
      <c r="M3" s="171" t="inlineStr">
        <is>
          <t>Ammonium Nitrate</t>
        </is>
      </c>
      <c r="N3" s="171" t="inlineStr">
        <is>
          <t>Ammonia (Anhydrous)</t>
        </is>
      </c>
    </row>
    <row r="4">
      <c r="A4" s="171" t="inlineStr">
        <is>
          <t>Inorganic</t>
        </is>
      </c>
      <c r="C4" s="171" t="inlineStr">
        <is>
          <t>Aldehydes_and_Ketones</t>
        </is>
      </c>
      <c r="D4" s="171" t="inlineStr">
        <is>
          <t>Alkalis_and_Salts</t>
        </is>
      </c>
      <c r="F4" s="171" t="inlineStr">
        <is>
          <t>Propanol</t>
        </is>
      </c>
      <c r="J4" s="171" t="inlineStr">
        <is>
          <t>Ethylbenzene</t>
        </is>
      </c>
      <c r="L4" s="171" t="inlineStr">
        <is>
          <t>Nitric Acid</t>
        </is>
      </c>
      <c r="M4" s="171" t="inlineStr">
        <is>
          <t>Ammonium Phosphate</t>
        </is>
      </c>
      <c r="N4" s="171" t="inlineStr">
        <is>
          <t>Carbon Dioxide</t>
        </is>
      </c>
    </row>
    <row r="5">
      <c r="C5" s="171" t="inlineStr">
        <is>
          <t>Chlorinated_Hydrocarbons</t>
        </is>
      </c>
      <c r="D5" s="171" t="inlineStr">
        <is>
          <t>Carbonates</t>
        </is>
      </c>
      <c r="J5" s="171" t="inlineStr">
        <is>
          <t>Ethylene</t>
        </is>
      </c>
      <c r="L5" s="171" t="inlineStr">
        <is>
          <t>Phosphoric Acid (85%)</t>
        </is>
      </c>
      <c r="M5" s="171" t="inlineStr">
        <is>
          <t>Ammonium Sulphate</t>
        </is>
      </c>
    </row>
    <row r="6">
      <c r="C6" s="171" t="inlineStr">
        <is>
          <t>Hydrocarbons</t>
        </is>
      </c>
      <c r="D6" s="171" t="inlineStr">
        <is>
          <t>Others</t>
        </is>
      </c>
      <c r="J6" s="171" t="inlineStr">
        <is>
          <t>Heptane</t>
        </is>
      </c>
      <c r="L6" s="171" t="inlineStr">
        <is>
          <t>Sulphuric Acid</t>
        </is>
      </c>
      <c r="M6" s="171" t="inlineStr">
        <is>
          <t>Calcium Hydroxide (≥96 %)</t>
        </is>
      </c>
    </row>
    <row r="7">
      <c r="C7" s="171" t="inlineStr">
        <is>
          <t>Synthetic_Chemicals</t>
        </is>
      </c>
      <c r="J7" s="171" t="inlineStr">
        <is>
          <t>Propylene</t>
        </is>
      </c>
      <c r="M7" s="171" t="inlineStr">
        <is>
          <t>Calcium Oxide</t>
        </is>
      </c>
    </row>
    <row r="8">
      <c r="J8" s="171" t="inlineStr">
        <is>
          <t>Toluene</t>
        </is>
      </c>
      <c r="M8" s="171" t="inlineStr">
        <is>
          <t>Potassium Hydroxide</t>
        </is>
      </c>
    </row>
    <row r="9">
      <c r="M9" s="171" t="inlineStr">
        <is>
          <t>Sodium Chloride</t>
        </is>
      </c>
    </row>
    <row r="16">
      <c r="A16" s="171" t="inlineStr">
        <is>
          <t>Phase</t>
        </is>
      </c>
      <c r="C16" s="171" t="inlineStr">
        <is>
          <t>Properties</t>
        </is>
      </c>
      <c r="I16" s="171" t="inlineStr">
        <is>
          <t>Temperature</t>
        </is>
      </c>
      <c r="J16" s="171" t="inlineStr">
        <is>
          <t>Pressure</t>
        </is>
      </c>
      <c r="K16" s="171" t="inlineStr">
        <is>
          <t>Toxicity</t>
        </is>
      </c>
    </row>
    <row r="17" ht="15" customHeight="1" s="114">
      <c r="A17" s="171" t="inlineStr">
        <is>
          <t>Solid</t>
        </is>
      </c>
      <c r="B17" s="170" t="n"/>
      <c r="C17" s="171" t="inlineStr">
        <is>
          <t>Flashpoint</t>
        </is>
      </c>
      <c r="I17" s="171" t="inlineStr">
        <is>
          <t>°C</t>
        </is>
      </c>
      <c r="J17" s="171" t="inlineStr">
        <is>
          <t>barg</t>
        </is>
      </c>
      <c r="K17" s="171" t="inlineStr">
        <is>
          <t>mg/kg</t>
        </is>
      </c>
    </row>
    <row r="18">
      <c r="A18" s="171" t="inlineStr">
        <is>
          <t>Liquid</t>
        </is>
      </c>
      <c r="B18" s="171" t="n"/>
      <c r="C18" s="171" t="inlineStr">
        <is>
          <t>Flammability</t>
        </is>
      </c>
      <c r="K18" s="171" t="inlineStr">
        <is>
          <t>mg/l</t>
        </is>
      </c>
    </row>
    <row r="19">
      <c r="A19" s="171" t="inlineStr">
        <is>
          <t>Gas</t>
        </is>
      </c>
      <c r="B19" s="171" t="n"/>
      <c r="C19" s="171" t="inlineStr">
        <is>
          <t>Stability (Autoignition)</t>
        </is>
      </c>
      <c r="K19" s="171" t="inlineStr">
        <is>
          <t>ppm</t>
        </is>
      </c>
    </row>
    <row r="20">
      <c r="A20" s="171" t="inlineStr">
        <is>
          <t xml:space="preserve">Vapour </t>
        </is>
      </c>
      <c r="B20" s="171" t="n"/>
      <c r="C20" s="171" t="inlineStr">
        <is>
          <t>Explosiveness</t>
        </is>
      </c>
    </row>
    <row r="21">
      <c r="B21" s="171" t="n"/>
      <c r="C21" s="171" t="n"/>
    </row>
    <row r="22">
      <c r="B22" s="171" t="n"/>
      <c r="C22" s="171" t="n"/>
    </row>
    <row r="23">
      <c r="B23" s="171" t="n"/>
      <c r="C23" s="171" t="n"/>
    </row>
    <row r="24">
      <c r="B24" s="171" t="n"/>
      <c r="C24" s="171" t="n"/>
    </row>
    <row r="25" ht="15" customHeight="1" s="114">
      <c r="B25" s="170" t="n"/>
    </row>
    <row r="26">
      <c r="A26" s="171" t="n"/>
      <c r="B26" s="171" t="n"/>
      <c r="C26" s="171" t="n"/>
    </row>
    <row r="27">
      <c r="A27" s="171" t="n"/>
      <c r="B27" s="171" t="n"/>
      <c r="C27" s="171" t="n"/>
    </row>
    <row r="28">
      <c r="A28" s="171" t="n"/>
      <c r="B28" s="171" t="n"/>
      <c r="C28" s="171" t="n"/>
    </row>
    <row r="29">
      <c r="A29" s="171" t="n"/>
      <c r="B29" s="171" t="n"/>
      <c r="C29" s="171" t="n"/>
    </row>
    <row r="39" ht="15" customHeight="1" s="114">
      <c r="M39" s="15" t="n"/>
      <c r="N39" s="15" t="n"/>
    </row>
    <row r="47" ht="15" customHeight="1" s="114">
      <c r="N47" s="15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cuZqDA1tSkqp//17zwMCOA==" formatRows="1" sort="1" spinCount="100000" hashValue="1U5Y1mQxIptyckMdy0sCw3OFr4hC4pzTjbztFcNQR3hleuRy0OTDk1BwvUAu9mnubq5bi4sVoaZF0La2RHMwQg=="/>
  <mergeCells count="2">
    <mergeCell ref="C1:D1"/>
    <mergeCell ref="F1:N1"/>
  </mergeCells>
  <pageMargins left="0.7" right="0.7" top="0.75" bottom="0.75" header="0.3" footer="0.3"/>
  <tableParts count="17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B2026"/>
  <sheetViews>
    <sheetView topLeftCell="C61" zoomScale="80" zoomScaleNormal="80" workbookViewId="0">
      <selection activeCell="T87" sqref="T87"/>
    </sheetView>
  </sheetViews>
  <sheetFormatPr baseColWidth="8" defaultColWidth="8.7109375" defaultRowHeight="14.25"/>
  <cols>
    <col hidden="1" width="15.140625" customWidth="1" style="171" min="1" max="1"/>
    <col hidden="1" width="19.85546875" customWidth="1" style="171" min="2" max="2"/>
    <col width="13.42578125" bestFit="1" customWidth="1" style="171" min="3" max="3"/>
    <col width="27.5703125" bestFit="1" customWidth="1" style="171" min="4" max="4"/>
    <col width="41.7109375" bestFit="1" customWidth="1" style="171" min="5" max="5"/>
    <col width="25.5703125" bestFit="1" customWidth="1" style="171" min="6" max="6"/>
    <col width="18.85546875" bestFit="1" customWidth="1" style="171" min="7" max="7"/>
    <col hidden="1" width="84.42578125" customWidth="1" style="171" min="8" max="8"/>
    <col width="12.85546875" bestFit="1" customWidth="1" style="171" min="9" max="9"/>
    <col width="18.28515625" bestFit="1" customWidth="1" style="171" min="10" max="10"/>
    <col width="14.7109375" bestFit="1" customWidth="1" style="171" min="11" max="11"/>
    <col width="12.85546875" bestFit="1" customWidth="1" style="171" min="12" max="12"/>
    <col width="21.28515625" bestFit="1" customWidth="1" style="171" min="13" max="13"/>
    <col width="18.85546875" bestFit="1" customWidth="1" style="171" min="14" max="14"/>
    <col hidden="1" width="22.85546875" customWidth="1" style="171" min="15" max="15"/>
    <col width="17.85546875" bestFit="1" customWidth="1" style="171" min="16" max="16"/>
    <col width="16.85546875" bestFit="1" customWidth="1" style="171" min="17" max="17"/>
    <col width="17.140625" bestFit="1" customWidth="1" style="171" min="18" max="18"/>
    <col width="8.7109375" customWidth="1" style="171" min="19" max="21"/>
    <col width="48.85546875" bestFit="1" customWidth="1" style="171" min="22" max="22"/>
    <col width="15.85546875" bestFit="1" customWidth="1" style="171" min="23" max="23"/>
    <col width="37.7109375" bestFit="1" customWidth="1" style="171" min="24" max="24"/>
    <col width="9.85546875" bestFit="1" customWidth="1" style="171" min="25" max="25"/>
    <col width="16.140625" bestFit="1" customWidth="1" style="171" min="26" max="26"/>
    <col width="48.5703125" bestFit="1" customWidth="1" style="171" min="27" max="27"/>
    <col width="51.85546875" bestFit="1" customWidth="1" style="171" min="28" max="28"/>
    <col width="8.7109375" customWidth="1" style="171" min="29" max="16384"/>
  </cols>
  <sheetData>
    <row r="3" ht="15" customHeight="1" s="114">
      <c r="Q3" s="15" t="n"/>
    </row>
    <row r="5">
      <c r="H5" s="172" t="n"/>
    </row>
    <row r="7" ht="15" customHeight="1" s="114">
      <c r="V7" s="151" t="inlineStr">
        <is>
          <t>Base Values:</t>
        </is>
      </c>
    </row>
    <row r="8">
      <c r="V8" s="41">
        <f t="array" ref="V8:W8">'Chemical Severity'!C14:D14&amp;'Chemical Severity'!C15:D15&amp;'Chemical Severity'!C16:D16</f>
        <v/>
      </c>
      <c r="W8" s="171" t="str"/>
    </row>
    <row r="9">
      <c r="V9" s="41">
        <f t="array" ref="V9:W9">'Chemical Severity'!C14:D14&amp;'Chemical Severity'!C15:D15&amp;'Chemical Severity'!C16:D16&amp;'Chemical Severity'!C24:D24</f>
        <v/>
      </c>
      <c r="W9" s="171" t="str"/>
    </row>
    <row r="10">
      <c r="V10" s="41">
        <f>_xlfn.IFNA(VLOOKUP(V9,'Search Chemicals '!B12:G100025,6,FALSE),"")</f>
        <v/>
      </c>
    </row>
    <row r="11" ht="15.75" customHeight="1" s="114">
      <c r="A11" s="110" t="inlineStr">
        <is>
          <t>Combined Cell 1</t>
        </is>
      </c>
      <c r="B11" s="110" t="inlineStr">
        <is>
          <t>Combined Cell 2</t>
        </is>
      </c>
      <c r="C11" s="110" t="inlineStr">
        <is>
          <t>Category</t>
        </is>
      </c>
      <c r="D11" s="110" t="inlineStr">
        <is>
          <t>Type</t>
        </is>
      </c>
      <c r="E11" s="110" t="inlineStr">
        <is>
          <t>Compound</t>
        </is>
      </c>
      <c r="F11" s="110" t="inlineStr">
        <is>
          <t>Chemical Property</t>
        </is>
      </c>
      <c r="G11" s="110" t="inlineStr">
        <is>
          <t>Value</t>
        </is>
      </c>
      <c r="H11" s="110" t="inlineStr">
        <is>
          <t>Combined Cell 3</t>
        </is>
      </c>
      <c r="I11" s="370" t="inlineStr">
        <is>
          <t xml:space="preserve">[1] Minor </t>
        </is>
      </c>
      <c r="J11" s="370" t="inlineStr">
        <is>
          <t>[2] Significant</t>
        </is>
      </c>
      <c r="K11" s="370" t="inlineStr">
        <is>
          <t>[3] Serious</t>
        </is>
      </c>
      <c r="L11" s="370" t="inlineStr">
        <is>
          <t>[4] Major</t>
        </is>
      </c>
      <c r="M11" s="370" t="inlineStr">
        <is>
          <t>[5] Catastrophic</t>
        </is>
      </c>
      <c r="N11" s="370" t="inlineStr">
        <is>
          <t>Physical State</t>
        </is>
      </c>
      <c r="O11" s="370" t="inlineStr">
        <is>
          <t>Physical State (2)</t>
        </is>
      </c>
      <c r="P11" s="370" t="inlineStr">
        <is>
          <t>Appearance</t>
        </is>
      </c>
      <c r="Q11" s="370" t="inlineStr">
        <is>
          <t>Odor</t>
        </is>
      </c>
    </row>
    <row r="12">
      <c r="A12" s="171">
        <f>C12&amp;D12&amp;E12</f>
        <v/>
      </c>
      <c r="B12" s="171">
        <f>C12&amp;D12&amp;E12&amp;F12</f>
        <v/>
      </c>
      <c r="C12" s="171" t="inlineStr">
        <is>
          <t>Organic</t>
        </is>
      </c>
      <c r="D12" s="171" t="inlineStr">
        <is>
          <t>Alcohols</t>
        </is>
      </c>
      <c r="E12" s="171" t="inlineStr">
        <is>
          <t>Methanol</t>
        </is>
      </c>
      <c r="F12" s="171" t="inlineStr">
        <is>
          <t>Boiling Point</t>
        </is>
      </c>
      <c r="G12" s="171" t="n">
        <v>64.7</v>
      </c>
      <c r="H12" s="171">
        <f>B12&amp;G12</f>
        <v/>
      </c>
      <c r="N12" s="171" t="inlineStr">
        <is>
          <t>Liquid</t>
        </is>
      </c>
      <c r="O12" s="171" t="inlineStr">
        <is>
          <t>Gas</t>
        </is>
      </c>
      <c r="P12" s="171" t="inlineStr">
        <is>
          <t>Colourless</t>
        </is>
      </c>
      <c r="Q12" s="171" t="inlineStr">
        <is>
          <t>Alcohol-like</t>
        </is>
      </c>
    </row>
    <row r="13" ht="15" customHeight="1" s="114" thickBot="1">
      <c r="A13" s="171">
        <f>C13&amp;D13&amp;E13</f>
        <v/>
      </c>
      <c r="B13" s="171">
        <f>C13&amp;D13&amp;E13&amp;F13</f>
        <v/>
      </c>
      <c r="C13" s="171" t="inlineStr">
        <is>
          <t>Organic</t>
        </is>
      </c>
      <c r="D13" s="171" t="inlineStr">
        <is>
          <t>Alcohols</t>
        </is>
      </c>
      <c r="E13" s="171" t="inlineStr">
        <is>
          <t>Methanol</t>
        </is>
      </c>
      <c r="F13" s="171" t="inlineStr">
        <is>
          <t>Flashpoint</t>
        </is>
      </c>
      <c r="G13" s="171" t="n">
        <v>11</v>
      </c>
      <c r="H13" s="171">
        <f>B13&amp;G13</f>
        <v/>
      </c>
      <c r="I13" s="171">
        <f>'Back End Tables (2)'!G12</f>
        <v/>
      </c>
      <c r="J13" s="171">
        <f>'Back End Tables (2)'!G13</f>
        <v/>
      </c>
      <c r="K13" s="171">
        <f>'Back End Tables (2)'!G14</f>
        <v/>
      </c>
      <c r="L13" s="171">
        <f>'Back End Tables (2)'!G15</f>
        <v/>
      </c>
      <c r="M13" s="171">
        <f>'Back End Tables (2)'!G16</f>
        <v/>
      </c>
      <c r="N13" s="171" t="inlineStr">
        <is>
          <t>Liquid</t>
        </is>
      </c>
      <c r="O13" s="171" t="inlineStr">
        <is>
          <t>Gas</t>
        </is>
      </c>
      <c r="P13" s="171" t="inlineStr">
        <is>
          <t>Colourless</t>
        </is>
      </c>
      <c r="Q13" s="171" t="inlineStr">
        <is>
          <t>Alcohol-like</t>
        </is>
      </c>
    </row>
    <row r="14" ht="15" customHeight="1" s="114">
      <c r="A14" s="171">
        <f>C14&amp;D14&amp;E14</f>
        <v/>
      </c>
      <c r="B14" s="171">
        <f>C14&amp;D14&amp;E14&amp;F14</f>
        <v/>
      </c>
      <c r="C14" s="171" t="inlineStr">
        <is>
          <t>Organic</t>
        </is>
      </c>
      <c r="D14" s="171" t="inlineStr">
        <is>
          <t>Alcohols</t>
        </is>
      </c>
      <c r="E14" s="171" t="inlineStr">
        <is>
          <t>Methanol</t>
        </is>
      </c>
      <c r="F14" s="171" t="inlineStr">
        <is>
          <t>Flammability</t>
        </is>
      </c>
      <c r="G14" s="16" t="inlineStr">
        <is>
          <t>Category 1B</t>
        </is>
      </c>
      <c r="H14" s="171">
        <f>B14&amp;G14</f>
        <v/>
      </c>
      <c r="I14" s="171">
        <f>'Back End Tables (2)'!G36</f>
        <v/>
      </c>
      <c r="J14" s="171">
        <f>'Back End Tables (2)'!G37</f>
        <v/>
      </c>
      <c r="K14" s="171">
        <f>'Back End Tables (2)'!G38</f>
        <v/>
      </c>
      <c r="L14" s="171">
        <f>'Back End Tables (2)'!G39</f>
        <v/>
      </c>
      <c r="M14" s="171">
        <f>'Back End Tables (2)'!G40</f>
        <v/>
      </c>
      <c r="N14" s="171" t="inlineStr">
        <is>
          <t>Liquid</t>
        </is>
      </c>
      <c r="O14" s="171" t="inlineStr">
        <is>
          <t>Gas</t>
        </is>
      </c>
      <c r="P14" s="171" t="inlineStr">
        <is>
          <t>Colourless</t>
        </is>
      </c>
      <c r="Q14" s="171" t="inlineStr">
        <is>
          <t>Alcohol-like</t>
        </is>
      </c>
      <c r="V14" s="152">
        <f>V9</f>
        <v/>
      </c>
      <c r="W14" s="153" t="inlineStr">
        <is>
          <t xml:space="preserve">[1] Minor </t>
        </is>
      </c>
      <c r="X14" s="153" t="inlineStr">
        <is>
          <t>[2] Significant</t>
        </is>
      </c>
      <c r="Y14" s="153" t="inlineStr">
        <is>
          <t>[3] Serious</t>
        </is>
      </c>
      <c r="Z14" s="153" t="inlineStr">
        <is>
          <t>[4] Major</t>
        </is>
      </c>
      <c r="AA14" s="154" t="inlineStr">
        <is>
          <t>[5] Catastrophic</t>
        </is>
      </c>
    </row>
    <row r="15">
      <c r="A15" s="171">
        <f>C15&amp;D15&amp;E15</f>
        <v/>
      </c>
      <c r="B15" s="171">
        <f>C15&amp;D15&amp;E15&amp;F15</f>
        <v/>
      </c>
      <c r="C15" s="171" t="inlineStr">
        <is>
          <t>Organic</t>
        </is>
      </c>
      <c r="D15" s="171" t="inlineStr">
        <is>
          <t>Alcohols</t>
        </is>
      </c>
      <c r="E15" s="171" t="inlineStr">
        <is>
          <t>Methanol</t>
        </is>
      </c>
      <c r="F15" s="171" t="inlineStr">
        <is>
          <t>Stability (Autoignition)</t>
        </is>
      </c>
      <c r="G15" s="171" t="n">
        <v>455</v>
      </c>
      <c r="H15" s="171">
        <f>B15&amp;G15</f>
        <v/>
      </c>
      <c r="I15" s="171">
        <f>'Back End Tables (2)'!G24</f>
        <v/>
      </c>
      <c r="J15" s="171">
        <f>'Back End Tables (2)'!G25</f>
        <v/>
      </c>
      <c r="K15" s="171">
        <f>'Back End Tables (2)'!G26</f>
        <v/>
      </c>
      <c r="L15" s="171">
        <f>'Back End Tables (2)'!G27</f>
        <v/>
      </c>
      <c r="M15" s="171">
        <f>'Back End Tables (2)'!G28</f>
        <v/>
      </c>
      <c r="N15" s="171" t="inlineStr">
        <is>
          <t>Liquid</t>
        </is>
      </c>
      <c r="O15" s="171" t="inlineStr">
        <is>
          <t>Gas</t>
        </is>
      </c>
      <c r="P15" s="171" t="inlineStr">
        <is>
          <t>Colourless</t>
        </is>
      </c>
      <c r="Q15" s="171" t="inlineStr">
        <is>
          <t>Alcohol-like</t>
        </is>
      </c>
      <c r="V15" s="155">
        <f>V10</f>
        <v/>
      </c>
      <c r="W15" s="46">
        <f>VLOOKUP("*"&amp;V16&amp;"*",$H$12:$M$100025,2,FALSE)</f>
        <v/>
      </c>
      <c r="X15" s="46">
        <f>VLOOKUP(V16,$H$12:$M$100025,3,FALSE)</f>
        <v/>
      </c>
      <c r="Y15" s="46">
        <f>VLOOKUP(V16,$H$12:$M$100025,4,FALSE)</f>
        <v/>
      </c>
      <c r="Z15" s="46">
        <f>VLOOKUP(V16,$H$12:$M$100025,5,FALSE)</f>
        <v/>
      </c>
      <c r="AA15" s="156">
        <f>VLOOKUP(V16,$H$12:$M$100025,6,FALSE)</f>
        <v/>
      </c>
    </row>
    <row r="16">
      <c r="A16" s="171">
        <f>C16&amp;D16&amp;E16</f>
        <v/>
      </c>
      <c r="B16" s="171">
        <f>C16&amp;D16&amp;E16&amp;F16</f>
        <v/>
      </c>
      <c r="C16" s="171" t="inlineStr">
        <is>
          <t>Organic</t>
        </is>
      </c>
      <c r="D16" s="171" t="inlineStr">
        <is>
          <t>Alcohols</t>
        </is>
      </c>
      <c r="E16" s="171" t="inlineStr">
        <is>
          <t>Methanol</t>
        </is>
      </c>
      <c r="F16" s="171" t="inlineStr">
        <is>
          <t>Lower Explosion Limit</t>
        </is>
      </c>
      <c r="G16" s="171" t="inlineStr">
        <is>
          <t>6 vol%</t>
        </is>
      </c>
      <c r="H16" s="171">
        <f>B16&amp;G16</f>
        <v/>
      </c>
      <c r="N16" s="171" t="inlineStr">
        <is>
          <t>Liquid</t>
        </is>
      </c>
      <c r="O16" s="171" t="inlineStr">
        <is>
          <t>Gas</t>
        </is>
      </c>
      <c r="P16" s="171" t="inlineStr">
        <is>
          <t>Colourless</t>
        </is>
      </c>
      <c r="Q16" s="171" t="inlineStr">
        <is>
          <t>Alcohol-like</t>
        </is>
      </c>
      <c r="V16" s="155">
        <f>VLOOKUP(V14,B12:H100038,7,FALSE)</f>
        <v/>
      </c>
      <c r="W16" s="46">
        <f>$V$15-W15</f>
        <v/>
      </c>
      <c r="X16" s="46">
        <f>$V$15-X15</f>
        <v/>
      </c>
      <c r="Y16" s="46">
        <f>$V$15-Y15</f>
        <v/>
      </c>
      <c r="Z16" s="46">
        <f>$V$15-Z15</f>
        <v/>
      </c>
      <c r="AA16" s="156">
        <f>$V$15-AA15</f>
        <v/>
      </c>
    </row>
    <row r="17">
      <c r="A17" s="171">
        <f>C17&amp;D17&amp;E17</f>
        <v/>
      </c>
      <c r="B17" s="171">
        <f>C17&amp;D17&amp;E17&amp;F17</f>
        <v/>
      </c>
      <c r="C17" s="171" t="inlineStr">
        <is>
          <t>Organic</t>
        </is>
      </c>
      <c r="D17" s="171" t="inlineStr">
        <is>
          <t>Alcohols</t>
        </is>
      </c>
      <c r="E17" s="171" t="inlineStr">
        <is>
          <t>Methanol</t>
        </is>
      </c>
      <c r="F17" s="171" t="inlineStr">
        <is>
          <t>Upper Explosion Limit</t>
        </is>
      </c>
      <c r="G17" s="171" t="inlineStr">
        <is>
          <t>31 vol%</t>
        </is>
      </c>
      <c r="H17" s="171">
        <f>B17&amp;G17</f>
        <v/>
      </c>
      <c r="N17" s="171" t="inlineStr">
        <is>
          <t>Liquid</t>
        </is>
      </c>
      <c r="O17" s="171" t="inlineStr">
        <is>
          <t>Gas</t>
        </is>
      </c>
      <c r="P17" s="171" t="inlineStr">
        <is>
          <t>Colourless</t>
        </is>
      </c>
      <c r="Q17" s="171" t="inlineStr">
        <is>
          <t>Alcohol-like</t>
        </is>
      </c>
      <c r="V17" s="157" t="n"/>
      <c r="W17" s="171" t="n"/>
      <c r="X17" s="171" t="n"/>
      <c r="Y17" s="171" t="n"/>
      <c r="Z17" s="171" t="n"/>
      <c r="AA17" s="158" t="n"/>
    </row>
    <row r="18">
      <c r="A18" s="171">
        <f>C18&amp;D18&amp;E18</f>
        <v/>
      </c>
      <c r="B18" s="171">
        <f>C18&amp;D18&amp;E18&amp;F18</f>
        <v/>
      </c>
      <c r="C18" s="171" t="inlineStr">
        <is>
          <t>Organic</t>
        </is>
      </c>
      <c r="D18" s="171" t="inlineStr">
        <is>
          <t>Alcohols</t>
        </is>
      </c>
      <c r="E18" s="171" t="inlineStr">
        <is>
          <t>Methanol</t>
        </is>
      </c>
      <c r="F18" s="171" t="inlineStr">
        <is>
          <t>Explosiveness</t>
        </is>
      </c>
      <c r="G18" s="171" t="inlineStr">
        <is>
          <t>Division 1.4</t>
        </is>
      </c>
      <c r="H18" s="171">
        <f>B18&amp;G18</f>
        <v/>
      </c>
      <c r="I18" s="14">
        <f>'Back End Tables (2)'!G48</f>
        <v/>
      </c>
      <c r="J18" s="14">
        <f>'Back End Tables (2)'!G49</f>
        <v/>
      </c>
      <c r="K18" s="171">
        <f>'Back End Tables (2)'!G50</f>
        <v/>
      </c>
      <c r="L18" s="171">
        <f>'Back End Tables (2)'!G51</f>
        <v/>
      </c>
      <c r="M18" s="171">
        <f>'Back End Tables (2)'!G52</f>
        <v/>
      </c>
      <c r="N18" s="171" t="inlineStr">
        <is>
          <t>Liquid</t>
        </is>
      </c>
      <c r="O18" s="171" t="inlineStr">
        <is>
          <t>Gas</t>
        </is>
      </c>
      <c r="P18" s="171" t="inlineStr">
        <is>
          <t>Colourless</t>
        </is>
      </c>
      <c r="Q18" s="171" t="inlineStr">
        <is>
          <t>Alcohol-like</t>
        </is>
      </c>
      <c r="V18" s="157" t="n"/>
      <c r="W18" s="171" t="n"/>
      <c r="X18" s="171" t="n"/>
      <c r="Y18" s="171" t="n"/>
      <c r="Z18" s="171" t="n"/>
      <c r="AA18" s="158" t="n"/>
    </row>
    <row r="19">
      <c r="A19" s="171">
        <f>C19&amp;D19&amp;E19</f>
        <v/>
      </c>
      <c r="B19" s="171">
        <f>C19&amp;D19&amp;E19&amp;F19</f>
        <v/>
      </c>
      <c r="H19" s="171">
        <f>B19&amp;G19</f>
        <v/>
      </c>
      <c r="V19" s="157" t="n"/>
      <c r="W19" s="171">
        <f t="array" ref="W19">MIN(IF(W16:AA16&gt;0,W16:AA16))</f>
        <v/>
      </c>
      <c r="X19" s="171" t="n"/>
      <c r="Y19" s="171" t="n"/>
      <c r="Z19" s="171" t="n"/>
      <c r="AA19" s="158" t="n"/>
    </row>
    <row r="20" ht="13.5" customHeight="1" s="114" thickBot="1">
      <c r="A20" s="171">
        <f>C20&amp;D20&amp;E20</f>
        <v/>
      </c>
      <c r="B20" s="171">
        <f>C20&amp;D20&amp;E20&amp;F20</f>
        <v/>
      </c>
      <c r="H20" s="171">
        <f>B20&amp;G20</f>
        <v/>
      </c>
      <c r="V20" s="159" t="n"/>
      <c r="W20" s="160">
        <f>_xlfn.XLOOKUP(W19,W16:AA16,W14:AA14)</f>
        <v/>
      </c>
      <c r="X20" s="160" t="n"/>
      <c r="Y20" s="160" t="n"/>
      <c r="Z20" s="160" t="n"/>
      <c r="AA20" s="161" t="n"/>
    </row>
    <row r="21">
      <c r="A21" s="171">
        <f>C21&amp;D21&amp;E21</f>
        <v/>
      </c>
      <c r="B21" s="171">
        <f>C21&amp;D21&amp;E21&amp;F21</f>
        <v/>
      </c>
      <c r="C21" s="171" t="inlineStr">
        <is>
          <t>Organic</t>
        </is>
      </c>
      <c r="D21" s="171" t="inlineStr">
        <is>
          <t>Aldehydes_and_Ketones</t>
        </is>
      </c>
      <c r="E21" s="171" t="inlineStr">
        <is>
          <t>Acetone</t>
        </is>
      </c>
      <c r="F21" s="171" t="inlineStr">
        <is>
          <t>Boiling Point</t>
        </is>
      </c>
      <c r="G21" s="171" t="n">
        <v>56</v>
      </c>
      <c r="H21" s="171">
        <f>B21&amp;G21</f>
        <v/>
      </c>
      <c r="N21" s="171" t="inlineStr">
        <is>
          <t>Liquid</t>
        </is>
      </c>
      <c r="O21" s="171" t="inlineStr">
        <is>
          <t>Gas</t>
        </is>
      </c>
      <c r="P21" s="171" t="inlineStr">
        <is>
          <t>Colourless</t>
        </is>
      </c>
      <c r="Q21" s="171" t="inlineStr">
        <is>
          <t>Sweet</t>
        </is>
      </c>
    </row>
    <row r="22">
      <c r="A22" s="171">
        <f>C22&amp;D22&amp;E22</f>
        <v/>
      </c>
      <c r="B22" s="171">
        <f>C22&amp;D22&amp;E22&amp;F22</f>
        <v/>
      </c>
      <c r="C22" s="171" t="inlineStr">
        <is>
          <t>Organic</t>
        </is>
      </c>
      <c r="D22" s="171" t="inlineStr">
        <is>
          <t>Aldehydes_and_Ketones</t>
        </is>
      </c>
      <c r="E22" s="171" t="inlineStr">
        <is>
          <t>Acetone</t>
        </is>
      </c>
      <c r="F22" s="171" t="inlineStr">
        <is>
          <t>Flashpoint</t>
        </is>
      </c>
      <c r="G22" s="171" t="n">
        <v>-20</v>
      </c>
      <c r="H22" s="171">
        <f>B22&amp;G22</f>
        <v/>
      </c>
      <c r="I22" s="171">
        <f>'Back End Tables (2)'!G12</f>
        <v/>
      </c>
      <c r="J22" s="171">
        <f>'Back End Tables (2)'!G13</f>
        <v/>
      </c>
      <c r="K22" s="171">
        <f>'Back End Tables (2)'!G14</f>
        <v/>
      </c>
      <c r="L22" s="171">
        <f>'Back End Tables (2)'!G15</f>
        <v/>
      </c>
      <c r="M22" s="171">
        <f>'Back End Tables (2)'!G16</f>
        <v/>
      </c>
      <c r="N22" s="171" t="inlineStr">
        <is>
          <t>Liquid</t>
        </is>
      </c>
      <c r="O22" s="171" t="inlineStr">
        <is>
          <t>Gas</t>
        </is>
      </c>
      <c r="P22" s="171" t="inlineStr">
        <is>
          <t>Colourless</t>
        </is>
      </c>
      <c r="Q22" s="171" t="inlineStr">
        <is>
          <t>Sweet</t>
        </is>
      </c>
    </row>
    <row r="23">
      <c r="A23" s="171">
        <f>C23&amp;D23&amp;E23</f>
        <v/>
      </c>
      <c r="B23" s="171">
        <f>C23&amp;D23&amp;E23&amp;F23</f>
        <v/>
      </c>
      <c r="C23" s="171" t="inlineStr">
        <is>
          <t>Organic</t>
        </is>
      </c>
      <c r="D23" s="171" t="inlineStr">
        <is>
          <t>Aldehydes_and_Ketones</t>
        </is>
      </c>
      <c r="E23" s="171" t="inlineStr">
        <is>
          <t>Acetone</t>
        </is>
      </c>
      <c r="F23" s="171" t="inlineStr">
        <is>
          <t>Flammability</t>
        </is>
      </c>
      <c r="G23" s="16" t="inlineStr">
        <is>
          <t>Category 1B</t>
        </is>
      </c>
      <c r="H23" s="171">
        <f>B23&amp;G23</f>
        <v/>
      </c>
      <c r="I23" s="14">
        <f>'Back End Tables (2)'!G36</f>
        <v/>
      </c>
      <c r="J23" s="171">
        <f>'Back End Tables (2)'!G37</f>
        <v/>
      </c>
      <c r="K23" s="171">
        <f>'Back End Tables (2)'!G38</f>
        <v/>
      </c>
      <c r="L23" s="171">
        <f>'Back End Tables (2)'!G39</f>
        <v/>
      </c>
      <c r="M23" s="171">
        <f>'Back End Tables (2)'!G40</f>
        <v/>
      </c>
      <c r="N23" s="171" t="inlineStr">
        <is>
          <t>Liquid</t>
        </is>
      </c>
      <c r="O23" s="171" t="inlineStr">
        <is>
          <t>Gas</t>
        </is>
      </c>
      <c r="P23" s="171" t="inlineStr">
        <is>
          <t>Colourless</t>
        </is>
      </c>
      <c r="Q23" s="171" t="inlineStr">
        <is>
          <t>Sweet</t>
        </is>
      </c>
    </row>
    <row r="24">
      <c r="A24" s="171">
        <f>C24&amp;D24&amp;E24</f>
        <v/>
      </c>
      <c r="B24" s="171">
        <f>C24&amp;D24&amp;E24&amp;F24</f>
        <v/>
      </c>
      <c r="C24" s="171" t="inlineStr">
        <is>
          <t>Organic</t>
        </is>
      </c>
      <c r="D24" s="171" t="inlineStr">
        <is>
          <t>Aldehydes_and_Ketones</t>
        </is>
      </c>
      <c r="E24" s="171" t="inlineStr">
        <is>
          <t>Acetone</t>
        </is>
      </c>
      <c r="F24" s="171" t="inlineStr">
        <is>
          <t>Stability (Autoignition)</t>
        </is>
      </c>
      <c r="G24" s="171" t="n">
        <v>465</v>
      </c>
      <c r="H24" s="171">
        <f>B24&amp;G24</f>
        <v/>
      </c>
      <c r="I24" s="171">
        <f>'Back End Tables (2)'!G24</f>
        <v/>
      </c>
      <c r="J24" s="171">
        <f>'Back End Tables (2)'!G25</f>
        <v/>
      </c>
      <c r="K24" s="171">
        <f>'Back End Tables (2)'!G26</f>
        <v/>
      </c>
      <c r="L24" s="171">
        <f>'Back End Tables (2)'!G27</f>
        <v/>
      </c>
      <c r="M24" s="171">
        <f>'Back End Tables (2)'!G28</f>
        <v/>
      </c>
      <c r="N24" s="171" t="inlineStr">
        <is>
          <t>Liquid</t>
        </is>
      </c>
      <c r="O24" s="171" t="inlineStr">
        <is>
          <t>Gas</t>
        </is>
      </c>
      <c r="P24" s="171" t="inlineStr">
        <is>
          <t>Colourless</t>
        </is>
      </c>
      <c r="Q24" s="171" t="inlineStr">
        <is>
          <t>Sweet</t>
        </is>
      </c>
    </row>
    <row r="25" ht="15" customHeight="1" s="114">
      <c r="A25" s="171">
        <f>C25&amp;D25&amp;E25</f>
        <v/>
      </c>
      <c r="B25" s="171">
        <f>C25&amp;D25&amp;E25&amp;F25</f>
        <v/>
      </c>
      <c r="C25" s="171" t="inlineStr">
        <is>
          <t>Organic</t>
        </is>
      </c>
      <c r="D25" s="171" t="inlineStr">
        <is>
          <t>Aldehydes_and_Ketones</t>
        </is>
      </c>
      <c r="E25" s="171" t="inlineStr">
        <is>
          <t>Acetone</t>
        </is>
      </c>
      <c r="F25" s="171" t="inlineStr">
        <is>
          <t>Lower Explosion Limit</t>
        </is>
      </c>
      <c r="G25" s="171" t="inlineStr">
        <is>
          <t>2.1 vol%</t>
        </is>
      </c>
      <c r="H25" s="171">
        <f>B25&amp;G25</f>
        <v/>
      </c>
      <c r="N25" s="171" t="inlineStr">
        <is>
          <t>Liquid</t>
        </is>
      </c>
      <c r="O25" s="171" t="inlineStr">
        <is>
          <t>Gas</t>
        </is>
      </c>
      <c r="P25" s="171" t="inlineStr">
        <is>
          <t>Colourless</t>
        </is>
      </c>
      <c r="Q25" s="171" t="inlineStr">
        <is>
          <t>Sweet</t>
        </is>
      </c>
      <c r="V25" s="151" t="inlineStr">
        <is>
          <t>Appearance:</t>
        </is>
      </c>
      <c r="W25" s="41">
        <f>VLOOKUP(V9,B12:Q100022,15,FALSE)</f>
        <v/>
      </c>
    </row>
    <row r="26" ht="15" customHeight="1" s="114">
      <c r="A26" s="171">
        <f>C26&amp;D26&amp;E26</f>
        <v/>
      </c>
      <c r="B26" s="171">
        <f>C26&amp;D26&amp;E26&amp;F26</f>
        <v/>
      </c>
      <c r="C26" s="171" t="inlineStr">
        <is>
          <t>Organic</t>
        </is>
      </c>
      <c r="D26" s="171" t="inlineStr">
        <is>
          <t>Aldehydes_and_Ketones</t>
        </is>
      </c>
      <c r="E26" s="171" t="inlineStr">
        <is>
          <t>Acetone</t>
        </is>
      </c>
      <c r="F26" s="171" t="inlineStr">
        <is>
          <t>Upper Explosion Limit</t>
        </is>
      </c>
      <c r="G26" s="171" t="inlineStr">
        <is>
          <t>13 vol%</t>
        </is>
      </c>
      <c r="H26" s="171">
        <f>B26&amp;G26</f>
        <v/>
      </c>
      <c r="N26" s="171" t="inlineStr">
        <is>
          <t>Liquid</t>
        </is>
      </c>
      <c r="O26" s="171" t="inlineStr">
        <is>
          <t>Gas</t>
        </is>
      </c>
      <c r="P26" s="171" t="inlineStr">
        <is>
          <t>Colourless</t>
        </is>
      </c>
      <c r="Q26" s="171" t="inlineStr">
        <is>
          <t>Sweet</t>
        </is>
      </c>
      <c r="V26" s="151" t="inlineStr">
        <is>
          <t>Odor:</t>
        </is>
      </c>
      <c r="W26" s="41">
        <f>VLOOKUP(V9,B13:Q100023,16,FALSE)</f>
        <v/>
      </c>
    </row>
    <row r="27" ht="15" customHeight="1" s="114">
      <c r="A27" s="171">
        <f>C27&amp;D27&amp;E27</f>
        <v/>
      </c>
      <c r="B27" s="171">
        <f>C27&amp;D27&amp;E27&amp;F27</f>
        <v/>
      </c>
      <c r="C27" s="171" t="inlineStr">
        <is>
          <t>Organic</t>
        </is>
      </c>
      <c r="D27" s="171" t="inlineStr">
        <is>
          <t>Aldehydes_and_Ketones</t>
        </is>
      </c>
      <c r="E27" s="171" t="inlineStr">
        <is>
          <t>Acetone</t>
        </is>
      </c>
      <c r="F27" s="171" t="inlineStr">
        <is>
          <t>Explosiveness</t>
        </is>
      </c>
      <c r="G27" s="171" t="inlineStr">
        <is>
          <t>No Data Available</t>
        </is>
      </c>
      <c r="H27" s="171">
        <f>B27&amp;G27</f>
        <v/>
      </c>
      <c r="I27" s="14">
        <f>'Back End Tables (2)'!G48</f>
        <v/>
      </c>
      <c r="J27" s="171">
        <f>'Back End Tables (2)'!G49</f>
        <v/>
      </c>
      <c r="K27" s="171">
        <f>'Back End Tables (2)'!G50</f>
        <v/>
      </c>
      <c r="L27" s="171">
        <f>'Back End Tables (2)'!G51</f>
        <v/>
      </c>
      <c r="M27" s="171">
        <f>'Back End Tables (2)'!G52</f>
        <v/>
      </c>
      <c r="N27" s="171" t="inlineStr">
        <is>
          <t>Liquid</t>
        </is>
      </c>
      <c r="O27" s="171" t="inlineStr">
        <is>
          <t>Gas</t>
        </is>
      </c>
      <c r="P27" s="171" t="inlineStr">
        <is>
          <t>Colourless</t>
        </is>
      </c>
      <c r="Q27" s="171" t="inlineStr">
        <is>
          <t>Sweet</t>
        </is>
      </c>
      <c r="V27" s="15" t="n"/>
    </row>
    <row r="28" ht="15" customHeight="1" s="114">
      <c r="A28" s="171">
        <f>C28&amp;D28&amp;E28</f>
        <v/>
      </c>
      <c r="B28" s="171">
        <f>C28&amp;D28&amp;E28&amp;F28</f>
        <v/>
      </c>
      <c r="H28" s="171">
        <f>B28&amp;G28</f>
        <v/>
      </c>
      <c r="V28" s="15" t="n"/>
      <c r="W28" s="171">
        <f>_xlfn.IFNA(VLOOKUP(W25,B12:Q100038,15,FALSE),"")</f>
        <v/>
      </c>
    </row>
    <row r="29">
      <c r="A29" s="171">
        <f>C29&amp;D29&amp;E29</f>
        <v/>
      </c>
      <c r="B29" s="171">
        <f>C29&amp;D29&amp;E29&amp;F29</f>
        <v/>
      </c>
      <c r="H29" s="171">
        <f>B29&amp;G29</f>
        <v/>
      </c>
    </row>
    <row r="30">
      <c r="A30" s="171">
        <f>C30&amp;D30&amp;E30</f>
        <v/>
      </c>
      <c r="B30" s="171">
        <f>C30&amp;D30&amp;E30&amp;F30</f>
        <v/>
      </c>
      <c r="C30" s="171" t="inlineStr">
        <is>
          <t>Organic</t>
        </is>
      </c>
      <c r="D30" s="171" t="inlineStr">
        <is>
          <t>Chlorinated_Hydrocarbons</t>
        </is>
      </c>
      <c r="E30" s="171" t="inlineStr">
        <is>
          <t>Ethylene Dichloride</t>
        </is>
      </c>
      <c r="F30" s="171" t="inlineStr">
        <is>
          <t>Boiling Point</t>
        </is>
      </c>
      <c r="G30" s="171" t="n">
        <v>81</v>
      </c>
      <c r="H30" s="171">
        <f>B30&amp;G30</f>
        <v/>
      </c>
      <c r="N30" s="171" t="inlineStr">
        <is>
          <t>Liquid</t>
        </is>
      </c>
      <c r="O30" s="171" t="inlineStr">
        <is>
          <t>Gas</t>
        </is>
      </c>
      <c r="P30" s="171" t="inlineStr">
        <is>
          <t>Colourless</t>
        </is>
      </c>
      <c r="Q30" s="171" t="inlineStr">
        <is>
          <t>Sweet</t>
        </is>
      </c>
    </row>
    <row r="31">
      <c r="A31" s="171">
        <f>C31&amp;D31&amp;E31</f>
        <v/>
      </c>
      <c r="B31" s="171">
        <f>C31&amp;D31&amp;E31&amp;F31</f>
        <v/>
      </c>
      <c r="C31" s="171" t="inlineStr">
        <is>
          <t>Organic</t>
        </is>
      </c>
      <c r="D31" s="171" t="inlineStr">
        <is>
          <t>Chlorinated_Hydrocarbons</t>
        </is>
      </c>
      <c r="E31" s="171" t="inlineStr">
        <is>
          <t>Ethylene Dichloride</t>
        </is>
      </c>
      <c r="F31" s="171" t="inlineStr">
        <is>
          <t>Flashpoint</t>
        </is>
      </c>
      <c r="G31" s="171" t="n">
        <v>13</v>
      </c>
      <c r="H31" s="171">
        <f>B31&amp;G31</f>
        <v/>
      </c>
      <c r="I31" s="171">
        <f>'Back End Tables (2)'!G12</f>
        <v/>
      </c>
      <c r="J31" s="171">
        <f>'Back End Tables (2)'!G13</f>
        <v/>
      </c>
      <c r="K31" s="171">
        <f>'Back End Tables (2)'!G14</f>
        <v/>
      </c>
      <c r="L31" s="171">
        <f>'Back End Tables (2)'!G15</f>
        <v/>
      </c>
      <c r="M31" s="171">
        <f>'Back End Tables (2)'!G16</f>
        <v/>
      </c>
      <c r="N31" s="171" t="inlineStr">
        <is>
          <t>Liquid</t>
        </is>
      </c>
      <c r="O31" s="171" t="inlineStr">
        <is>
          <t>Gas</t>
        </is>
      </c>
      <c r="P31" s="171" t="inlineStr">
        <is>
          <t>Colourless</t>
        </is>
      </c>
      <c r="Q31" s="171" t="inlineStr">
        <is>
          <t>Sweet</t>
        </is>
      </c>
    </row>
    <row r="32" ht="15" customHeight="1" s="114">
      <c r="A32" s="171">
        <f>C32&amp;D32&amp;E32</f>
        <v/>
      </c>
      <c r="B32" s="171">
        <f>C32&amp;D32&amp;E32&amp;F32</f>
        <v/>
      </c>
      <c r="C32" s="171" t="inlineStr">
        <is>
          <t>Organic</t>
        </is>
      </c>
      <c r="D32" s="171" t="inlineStr">
        <is>
          <t>Chlorinated_Hydrocarbons</t>
        </is>
      </c>
      <c r="E32" s="171" t="inlineStr">
        <is>
          <t>Ethylene Dichloride</t>
        </is>
      </c>
      <c r="F32" s="171" t="inlineStr">
        <is>
          <t>Flammability</t>
        </is>
      </c>
      <c r="G32" s="16" t="inlineStr">
        <is>
          <t>Category 1B</t>
        </is>
      </c>
      <c r="H32" s="171">
        <f>B32&amp;G32</f>
        <v/>
      </c>
      <c r="I32" s="14">
        <f>'Back End Tables (2)'!G36</f>
        <v/>
      </c>
      <c r="J32" s="171">
        <f>'Back End Tables (2)'!G37</f>
        <v/>
      </c>
      <c r="K32" s="171">
        <f>'Back End Tables (2)'!G38</f>
        <v/>
      </c>
      <c r="L32" s="171">
        <f>'Back End Tables (2)'!G39</f>
        <v/>
      </c>
      <c r="M32" s="171">
        <f>'Back End Tables (2)'!G40</f>
        <v/>
      </c>
      <c r="N32" s="171" t="inlineStr">
        <is>
          <t>Liquid</t>
        </is>
      </c>
      <c r="O32" s="171" t="inlineStr">
        <is>
          <t>Gas</t>
        </is>
      </c>
      <c r="P32" s="171" t="inlineStr">
        <is>
          <t>Colourless</t>
        </is>
      </c>
      <c r="Q32" s="171" t="inlineStr">
        <is>
          <t>Sweet</t>
        </is>
      </c>
      <c r="V32" s="151" t="inlineStr">
        <is>
          <t>Compound from Chemical Severity Tab</t>
        </is>
      </c>
      <c r="W32" s="151" t="inlineStr">
        <is>
          <t>Boiling Point</t>
        </is>
      </c>
      <c r="X32" s="151" t="inlineStr">
        <is>
          <t>Combined Cell</t>
        </is>
      </c>
      <c r="Y32" s="46" t="n"/>
      <c r="Z32" s="151" t="inlineStr">
        <is>
          <t>Lookup Cell</t>
        </is>
      </c>
      <c r="AA32" s="151" t="inlineStr">
        <is>
          <t>Physical State (at standard conditions)</t>
        </is>
      </c>
      <c r="AB32" s="151" t="inlineStr">
        <is>
          <t>Physical State (at user-input temperature)</t>
        </is>
      </c>
    </row>
    <row r="33">
      <c r="A33" s="171">
        <f>C33&amp;D33&amp;E33</f>
        <v/>
      </c>
      <c r="B33" s="171">
        <f>C33&amp;D33&amp;E33&amp;F33</f>
        <v/>
      </c>
      <c r="C33" s="171" t="inlineStr">
        <is>
          <t>Organic</t>
        </is>
      </c>
      <c r="D33" s="171" t="inlineStr">
        <is>
          <t>Chlorinated_Hydrocarbons</t>
        </is>
      </c>
      <c r="E33" s="171" t="inlineStr">
        <is>
          <t>Ethylene Dichloride</t>
        </is>
      </c>
      <c r="F33" s="171" t="inlineStr">
        <is>
          <t>Stability (Autoignition)</t>
        </is>
      </c>
      <c r="G33" s="171" t="n">
        <v>440</v>
      </c>
      <c r="H33" s="171">
        <f>B33&amp;G33</f>
        <v/>
      </c>
      <c r="I33" s="171">
        <f>'Back End Tables (2)'!G24</f>
        <v/>
      </c>
      <c r="J33" s="171">
        <f>'Back End Tables (2)'!G25</f>
        <v/>
      </c>
      <c r="K33" s="171">
        <f>'Back End Tables (2)'!G26</f>
        <v/>
      </c>
      <c r="L33" s="171">
        <f>'Back End Tables (2)'!G27</f>
        <v/>
      </c>
      <c r="M33" s="171">
        <f>'Back End Tables (2)'!G28</f>
        <v/>
      </c>
      <c r="N33" s="171" t="inlineStr">
        <is>
          <t>Liquid</t>
        </is>
      </c>
      <c r="O33" s="171" t="inlineStr">
        <is>
          <t>Gas</t>
        </is>
      </c>
      <c r="P33" s="171" t="inlineStr">
        <is>
          <t>Colourless</t>
        </is>
      </c>
      <c r="Q33" s="171" t="inlineStr">
        <is>
          <t>Sweet</t>
        </is>
      </c>
      <c r="V33" s="41">
        <f>V8</f>
        <v/>
      </c>
      <c r="W33" s="285" t="inlineStr">
        <is>
          <t>Boiling Point</t>
        </is>
      </c>
      <c r="X33" s="41">
        <f>V33&amp;W33</f>
        <v/>
      </c>
      <c r="Y33" s="41" t="n"/>
      <c r="Z33" s="41">
        <f>_xlfn.IFNA(VLOOKUP(X33,'Search Chemicals '!B12:G100025,6,FALSE),"")</f>
        <v/>
      </c>
      <c r="AA33" s="41">
        <f>_xlfn.IFNA(VLOOKUP(X33,'Search Chemicals '!B12:N100025,13,FALSE),"")</f>
        <v/>
      </c>
      <c r="AB33" s="41">
        <f>IF('Chemical Severity'!C9&gt;Z33,VLOOKUP(X33,B12:Q100022,14,FALSE),AA33)</f>
        <v/>
      </c>
    </row>
    <row r="34">
      <c r="A34" s="171">
        <f>C34&amp;D34&amp;E34</f>
        <v/>
      </c>
      <c r="B34" s="171">
        <f>C34&amp;D34&amp;E34&amp;F34</f>
        <v/>
      </c>
      <c r="C34" s="171" t="inlineStr">
        <is>
          <t>Organic</t>
        </is>
      </c>
      <c r="D34" s="171" t="inlineStr">
        <is>
          <t>Chlorinated_Hydrocarbons</t>
        </is>
      </c>
      <c r="E34" s="171" t="inlineStr">
        <is>
          <t>Ethylene Dichloride</t>
        </is>
      </c>
      <c r="F34" s="171" t="inlineStr">
        <is>
          <t>Lower Explosion Limit</t>
        </is>
      </c>
      <c r="G34" s="171" t="inlineStr">
        <is>
          <t>6.2 vol%</t>
        </is>
      </c>
      <c r="H34" s="171">
        <f>B34&amp;G34</f>
        <v/>
      </c>
      <c r="N34" s="171" t="inlineStr">
        <is>
          <t>Liquid</t>
        </is>
      </c>
      <c r="O34" s="171" t="inlineStr">
        <is>
          <t>Gas</t>
        </is>
      </c>
      <c r="P34" s="171" t="inlineStr">
        <is>
          <t>Colourless</t>
        </is>
      </c>
      <c r="Q34" s="171" t="inlineStr">
        <is>
          <t>Sweet</t>
        </is>
      </c>
    </row>
    <row r="35">
      <c r="A35" s="171">
        <f>C35&amp;D35&amp;E35</f>
        <v/>
      </c>
      <c r="B35" s="171">
        <f>C35&amp;D35&amp;E35&amp;F35</f>
        <v/>
      </c>
      <c r="C35" s="171" t="inlineStr">
        <is>
          <t>Organic</t>
        </is>
      </c>
      <c r="D35" s="171" t="inlineStr">
        <is>
          <t>Chlorinated_Hydrocarbons</t>
        </is>
      </c>
      <c r="E35" s="171" t="inlineStr">
        <is>
          <t>Ethylene Dichloride</t>
        </is>
      </c>
      <c r="F35" s="171" t="inlineStr">
        <is>
          <t>Upper Explosion Limit</t>
        </is>
      </c>
      <c r="G35" s="171" t="inlineStr">
        <is>
          <t>15.9 vol%</t>
        </is>
      </c>
      <c r="H35" s="171">
        <f>B35&amp;G35</f>
        <v/>
      </c>
      <c r="N35" s="171" t="inlineStr">
        <is>
          <t>Liquid</t>
        </is>
      </c>
      <c r="O35" s="171" t="inlineStr">
        <is>
          <t>Gas</t>
        </is>
      </c>
      <c r="P35" s="171" t="inlineStr">
        <is>
          <t>Colourless</t>
        </is>
      </c>
      <c r="Q35" s="171" t="inlineStr">
        <is>
          <t>Sweet</t>
        </is>
      </c>
    </row>
    <row r="36">
      <c r="A36" s="171">
        <f>C36&amp;D36&amp;E36</f>
        <v/>
      </c>
      <c r="B36" s="171">
        <f>C36&amp;D36&amp;E36&amp;F36</f>
        <v/>
      </c>
      <c r="C36" s="171" t="inlineStr">
        <is>
          <t>Organic</t>
        </is>
      </c>
      <c r="D36" s="171" t="inlineStr">
        <is>
          <t>Chlorinated_Hydrocarbons</t>
        </is>
      </c>
      <c r="E36" s="171" t="inlineStr">
        <is>
          <t>Ethylene Dichloride</t>
        </is>
      </c>
      <c r="F36" s="171" t="inlineStr">
        <is>
          <t>Explosiveness</t>
        </is>
      </c>
      <c r="G36" s="171" t="inlineStr">
        <is>
          <t>Division 1.4</t>
        </is>
      </c>
      <c r="H36" s="171">
        <f>B36&amp;G36</f>
        <v/>
      </c>
      <c r="I36" s="14">
        <f>'Back End Tables (2)'!G48</f>
        <v/>
      </c>
      <c r="J36" s="171">
        <f>'Back End Tables (2)'!G49</f>
        <v/>
      </c>
      <c r="K36" s="171">
        <f>'Back End Tables (2)'!G50</f>
        <v/>
      </c>
      <c r="L36" s="171">
        <f>'Back End Tables (2)'!G51</f>
        <v/>
      </c>
      <c r="M36" s="171">
        <f>'Back End Tables (2)'!G52</f>
        <v/>
      </c>
      <c r="N36" s="171" t="inlineStr">
        <is>
          <t>Liquid</t>
        </is>
      </c>
      <c r="O36" s="171" t="inlineStr">
        <is>
          <t>Gas</t>
        </is>
      </c>
      <c r="P36" s="171" t="inlineStr">
        <is>
          <t>Colourless</t>
        </is>
      </c>
      <c r="Q36" s="171" t="inlineStr">
        <is>
          <t>Sweet</t>
        </is>
      </c>
    </row>
    <row r="37">
      <c r="A37" s="171">
        <f>C37&amp;D37&amp;E37</f>
        <v/>
      </c>
      <c r="B37" s="171">
        <f>C37&amp;D37&amp;E37&amp;F37</f>
        <v/>
      </c>
      <c r="H37" s="171">
        <f>B37&amp;G37</f>
        <v/>
      </c>
    </row>
    <row r="38">
      <c r="A38" s="171">
        <f>C38&amp;D38&amp;E38</f>
        <v/>
      </c>
      <c r="B38" s="171">
        <f>C38&amp;D38&amp;E38&amp;F38</f>
        <v/>
      </c>
      <c r="H38" s="171">
        <f>B38&amp;G38</f>
        <v/>
      </c>
    </row>
    <row r="39">
      <c r="A39" s="171">
        <f>C39&amp;D39&amp;E39</f>
        <v/>
      </c>
      <c r="B39" s="171">
        <f>C39&amp;D39&amp;E39&amp;F39</f>
        <v/>
      </c>
      <c r="C39" s="171" t="inlineStr">
        <is>
          <t>Organic</t>
        </is>
      </c>
      <c r="D39" s="171" t="inlineStr">
        <is>
          <t>Hydrocarbons</t>
        </is>
      </c>
      <c r="E39" s="171" t="inlineStr">
        <is>
          <t>Ethylene</t>
        </is>
      </c>
      <c r="F39" s="171" t="inlineStr">
        <is>
          <t>Boiling Point</t>
        </is>
      </c>
      <c r="G39" s="171" t="n">
        <v>-103.77</v>
      </c>
      <c r="H39" s="171">
        <f>B39&amp;G39</f>
        <v/>
      </c>
      <c r="N39" s="171" t="inlineStr">
        <is>
          <t>Gas</t>
        </is>
      </c>
      <c r="O39" s="171" t="inlineStr">
        <is>
          <t>Gas</t>
        </is>
      </c>
      <c r="P39" s="171" t="inlineStr">
        <is>
          <t>Colourless</t>
        </is>
      </c>
      <c r="Q39" s="171" t="inlineStr">
        <is>
          <t>Other</t>
        </is>
      </c>
    </row>
    <row r="40">
      <c r="A40" s="171">
        <f>C40&amp;D40&amp;E40</f>
        <v/>
      </c>
      <c r="B40" s="171">
        <f>C40&amp;D40&amp;E40&amp;F40</f>
        <v/>
      </c>
      <c r="C40" s="171" t="inlineStr">
        <is>
          <t>Organic</t>
        </is>
      </c>
      <c r="D40" s="171" t="inlineStr">
        <is>
          <t>Hydrocarbons</t>
        </is>
      </c>
      <c r="E40" s="171" t="inlineStr">
        <is>
          <t>Ethylene</t>
        </is>
      </c>
      <c r="F40" s="171" t="inlineStr">
        <is>
          <t>Flashpoint</t>
        </is>
      </c>
      <c r="G40" s="171" t="inlineStr">
        <is>
          <t>Not Applicable</t>
        </is>
      </c>
      <c r="H40" s="171">
        <f>B40&amp;G40</f>
        <v/>
      </c>
      <c r="I40" s="171">
        <f>'Back End Tables (2)'!G12</f>
        <v/>
      </c>
      <c r="J40" s="171">
        <f>'Back End Tables (2)'!G13</f>
        <v/>
      </c>
      <c r="K40" s="171">
        <f>'Back End Tables (2)'!G14</f>
        <v/>
      </c>
      <c r="L40" s="171">
        <f>'Back End Tables (2)'!G15</f>
        <v/>
      </c>
      <c r="M40" s="171">
        <f>'Back End Tables (2)'!G16</f>
        <v/>
      </c>
      <c r="N40" s="171" t="inlineStr">
        <is>
          <t>Gas</t>
        </is>
      </c>
      <c r="O40" s="171" t="inlineStr">
        <is>
          <t>Gas</t>
        </is>
      </c>
      <c r="P40" s="171" t="inlineStr">
        <is>
          <t>Colourless</t>
        </is>
      </c>
      <c r="Q40" s="171" t="inlineStr">
        <is>
          <t>Other</t>
        </is>
      </c>
    </row>
    <row r="41">
      <c r="A41" s="171">
        <f>C41&amp;D41&amp;E41</f>
        <v/>
      </c>
      <c r="B41" s="171">
        <f>C41&amp;D41&amp;E41&amp;F41</f>
        <v/>
      </c>
      <c r="C41" s="171" t="inlineStr">
        <is>
          <t>Organic</t>
        </is>
      </c>
      <c r="D41" s="171" t="inlineStr">
        <is>
          <t>Hydrocarbons</t>
        </is>
      </c>
      <c r="E41" s="171" t="inlineStr">
        <is>
          <t>Ethylene</t>
        </is>
      </c>
      <c r="F41" s="171" t="inlineStr">
        <is>
          <t>Flammability</t>
        </is>
      </c>
      <c r="G41" s="16" t="inlineStr">
        <is>
          <t>Category 1A</t>
        </is>
      </c>
      <c r="H41" s="171">
        <f>B41&amp;G41</f>
        <v/>
      </c>
      <c r="I41" s="14">
        <f>'Back End Tables (2)'!G36</f>
        <v/>
      </c>
      <c r="J41" s="171">
        <f>'Back End Tables (2)'!G37</f>
        <v/>
      </c>
      <c r="K41" s="171">
        <f>'Back End Tables (2)'!G38</f>
        <v/>
      </c>
      <c r="L41" s="171">
        <f>'Back End Tables (2)'!G39</f>
        <v/>
      </c>
      <c r="M41" s="171">
        <f>'Back End Tables (2)'!G40</f>
        <v/>
      </c>
      <c r="N41" s="171" t="inlineStr">
        <is>
          <t>Gas</t>
        </is>
      </c>
      <c r="O41" s="171" t="inlineStr">
        <is>
          <t>Gas</t>
        </is>
      </c>
      <c r="P41" s="171" t="inlineStr">
        <is>
          <t>Colourless</t>
        </is>
      </c>
      <c r="Q41" s="171" t="inlineStr">
        <is>
          <t>Other</t>
        </is>
      </c>
    </row>
    <row r="42">
      <c r="A42" s="171">
        <f>C42&amp;D42&amp;E42</f>
        <v/>
      </c>
      <c r="B42" s="171">
        <f>C42&amp;D42&amp;E42&amp;F42</f>
        <v/>
      </c>
      <c r="C42" s="171" t="inlineStr">
        <is>
          <t>Organic</t>
        </is>
      </c>
      <c r="D42" s="171" t="inlineStr">
        <is>
          <t>Hydrocarbons</t>
        </is>
      </c>
      <c r="E42" s="171" t="inlineStr">
        <is>
          <t>Ethylene</t>
        </is>
      </c>
      <c r="F42" s="171" t="inlineStr">
        <is>
          <t>Stability (Autoignition)</t>
        </is>
      </c>
      <c r="G42" s="171" t="n">
        <v>450</v>
      </c>
      <c r="H42" s="171">
        <f>B42&amp;G42</f>
        <v/>
      </c>
      <c r="I42" s="171">
        <f>'Back End Tables (2)'!G24</f>
        <v/>
      </c>
      <c r="J42" s="171">
        <f>'Back End Tables (2)'!G25</f>
        <v/>
      </c>
      <c r="K42" s="171">
        <f>'Back End Tables (2)'!G26</f>
        <v/>
      </c>
      <c r="L42" s="171">
        <f>'Back End Tables (2)'!G27</f>
        <v/>
      </c>
      <c r="M42" s="171">
        <f>'Back End Tables (2)'!G28</f>
        <v/>
      </c>
      <c r="N42" s="171" t="inlineStr">
        <is>
          <t>Gas</t>
        </is>
      </c>
      <c r="O42" s="171" t="inlineStr">
        <is>
          <t>Gas</t>
        </is>
      </c>
      <c r="P42" s="171" t="inlineStr">
        <is>
          <t>Colourless</t>
        </is>
      </c>
      <c r="Q42" s="171" t="inlineStr">
        <is>
          <t>Other</t>
        </is>
      </c>
    </row>
    <row r="43">
      <c r="A43" s="171">
        <f>C43&amp;D43&amp;E43</f>
        <v/>
      </c>
      <c r="B43" s="171">
        <f>C43&amp;D43&amp;E43&amp;F43</f>
        <v/>
      </c>
      <c r="C43" s="171" t="inlineStr">
        <is>
          <t>Organic</t>
        </is>
      </c>
      <c r="D43" s="171" t="inlineStr">
        <is>
          <t>Hydrocarbons</t>
        </is>
      </c>
      <c r="E43" s="171" t="inlineStr">
        <is>
          <t>Ethylene</t>
        </is>
      </c>
      <c r="F43" s="171" t="inlineStr">
        <is>
          <t>Lower Explosion Limit</t>
        </is>
      </c>
      <c r="G43" s="171" t="inlineStr">
        <is>
          <t>2.7 vol%</t>
        </is>
      </c>
      <c r="H43" s="171">
        <f>B43&amp;G43</f>
        <v/>
      </c>
      <c r="N43" s="171" t="inlineStr">
        <is>
          <t>Gas</t>
        </is>
      </c>
      <c r="O43" s="171" t="inlineStr">
        <is>
          <t>Gas</t>
        </is>
      </c>
      <c r="P43" s="171" t="inlineStr">
        <is>
          <t>Colourless</t>
        </is>
      </c>
      <c r="Q43" s="171" t="inlineStr">
        <is>
          <t>Other</t>
        </is>
      </c>
    </row>
    <row r="44">
      <c r="A44" s="171">
        <f>C44&amp;D44&amp;E44</f>
        <v/>
      </c>
      <c r="B44" s="171">
        <f>C44&amp;D44&amp;E44&amp;F44</f>
        <v/>
      </c>
      <c r="C44" s="171" t="inlineStr">
        <is>
          <t>Organic</t>
        </is>
      </c>
      <c r="D44" s="171" t="inlineStr">
        <is>
          <t>Hydrocarbons</t>
        </is>
      </c>
      <c r="E44" s="171" t="inlineStr">
        <is>
          <t>Ethylene</t>
        </is>
      </c>
      <c r="F44" s="171" t="inlineStr">
        <is>
          <t>Upper Explosion Limit</t>
        </is>
      </c>
      <c r="G44" s="171" t="inlineStr">
        <is>
          <t>36 vol%</t>
        </is>
      </c>
      <c r="H44" s="171">
        <f>B44&amp;G44</f>
        <v/>
      </c>
      <c r="N44" s="171" t="inlineStr">
        <is>
          <t>Gas</t>
        </is>
      </c>
      <c r="O44" s="171" t="inlineStr">
        <is>
          <t>Gas</t>
        </is>
      </c>
      <c r="P44" s="171" t="inlineStr">
        <is>
          <t>Colourless</t>
        </is>
      </c>
      <c r="Q44" s="171" t="inlineStr">
        <is>
          <t>Other</t>
        </is>
      </c>
    </row>
    <row r="45">
      <c r="A45" s="171">
        <f>C45&amp;D45&amp;E45</f>
        <v/>
      </c>
      <c r="B45" s="171">
        <f>C45&amp;D45&amp;E45&amp;F45</f>
        <v/>
      </c>
      <c r="C45" s="171" t="inlineStr">
        <is>
          <t>Organic</t>
        </is>
      </c>
      <c r="D45" s="171" t="inlineStr">
        <is>
          <t>Hydrocarbons</t>
        </is>
      </c>
      <c r="E45" s="171" t="inlineStr">
        <is>
          <t>Ethylene</t>
        </is>
      </c>
      <c r="F45" s="171" t="inlineStr">
        <is>
          <t>Explosiveness</t>
        </is>
      </c>
      <c r="G45" s="171" t="inlineStr">
        <is>
          <t>No Data Available</t>
        </is>
      </c>
      <c r="H45" s="171">
        <f>B45&amp;G45</f>
        <v/>
      </c>
      <c r="I45" s="14">
        <f>'Back End Tables (2)'!G48</f>
        <v/>
      </c>
      <c r="J45" s="171">
        <f>'Back End Tables (2)'!G49</f>
        <v/>
      </c>
      <c r="K45" s="171">
        <f>'Back End Tables (2)'!G50</f>
        <v/>
      </c>
      <c r="L45" s="171">
        <f>'Back End Tables (2)'!G51</f>
        <v/>
      </c>
      <c r="M45" s="171">
        <f>'Back End Tables (2)'!G52</f>
        <v/>
      </c>
      <c r="N45" s="171" t="inlineStr">
        <is>
          <t>Gas</t>
        </is>
      </c>
      <c r="O45" s="171" t="inlineStr">
        <is>
          <t>Gas</t>
        </is>
      </c>
      <c r="P45" s="171" t="inlineStr">
        <is>
          <t>Colourless</t>
        </is>
      </c>
      <c r="Q45" s="171" t="inlineStr">
        <is>
          <t>Other</t>
        </is>
      </c>
    </row>
    <row r="46">
      <c r="A46" s="171">
        <f>C46&amp;D46&amp;E46</f>
        <v/>
      </c>
      <c r="B46" s="171">
        <f>C46&amp;D46&amp;E46&amp;F46</f>
        <v/>
      </c>
      <c r="H46" s="171">
        <f>B46&amp;G46</f>
        <v/>
      </c>
    </row>
    <row r="47">
      <c r="A47" s="171">
        <f>C47&amp;D47&amp;E47</f>
        <v/>
      </c>
      <c r="B47" s="171">
        <f>C47&amp;D47&amp;E47&amp;F47</f>
        <v/>
      </c>
      <c r="H47" s="171">
        <f>B47&amp;G47</f>
        <v/>
      </c>
    </row>
    <row r="48">
      <c r="A48" s="171">
        <f>C48&amp;D48&amp;E48</f>
        <v/>
      </c>
      <c r="B48" s="171">
        <f>C48&amp;D48&amp;E48&amp;F48</f>
        <v/>
      </c>
      <c r="C48" s="171" t="inlineStr">
        <is>
          <t>Organic</t>
        </is>
      </c>
      <c r="D48" s="171" t="inlineStr">
        <is>
          <t>Hydrocarbons</t>
        </is>
      </c>
      <c r="E48" s="171" t="inlineStr">
        <is>
          <t>Propylene</t>
        </is>
      </c>
      <c r="F48" s="171" t="inlineStr">
        <is>
          <t>Boiling Point</t>
        </is>
      </c>
      <c r="G48" s="171" t="n">
        <v>-48</v>
      </c>
      <c r="H48" s="171">
        <f>B48&amp;G48</f>
        <v/>
      </c>
      <c r="N48" s="171" t="inlineStr">
        <is>
          <t>Gas</t>
        </is>
      </c>
      <c r="O48" s="171" t="inlineStr">
        <is>
          <t>Gas</t>
        </is>
      </c>
      <c r="P48" s="171" t="inlineStr">
        <is>
          <t>Colourless</t>
        </is>
      </c>
      <c r="Q48" s="171" t="inlineStr">
        <is>
          <t>Odourless</t>
        </is>
      </c>
    </row>
    <row r="49">
      <c r="A49" s="171">
        <f>C49&amp;D49&amp;E49</f>
        <v/>
      </c>
      <c r="B49" s="171">
        <f>C49&amp;D49&amp;E49&amp;F49</f>
        <v/>
      </c>
      <c r="C49" s="171" t="inlineStr">
        <is>
          <t>Organic</t>
        </is>
      </c>
      <c r="D49" s="171" t="inlineStr">
        <is>
          <t>Hydrocarbons</t>
        </is>
      </c>
      <c r="E49" s="171" t="inlineStr">
        <is>
          <t>Propylene</t>
        </is>
      </c>
      <c r="F49" s="171" t="inlineStr">
        <is>
          <t>Flashpoint</t>
        </is>
      </c>
      <c r="G49" s="171" t="inlineStr">
        <is>
          <t>Not Applicable</t>
        </is>
      </c>
      <c r="H49" s="171">
        <f>B49&amp;G49</f>
        <v/>
      </c>
      <c r="I49" s="171">
        <f>'Back End Tables (2)'!G12</f>
        <v/>
      </c>
      <c r="J49" s="171">
        <f>'Back End Tables (2)'!G13</f>
        <v/>
      </c>
      <c r="K49" s="171">
        <f>'Back End Tables (2)'!G14</f>
        <v/>
      </c>
      <c r="L49" s="171">
        <f>'Back End Tables (2)'!G15</f>
        <v/>
      </c>
      <c r="M49" s="171">
        <f>'Back End Tables (2)'!G16</f>
        <v/>
      </c>
      <c r="N49" s="171" t="inlineStr">
        <is>
          <t>Gas</t>
        </is>
      </c>
      <c r="O49" s="171" t="inlineStr">
        <is>
          <t>Gas</t>
        </is>
      </c>
      <c r="P49" s="171" t="inlineStr">
        <is>
          <t>Colourless</t>
        </is>
      </c>
      <c r="Q49" s="171" t="inlineStr">
        <is>
          <t>Odourless</t>
        </is>
      </c>
    </row>
    <row r="50">
      <c r="A50" s="171">
        <f>C50&amp;D50&amp;E50</f>
        <v/>
      </c>
      <c r="B50" s="171">
        <f>C50&amp;D50&amp;E50&amp;F50</f>
        <v/>
      </c>
      <c r="C50" s="171" t="inlineStr">
        <is>
          <t>Organic</t>
        </is>
      </c>
      <c r="D50" s="171" t="inlineStr">
        <is>
          <t>Hydrocarbons</t>
        </is>
      </c>
      <c r="E50" s="171" t="inlineStr">
        <is>
          <t>Propylene</t>
        </is>
      </c>
      <c r="F50" s="171" t="inlineStr">
        <is>
          <t>Flammability</t>
        </is>
      </c>
      <c r="G50" s="16" t="inlineStr">
        <is>
          <t>Category 1A</t>
        </is>
      </c>
      <c r="H50" s="171">
        <f>B50&amp;G50</f>
        <v/>
      </c>
      <c r="I50" s="14">
        <f>'Back End Tables (2)'!G36</f>
        <v/>
      </c>
      <c r="J50" s="171">
        <f>'Back End Tables (2)'!G37</f>
        <v/>
      </c>
      <c r="K50" s="171">
        <f>'Back End Tables (2)'!G38</f>
        <v/>
      </c>
      <c r="L50" s="171">
        <f>'Back End Tables (2)'!G39</f>
        <v/>
      </c>
      <c r="M50" s="171">
        <f>'Back End Tables (2)'!G40</f>
        <v/>
      </c>
      <c r="N50" s="171" t="inlineStr">
        <is>
          <t>Gas</t>
        </is>
      </c>
      <c r="O50" s="171" t="inlineStr">
        <is>
          <t>Gas</t>
        </is>
      </c>
      <c r="P50" s="171" t="inlineStr">
        <is>
          <t>Colourless</t>
        </is>
      </c>
      <c r="Q50" s="171" t="inlineStr">
        <is>
          <t>Odourless</t>
        </is>
      </c>
    </row>
    <row r="51">
      <c r="A51" s="171">
        <f>C51&amp;D51&amp;E51</f>
        <v/>
      </c>
      <c r="B51" s="171">
        <f>C51&amp;D51&amp;E51&amp;F51</f>
        <v/>
      </c>
      <c r="C51" s="171" t="inlineStr">
        <is>
          <t>Organic</t>
        </is>
      </c>
      <c r="D51" s="171" t="inlineStr">
        <is>
          <t>Hydrocarbons</t>
        </is>
      </c>
      <c r="E51" s="171" t="inlineStr">
        <is>
          <t>Propylene</t>
        </is>
      </c>
      <c r="F51" s="171" t="inlineStr">
        <is>
          <t>Stability (Autoignition)</t>
        </is>
      </c>
      <c r="G51" s="171" t="n">
        <v>455</v>
      </c>
      <c r="H51" s="171">
        <f>B51&amp;G51</f>
        <v/>
      </c>
      <c r="I51" s="171">
        <f>'Back End Tables (2)'!G24</f>
        <v/>
      </c>
      <c r="J51" s="171">
        <f>'Back End Tables (2)'!G25</f>
        <v/>
      </c>
      <c r="K51" s="171">
        <f>'Back End Tables (2)'!G26</f>
        <v/>
      </c>
      <c r="L51" s="171">
        <f>'Back End Tables (2)'!G27</f>
        <v/>
      </c>
      <c r="M51" s="171">
        <f>'Back End Tables (2)'!G28</f>
        <v/>
      </c>
      <c r="N51" s="171" t="inlineStr">
        <is>
          <t>Gas</t>
        </is>
      </c>
      <c r="O51" s="171" t="inlineStr">
        <is>
          <t>Gas</t>
        </is>
      </c>
      <c r="P51" s="171" t="inlineStr">
        <is>
          <t>Colourless</t>
        </is>
      </c>
      <c r="Q51" s="171" t="inlineStr">
        <is>
          <t>Odourless</t>
        </is>
      </c>
    </row>
    <row r="52">
      <c r="A52" s="171">
        <f>C52&amp;D52&amp;E52</f>
        <v/>
      </c>
      <c r="B52" s="171">
        <f>C52&amp;D52&amp;E52&amp;F52</f>
        <v/>
      </c>
      <c r="C52" s="171" t="inlineStr">
        <is>
          <t>Organic</t>
        </is>
      </c>
      <c r="D52" s="171" t="inlineStr">
        <is>
          <t>Hydrocarbons</t>
        </is>
      </c>
      <c r="E52" s="171" t="inlineStr">
        <is>
          <t>Propylene</t>
        </is>
      </c>
      <c r="F52" s="171" t="inlineStr">
        <is>
          <t>Lower Explosion Limit</t>
        </is>
      </c>
      <c r="G52" s="171" t="inlineStr">
        <is>
          <t>2.4 vol%</t>
        </is>
      </c>
      <c r="H52" s="171">
        <f>B52&amp;G52</f>
        <v/>
      </c>
      <c r="N52" s="171" t="inlineStr">
        <is>
          <t>Gas</t>
        </is>
      </c>
      <c r="O52" s="171" t="inlineStr">
        <is>
          <t>Gas</t>
        </is>
      </c>
      <c r="P52" s="171" t="inlineStr">
        <is>
          <t>Colourless</t>
        </is>
      </c>
      <c r="Q52" s="171" t="inlineStr">
        <is>
          <t>Odourless</t>
        </is>
      </c>
    </row>
    <row r="53">
      <c r="A53" s="171">
        <f>C53&amp;D53&amp;E53</f>
        <v/>
      </c>
      <c r="B53" s="171">
        <f>C53&amp;D53&amp;E53&amp;F53</f>
        <v/>
      </c>
      <c r="C53" s="171" t="inlineStr">
        <is>
          <t>Organic</t>
        </is>
      </c>
      <c r="D53" s="171" t="inlineStr">
        <is>
          <t>Hydrocarbons</t>
        </is>
      </c>
      <c r="E53" s="171" t="inlineStr">
        <is>
          <t>Propylene</t>
        </is>
      </c>
      <c r="F53" s="171" t="inlineStr">
        <is>
          <t>Upper Explosion Limit</t>
        </is>
      </c>
      <c r="G53" s="171" t="inlineStr">
        <is>
          <t>11 vol%</t>
        </is>
      </c>
      <c r="H53" s="171">
        <f>B53&amp;G53</f>
        <v/>
      </c>
      <c r="N53" s="171" t="inlineStr">
        <is>
          <t>Gas</t>
        </is>
      </c>
      <c r="O53" s="171" t="inlineStr">
        <is>
          <t>Gas</t>
        </is>
      </c>
      <c r="P53" s="171" t="inlineStr">
        <is>
          <t>Colourless</t>
        </is>
      </c>
      <c r="Q53" s="171" t="inlineStr">
        <is>
          <t>Odourless</t>
        </is>
      </c>
    </row>
    <row r="54">
      <c r="A54" s="171">
        <f>C54&amp;D54&amp;E54</f>
        <v/>
      </c>
      <c r="B54" s="171">
        <f>C54&amp;D54&amp;E54&amp;F54</f>
        <v/>
      </c>
      <c r="C54" s="171" t="inlineStr">
        <is>
          <t>Organic</t>
        </is>
      </c>
      <c r="D54" s="171" t="inlineStr">
        <is>
          <t>Hydrocarbons</t>
        </is>
      </c>
      <c r="E54" s="171" t="inlineStr">
        <is>
          <t>Propylene</t>
        </is>
      </c>
      <c r="F54" s="171" t="inlineStr">
        <is>
          <t>Explosiveness</t>
        </is>
      </c>
      <c r="G54" s="171" t="inlineStr">
        <is>
          <t>No Data Available</t>
        </is>
      </c>
      <c r="H54" s="171">
        <f>B54&amp;G54</f>
        <v/>
      </c>
      <c r="I54" s="14">
        <f>'Back End Tables (2)'!G48</f>
        <v/>
      </c>
      <c r="J54" s="171">
        <f>'Back End Tables (2)'!G49</f>
        <v/>
      </c>
      <c r="K54" s="171">
        <f>'Back End Tables (2)'!G50</f>
        <v/>
      </c>
      <c r="L54" s="171">
        <f>'Back End Tables (2)'!G51</f>
        <v/>
      </c>
      <c r="M54" s="171">
        <f>'Back End Tables (2)'!G52</f>
        <v/>
      </c>
      <c r="N54" s="171" t="inlineStr">
        <is>
          <t>Gas</t>
        </is>
      </c>
      <c r="O54" s="171" t="inlineStr">
        <is>
          <t>Gas</t>
        </is>
      </c>
      <c r="P54" s="171" t="inlineStr">
        <is>
          <t>Colourless</t>
        </is>
      </c>
      <c r="Q54" s="171" t="inlineStr">
        <is>
          <t>Odourless</t>
        </is>
      </c>
    </row>
    <row r="55">
      <c r="A55" s="171">
        <f>C55&amp;D55&amp;E55</f>
        <v/>
      </c>
      <c r="B55" s="171">
        <f>C55&amp;D55&amp;E55&amp;F55</f>
        <v/>
      </c>
      <c r="H55" s="171">
        <f>B55&amp;G55</f>
        <v/>
      </c>
    </row>
    <row r="56">
      <c r="A56" s="171">
        <f>C56&amp;D56&amp;E56</f>
        <v/>
      </c>
      <c r="B56" s="171">
        <f>C56&amp;D56&amp;E56&amp;F56</f>
        <v/>
      </c>
      <c r="H56" s="171">
        <f>B56&amp;G56</f>
        <v/>
      </c>
    </row>
    <row r="57">
      <c r="A57" s="171">
        <f>C57&amp;D57&amp;E57</f>
        <v/>
      </c>
      <c r="B57" s="171">
        <f>C57&amp;D57&amp;E57&amp;F57</f>
        <v/>
      </c>
      <c r="C57" s="171" t="inlineStr">
        <is>
          <t>Organic</t>
        </is>
      </c>
      <c r="D57" s="171" t="inlineStr">
        <is>
          <t>Hydrocarbons</t>
        </is>
      </c>
      <c r="E57" s="171" t="inlineStr">
        <is>
          <t>Benzene</t>
        </is>
      </c>
      <c r="F57" s="171" t="inlineStr">
        <is>
          <t>Boiling Point</t>
        </is>
      </c>
      <c r="G57" s="171" t="n">
        <v>80.09999999999999</v>
      </c>
      <c r="H57" s="171">
        <f>B57&amp;G57</f>
        <v/>
      </c>
      <c r="N57" s="171" t="inlineStr">
        <is>
          <t>Liquid</t>
        </is>
      </c>
      <c r="O57" s="171" t="inlineStr">
        <is>
          <t>Gas</t>
        </is>
      </c>
      <c r="P57" s="171" t="inlineStr">
        <is>
          <t>Clear/Colourless</t>
        </is>
      </c>
      <c r="Q57" s="171" t="inlineStr">
        <is>
          <t>Sweet/Aromatic</t>
        </is>
      </c>
    </row>
    <row r="58">
      <c r="A58" s="171">
        <f>C58&amp;D58&amp;E58</f>
        <v/>
      </c>
      <c r="B58" s="171">
        <f>C58&amp;D58&amp;E58&amp;F58</f>
        <v/>
      </c>
      <c r="C58" s="171" t="inlineStr">
        <is>
          <t>Organic</t>
        </is>
      </c>
      <c r="D58" s="171" t="inlineStr">
        <is>
          <t>Hydrocarbons</t>
        </is>
      </c>
      <c r="E58" s="171" t="inlineStr">
        <is>
          <t>Benzene</t>
        </is>
      </c>
      <c r="F58" s="171" t="inlineStr">
        <is>
          <t>Flashpoint</t>
        </is>
      </c>
      <c r="G58" s="171" t="n">
        <v>-11</v>
      </c>
      <c r="H58" s="171">
        <f>B58&amp;G58</f>
        <v/>
      </c>
      <c r="I58" s="171">
        <f>'Back End Tables (2)'!G12</f>
        <v/>
      </c>
      <c r="J58" s="171">
        <f>'Back End Tables (2)'!G13</f>
        <v/>
      </c>
      <c r="K58" s="171">
        <f>'Back End Tables (2)'!G14</f>
        <v/>
      </c>
      <c r="L58" s="171">
        <f>'Back End Tables (2)'!G15</f>
        <v/>
      </c>
      <c r="M58" s="171">
        <f>'Back End Tables (2)'!G16</f>
        <v/>
      </c>
      <c r="N58" s="171" t="inlineStr">
        <is>
          <t>Liquid</t>
        </is>
      </c>
      <c r="O58" s="171" t="inlineStr">
        <is>
          <t>Gas</t>
        </is>
      </c>
      <c r="P58" s="171" t="inlineStr">
        <is>
          <t>Clear/Colourless</t>
        </is>
      </c>
      <c r="Q58" s="171" t="inlineStr">
        <is>
          <t>Sweet/Aromatic</t>
        </is>
      </c>
    </row>
    <row r="59">
      <c r="A59" s="171">
        <f>C59&amp;D59&amp;E59</f>
        <v/>
      </c>
      <c r="B59" s="171">
        <f>C59&amp;D59&amp;E59&amp;F59</f>
        <v/>
      </c>
      <c r="C59" s="171" t="inlineStr">
        <is>
          <t>Organic</t>
        </is>
      </c>
      <c r="D59" s="171" t="inlineStr">
        <is>
          <t>Hydrocarbons</t>
        </is>
      </c>
      <c r="E59" s="171" t="inlineStr">
        <is>
          <t>Benzene</t>
        </is>
      </c>
      <c r="F59" s="171" t="inlineStr">
        <is>
          <t>Flammability</t>
        </is>
      </c>
      <c r="G59" s="16" t="inlineStr">
        <is>
          <t>Category 1B</t>
        </is>
      </c>
      <c r="H59" s="171">
        <f>B59&amp;G59</f>
        <v/>
      </c>
      <c r="I59" s="14">
        <f>'Back End Tables (2)'!G36</f>
        <v/>
      </c>
      <c r="J59" s="171">
        <f>'Back End Tables (2)'!G37</f>
        <v/>
      </c>
      <c r="K59" s="171">
        <f>'Back End Tables (2)'!G38</f>
        <v/>
      </c>
      <c r="L59" s="171">
        <f>'Back End Tables (2)'!G39</f>
        <v/>
      </c>
      <c r="M59" s="171">
        <f>'Back End Tables (2)'!G40</f>
        <v/>
      </c>
      <c r="N59" s="171" t="inlineStr">
        <is>
          <t>Liquid</t>
        </is>
      </c>
      <c r="O59" s="171" t="inlineStr">
        <is>
          <t>Gas</t>
        </is>
      </c>
      <c r="P59" s="171" t="inlineStr">
        <is>
          <t>Clear/Colourless</t>
        </is>
      </c>
      <c r="Q59" s="171" t="inlineStr">
        <is>
          <t>Sweet/Aromatic</t>
        </is>
      </c>
    </row>
    <row r="60">
      <c r="A60" s="171">
        <f>C60&amp;D60&amp;E60</f>
        <v/>
      </c>
      <c r="B60" s="171">
        <f>C60&amp;D60&amp;E60&amp;F60</f>
        <v/>
      </c>
      <c r="C60" s="171" t="inlineStr">
        <is>
          <t>Organic</t>
        </is>
      </c>
      <c r="D60" s="171" t="inlineStr">
        <is>
          <t>Hydrocarbons</t>
        </is>
      </c>
      <c r="E60" s="171" t="inlineStr">
        <is>
          <t>Benzene</t>
        </is>
      </c>
      <c r="F60" s="171" t="inlineStr">
        <is>
          <t>Stability (Autoignition)</t>
        </is>
      </c>
      <c r="G60" s="171" t="n">
        <v>498</v>
      </c>
      <c r="H60" s="171">
        <f>B60&amp;G60</f>
        <v/>
      </c>
      <c r="I60" s="171">
        <f>'Back End Tables (2)'!G24</f>
        <v/>
      </c>
      <c r="J60" s="171">
        <f>'Back End Tables (2)'!G25</f>
        <v/>
      </c>
      <c r="K60" s="171">
        <f>'Back End Tables (2)'!G26</f>
        <v/>
      </c>
      <c r="L60" s="171">
        <f>'Back End Tables (2)'!G27</f>
        <v/>
      </c>
      <c r="M60" s="171">
        <f>'Back End Tables (2)'!G28</f>
        <v/>
      </c>
      <c r="N60" s="171" t="inlineStr">
        <is>
          <t>Liquid</t>
        </is>
      </c>
      <c r="O60" s="171" t="inlineStr">
        <is>
          <t>Gas</t>
        </is>
      </c>
      <c r="P60" s="171" t="inlineStr">
        <is>
          <t>Clear/Colourless</t>
        </is>
      </c>
      <c r="Q60" s="171" t="inlineStr">
        <is>
          <t>Sweet/Aromatic</t>
        </is>
      </c>
    </row>
    <row r="61">
      <c r="A61" s="171">
        <f>C61&amp;D61&amp;E61</f>
        <v/>
      </c>
      <c r="B61" s="171">
        <f>C61&amp;D61&amp;E61&amp;F61</f>
        <v/>
      </c>
      <c r="C61" s="171" t="inlineStr">
        <is>
          <t>Organic</t>
        </is>
      </c>
      <c r="D61" s="171" t="inlineStr">
        <is>
          <t>Hydrocarbons</t>
        </is>
      </c>
      <c r="E61" s="171" t="inlineStr">
        <is>
          <t>Benzene</t>
        </is>
      </c>
      <c r="F61" s="171" t="inlineStr">
        <is>
          <t>Lower Explosion Limit</t>
        </is>
      </c>
      <c r="G61" s="171" t="inlineStr">
        <is>
          <t>1.3 vol%</t>
        </is>
      </c>
      <c r="H61" s="171">
        <f>B61&amp;G61</f>
        <v/>
      </c>
      <c r="N61" s="171" t="inlineStr">
        <is>
          <t>Liquid</t>
        </is>
      </c>
      <c r="O61" s="171" t="inlineStr">
        <is>
          <t>Gas</t>
        </is>
      </c>
      <c r="P61" s="171" t="inlineStr">
        <is>
          <t>Clear/Colourless</t>
        </is>
      </c>
      <c r="Q61" s="171" t="inlineStr">
        <is>
          <t>Sweet/Aromatic</t>
        </is>
      </c>
    </row>
    <row r="62">
      <c r="A62" s="171">
        <f>C62&amp;D62&amp;E62</f>
        <v/>
      </c>
      <c r="B62" s="171">
        <f>C62&amp;D62&amp;E62&amp;F62</f>
        <v/>
      </c>
      <c r="C62" s="171" t="inlineStr">
        <is>
          <t>Organic</t>
        </is>
      </c>
      <c r="D62" s="171" t="inlineStr">
        <is>
          <t>Hydrocarbons</t>
        </is>
      </c>
      <c r="E62" s="171" t="inlineStr">
        <is>
          <t>Benzene</t>
        </is>
      </c>
      <c r="F62" s="171" t="inlineStr">
        <is>
          <t>Upper Explosion Limit</t>
        </is>
      </c>
      <c r="G62" s="171" t="inlineStr">
        <is>
          <t>7.9 vol%</t>
        </is>
      </c>
      <c r="H62" s="171">
        <f>B62&amp;G62</f>
        <v/>
      </c>
      <c r="N62" s="171" t="inlineStr">
        <is>
          <t>Liquid</t>
        </is>
      </c>
      <c r="O62" s="171" t="inlineStr">
        <is>
          <t>Gas</t>
        </is>
      </c>
      <c r="P62" s="171" t="inlineStr">
        <is>
          <t>Clear/Colourless</t>
        </is>
      </c>
      <c r="Q62" s="171" t="inlineStr">
        <is>
          <t>Sweet/Aromatic</t>
        </is>
      </c>
    </row>
    <row r="63">
      <c r="A63" s="171">
        <f>C63&amp;D63&amp;E63</f>
        <v/>
      </c>
      <c r="B63" s="171">
        <f>C63&amp;D63&amp;E63&amp;F63</f>
        <v/>
      </c>
      <c r="C63" s="171" t="inlineStr">
        <is>
          <t>Organic</t>
        </is>
      </c>
      <c r="D63" s="171" t="inlineStr">
        <is>
          <t>Hydrocarbons</t>
        </is>
      </c>
      <c r="E63" s="171" t="inlineStr">
        <is>
          <t>Benzene</t>
        </is>
      </c>
      <c r="F63" s="171" t="inlineStr">
        <is>
          <t>Explosiveness</t>
        </is>
      </c>
      <c r="G63" s="171" t="inlineStr">
        <is>
          <t>No Data Available</t>
        </is>
      </c>
      <c r="H63" s="171">
        <f>B63&amp;G63</f>
        <v/>
      </c>
      <c r="I63" s="14">
        <f>'Back End Tables (2)'!G48</f>
        <v/>
      </c>
      <c r="J63" s="171">
        <f>'Back End Tables (2)'!G49</f>
        <v/>
      </c>
      <c r="K63" s="171">
        <f>'Back End Tables (2)'!G50</f>
        <v/>
      </c>
      <c r="L63" s="171">
        <f>'Back End Tables (2)'!G51</f>
        <v/>
      </c>
      <c r="M63" s="171">
        <f>'Back End Tables (2)'!G52</f>
        <v/>
      </c>
      <c r="N63" s="171" t="inlineStr">
        <is>
          <t>Liquid</t>
        </is>
      </c>
      <c r="O63" s="171" t="inlineStr">
        <is>
          <t>Gas</t>
        </is>
      </c>
      <c r="P63" s="171" t="inlineStr">
        <is>
          <t>Clear/Colourless</t>
        </is>
      </c>
      <c r="Q63" s="171" t="inlineStr">
        <is>
          <t>Sweet/Aromatic</t>
        </is>
      </c>
    </row>
    <row r="64">
      <c r="A64" s="171">
        <f>C64&amp;D64&amp;E64</f>
        <v/>
      </c>
      <c r="B64" s="171">
        <f>C64&amp;D64&amp;E64&amp;F64</f>
        <v/>
      </c>
      <c r="H64" s="171">
        <f>B64&amp;G64</f>
        <v/>
      </c>
    </row>
    <row r="65">
      <c r="A65" s="171">
        <f>C65&amp;D65&amp;E65</f>
        <v/>
      </c>
      <c r="B65" s="171">
        <f>C65&amp;D65&amp;E65&amp;F65</f>
        <v/>
      </c>
      <c r="H65" s="171">
        <f>B65&amp;G65</f>
        <v/>
      </c>
    </row>
    <row r="66">
      <c r="A66" s="171">
        <f>C66&amp;D66&amp;E66</f>
        <v/>
      </c>
      <c r="B66" s="171">
        <f>C66&amp;D66&amp;E66&amp;F66</f>
        <v/>
      </c>
      <c r="C66" s="171" t="inlineStr">
        <is>
          <t>Organic</t>
        </is>
      </c>
      <c r="D66" s="171" t="inlineStr">
        <is>
          <t>Hydrocarbons</t>
        </is>
      </c>
      <c r="E66" s="171" t="inlineStr">
        <is>
          <t>Ethylbenzene</t>
        </is>
      </c>
      <c r="F66" s="171" t="inlineStr">
        <is>
          <t>Boiling Point</t>
        </is>
      </c>
      <c r="G66" s="171" t="n">
        <v>136</v>
      </c>
      <c r="H66" s="171">
        <f>B66&amp;G66</f>
        <v/>
      </c>
      <c r="N66" s="171" t="inlineStr">
        <is>
          <t>Liquid</t>
        </is>
      </c>
      <c r="O66" s="171" t="inlineStr">
        <is>
          <t>Gas</t>
        </is>
      </c>
      <c r="P66" s="171" t="inlineStr">
        <is>
          <t>Clear/Colourless</t>
        </is>
      </c>
      <c r="Q66" s="171" t="inlineStr">
        <is>
          <t>Sweet/Aromatic</t>
        </is>
      </c>
    </row>
    <row r="67">
      <c r="A67" s="171">
        <f>C67&amp;D67&amp;E67</f>
        <v/>
      </c>
      <c r="B67" s="171">
        <f>C67&amp;D67&amp;E67&amp;F67</f>
        <v/>
      </c>
      <c r="C67" s="171" t="inlineStr">
        <is>
          <t>Organic</t>
        </is>
      </c>
      <c r="D67" s="171" t="inlineStr">
        <is>
          <t>Hydrocarbons</t>
        </is>
      </c>
      <c r="E67" s="171" t="inlineStr">
        <is>
          <t>Ethylbenzene</t>
        </is>
      </c>
      <c r="F67" s="171" t="inlineStr">
        <is>
          <t>Flashpoint</t>
        </is>
      </c>
      <c r="G67" s="171" t="n">
        <v>15</v>
      </c>
      <c r="H67" s="171">
        <f>B67&amp;G67</f>
        <v/>
      </c>
      <c r="I67" s="171">
        <f>'Back End Tables (2)'!G12</f>
        <v/>
      </c>
      <c r="J67" s="171">
        <f>'Back End Tables (2)'!G13</f>
        <v/>
      </c>
      <c r="K67" s="171">
        <f>'Back End Tables (2)'!G14</f>
        <v/>
      </c>
      <c r="L67" s="171">
        <f>'Back End Tables (2)'!G15</f>
        <v/>
      </c>
      <c r="M67" s="171">
        <f>'Back End Tables (2)'!G16</f>
        <v/>
      </c>
      <c r="N67" s="171" t="inlineStr">
        <is>
          <t>Liquid</t>
        </is>
      </c>
      <c r="O67" s="171" t="inlineStr">
        <is>
          <t>Gas</t>
        </is>
      </c>
      <c r="P67" s="171" t="inlineStr">
        <is>
          <t>Clear/Colourless</t>
        </is>
      </c>
      <c r="Q67" s="171" t="inlineStr">
        <is>
          <t>Sweet/Aromatic</t>
        </is>
      </c>
    </row>
    <row r="68">
      <c r="A68" s="171">
        <f>C68&amp;D68&amp;E68</f>
        <v/>
      </c>
      <c r="B68" s="171">
        <f>C68&amp;D68&amp;E68&amp;F68</f>
        <v/>
      </c>
      <c r="C68" s="171" t="inlineStr">
        <is>
          <t>Organic</t>
        </is>
      </c>
      <c r="D68" s="171" t="inlineStr">
        <is>
          <t>Hydrocarbons</t>
        </is>
      </c>
      <c r="E68" s="171" t="inlineStr">
        <is>
          <t>Ethylbenzene</t>
        </is>
      </c>
      <c r="F68" s="171" t="inlineStr">
        <is>
          <t>Flammability</t>
        </is>
      </c>
      <c r="G68" s="16" t="inlineStr">
        <is>
          <t>Category 1B</t>
        </is>
      </c>
      <c r="H68" s="171">
        <f>B68&amp;G68</f>
        <v/>
      </c>
      <c r="I68" s="14">
        <f>'Back End Tables (2)'!G36</f>
        <v/>
      </c>
      <c r="J68" s="171">
        <f>'Back End Tables (2)'!G37</f>
        <v/>
      </c>
      <c r="K68" s="171">
        <f>'Back End Tables (2)'!G38</f>
        <v/>
      </c>
      <c r="L68" s="171">
        <f>'Back End Tables (2)'!G39</f>
        <v/>
      </c>
      <c r="M68" s="171">
        <f>'Back End Tables (2)'!G40</f>
        <v/>
      </c>
      <c r="N68" s="171" t="inlineStr">
        <is>
          <t>Liquid</t>
        </is>
      </c>
      <c r="O68" s="171" t="inlineStr">
        <is>
          <t>Gas</t>
        </is>
      </c>
      <c r="P68" s="171" t="inlineStr">
        <is>
          <t>Clear/Colourless</t>
        </is>
      </c>
      <c r="Q68" s="171" t="inlineStr">
        <is>
          <t>Sweet/Aromatic</t>
        </is>
      </c>
    </row>
    <row r="69">
      <c r="A69" s="171">
        <f>C69&amp;D69&amp;E69</f>
        <v/>
      </c>
      <c r="B69" s="171">
        <f>C69&amp;D69&amp;E69&amp;F69</f>
        <v/>
      </c>
      <c r="C69" s="171" t="inlineStr">
        <is>
          <t>Organic</t>
        </is>
      </c>
      <c r="D69" s="171" t="inlineStr">
        <is>
          <t>Hydrocarbons</t>
        </is>
      </c>
      <c r="E69" s="171" t="inlineStr">
        <is>
          <t>Ethylbenzene</t>
        </is>
      </c>
      <c r="F69" s="171" t="inlineStr">
        <is>
          <t>Stability (Autoignition)</t>
        </is>
      </c>
      <c r="G69" s="171" t="n">
        <v>430</v>
      </c>
      <c r="H69" s="171">
        <f>B69&amp;G69</f>
        <v/>
      </c>
      <c r="I69" s="171">
        <f>'Back End Tables (2)'!G24</f>
        <v/>
      </c>
      <c r="J69" s="171">
        <f>'Back End Tables (2)'!G25</f>
        <v/>
      </c>
      <c r="K69" s="171">
        <f>'Back End Tables (2)'!G26</f>
        <v/>
      </c>
      <c r="L69" s="171">
        <f>'Back End Tables (2)'!G27</f>
        <v/>
      </c>
      <c r="M69" s="171">
        <f>'Back End Tables (2)'!G28</f>
        <v/>
      </c>
      <c r="N69" s="171" t="inlineStr">
        <is>
          <t>Liquid</t>
        </is>
      </c>
      <c r="O69" s="171" t="inlineStr">
        <is>
          <t>Gas</t>
        </is>
      </c>
      <c r="P69" s="171" t="inlineStr">
        <is>
          <t>Clear/Colourless</t>
        </is>
      </c>
      <c r="Q69" s="171" t="inlineStr">
        <is>
          <t>Sweet/Aromatic</t>
        </is>
      </c>
    </row>
    <row r="70">
      <c r="A70" s="171">
        <f>C70&amp;D70&amp;E70</f>
        <v/>
      </c>
      <c r="B70" s="171">
        <f>C70&amp;D70&amp;E70&amp;F70</f>
        <v/>
      </c>
      <c r="C70" s="171" t="inlineStr">
        <is>
          <t>Organic</t>
        </is>
      </c>
      <c r="D70" s="171" t="inlineStr">
        <is>
          <t>Hydrocarbons</t>
        </is>
      </c>
      <c r="E70" s="171" t="inlineStr">
        <is>
          <t>Ethylbenzene</t>
        </is>
      </c>
      <c r="F70" s="171" t="inlineStr">
        <is>
          <t>Lower Explosion Limit</t>
        </is>
      </c>
      <c r="G70" s="171" t="inlineStr">
        <is>
          <t>1.0 vol%</t>
        </is>
      </c>
      <c r="H70" s="171">
        <f>B70&amp;G70</f>
        <v/>
      </c>
      <c r="N70" s="171" t="inlineStr">
        <is>
          <t>Liquid</t>
        </is>
      </c>
      <c r="O70" s="171" t="inlineStr">
        <is>
          <t>Gas</t>
        </is>
      </c>
      <c r="P70" s="171" t="inlineStr">
        <is>
          <t>Clear/Colourless</t>
        </is>
      </c>
      <c r="Q70" s="171" t="inlineStr">
        <is>
          <t>Sweet/Aromatic</t>
        </is>
      </c>
    </row>
    <row r="71">
      <c r="A71" s="171">
        <f>C71&amp;D71&amp;E71</f>
        <v/>
      </c>
      <c r="B71" s="171">
        <f>C71&amp;D71&amp;E71&amp;F71</f>
        <v/>
      </c>
      <c r="C71" s="171" t="inlineStr">
        <is>
          <t>Organic</t>
        </is>
      </c>
      <c r="D71" s="171" t="inlineStr">
        <is>
          <t>Hydrocarbons</t>
        </is>
      </c>
      <c r="E71" s="171" t="inlineStr">
        <is>
          <t>Ethylbenzene</t>
        </is>
      </c>
      <c r="F71" s="171" t="inlineStr">
        <is>
          <t>Upper Explosion Limit</t>
        </is>
      </c>
      <c r="G71" s="171" t="inlineStr">
        <is>
          <t>6.7 vol%</t>
        </is>
      </c>
      <c r="H71" s="171">
        <f>B71&amp;G71</f>
        <v/>
      </c>
      <c r="N71" s="171" t="inlineStr">
        <is>
          <t>Liquid</t>
        </is>
      </c>
      <c r="O71" s="171" t="inlineStr">
        <is>
          <t>Gas</t>
        </is>
      </c>
      <c r="P71" s="171" t="inlineStr">
        <is>
          <t>Clear/Colourless</t>
        </is>
      </c>
      <c r="Q71" s="171" t="inlineStr">
        <is>
          <t>Sweet/Aromatic</t>
        </is>
      </c>
    </row>
    <row r="72">
      <c r="A72" s="171">
        <f>C72&amp;D72&amp;E72</f>
        <v/>
      </c>
      <c r="B72" s="171">
        <f>C72&amp;D72&amp;E72&amp;F72</f>
        <v/>
      </c>
      <c r="C72" s="171" t="inlineStr">
        <is>
          <t>Organic</t>
        </is>
      </c>
      <c r="D72" s="171" t="inlineStr">
        <is>
          <t>Hydrocarbons</t>
        </is>
      </c>
      <c r="E72" s="171" t="inlineStr">
        <is>
          <t>Ethylbenzene</t>
        </is>
      </c>
      <c r="F72" s="171" t="inlineStr">
        <is>
          <t>Explosiveness</t>
        </is>
      </c>
      <c r="G72" s="171" t="inlineStr">
        <is>
          <t>Division 1.4</t>
        </is>
      </c>
      <c r="H72" s="171">
        <f>B72&amp;G72</f>
        <v/>
      </c>
      <c r="I72" s="14">
        <f>'Back End Tables (2)'!G48</f>
        <v/>
      </c>
      <c r="J72" s="171">
        <f>'Back End Tables (2)'!G49</f>
        <v/>
      </c>
      <c r="K72" s="171">
        <f>'Back End Tables (2)'!G50</f>
        <v/>
      </c>
      <c r="L72" s="171">
        <f>'Back End Tables (2)'!G51</f>
        <v/>
      </c>
      <c r="M72" s="171">
        <f>'Back End Tables (2)'!G52</f>
        <v/>
      </c>
      <c r="N72" s="171" t="inlineStr">
        <is>
          <t>Liquid</t>
        </is>
      </c>
      <c r="O72" s="171" t="inlineStr">
        <is>
          <t>Gas</t>
        </is>
      </c>
      <c r="P72" s="171" t="inlineStr">
        <is>
          <t>Clear/Colourless</t>
        </is>
      </c>
      <c r="Q72" s="171" t="inlineStr">
        <is>
          <t>Sweet/Aromatic</t>
        </is>
      </c>
    </row>
    <row r="73">
      <c r="A73" s="171">
        <f>C73&amp;D73&amp;E73</f>
        <v/>
      </c>
      <c r="B73" s="171">
        <f>C73&amp;D73&amp;E73&amp;F73</f>
        <v/>
      </c>
      <c r="H73" s="171">
        <f>B73&amp;G73</f>
        <v/>
      </c>
    </row>
    <row r="74">
      <c r="A74" s="171">
        <f>C74&amp;D74&amp;E74</f>
        <v/>
      </c>
      <c r="B74" s="171">
        <f>C74&amp;D74&amp;E74&amp;F74</f>
        <v/>
      </c>
      <c r="H74" s="171">
        <f>B74&amp;G74</f>
        <v/>
      </c>
    </row>
    <row r="75">
      <c r="A75" s="171">
        <f>C75&amp;D75&amp;E75</f>
        <v/>
      </c>
      <c r="B75" s="171">
        <f>C75&amp;D75&amp;E75&amp;F75</f>
        <v/>
      </c>
      <c r="C75" s="171" t="inlineStr">
        <is>
          <t>Organic</t>
        </is>
      </c>
      <c r="D75" s="171" t="inlineStr">
        <is>
          <t>Hydrocarbons</t>
        </is>
      </c>
      <c r="E75" s="171" t="inlineStr">
        <is>
          <t>Toluene</t>
        </is>
      </c>
      <c r="F75" s="171" t="inlineStr">
        <is>
          <t>Boiling Point</t>
        </is>
      </c>
      <c r="G75" s="171" t="n">
        <v>110.6</v>
      </c>
      <c r="H75" s="171">
        <f>B75&amp;G75</f>
        <v/>
      </c>
      <c r="N75" s="171" t="inlineStr">
        <is>
          <t>Liquid</t>
        </is>
      </c>
      <c r="O75" s="171" t="inlineStr">
        <is>
          <t>Gas</t>
        </is>
      </c>
      <c r="P75" s="171" t="inlineStr">
        <is>
          <t>Colourless</t>
        </is>
      </c>
      <c r="Q75" s="171" t="inlineStr">
        <is>
          <t>Aromatic</t>
        </is>
      </c>
    </row>
    <row r="76">
      <c r="A76" s="171">
        <f>C76&amp;D76&amp;E76</f>
        <v/>
      </c>
      <c r="B76" s="171">
        <f>C76&amp;D76&amp;E76&amp;F76</f>
        <v/>
      </c>
      <c r="C76" s="171" t="inlineStr">
        <is>
          <t>Organic</t>
        </is>
      </c>
      <c r="D76" s="171" t="inlineStr">
        <is>
          <t>Hydrocarbons</t>
        </is>
      </c>
      <c r="E76" s="171" t="inlineStr">
        <is>
          <t>Toluene</t>
        </is>
      </c>
      <c r="F76" s="171" t="inlineStr">
        <is>
          <t>Flashpoint</t>
        </is>
      </c>
      <c r="G76" s="171" t="n">
        <v>4.4</v>
      </c>
      <c r="H76" s="171">
        <f>B76&amp;G76</f>
        <v/>
      </c>
      <c r="I76" s="171">
        <f>'Back End Tables (2)'!G12</f>
        <v/>
      </c>
      <c r="J76" s="171">
        <f>'Back End Tables (2)'!G13</f>
        <v/>
      </c>
      <c r="K76" s="171">
        <f>'Back End Tables (2)'!G14</f>
        <v/>
      </c>
      <c r="L76" s="171">
        <f>'Back End Tables (2)'!G15</f>
        <v/>
      </c>
      <c r="M76" s="171">
        <f>'Back End Tables (2)'!G16</f>
        <v/>
      </c>
      <c r="N76" s="171" t="inlineStr">
        <is>
          <t>Liquid</t>
        </is>
      </c>
      <c r="O76" s="171" t="inlineStr">
        <is>
          <t>Gas</t>
        </is>
      </c>
      <c r="P76" s="171" t="inlineStr">
        <is>
          <t>Colourless</t>
        </is>
      </c>
      <c r="Q76" s="171" t="inlineStr">
        <is>
          <t>Aromatic</t>
        </is>
      </c>
    </row>
    <row r="77">
      <c r="A77" s="171">
        <f>C77&amp;D77&amp;E77</f>
        <v/>
      </c>
      <c r="B77" s="171">
        <f>C77&amp;D77&amp;E77&amp;F77</f>
        <v/>
      </c>
      <c r="C77" s="171" t="inlineStr">
        <is>
          <t>Organic</t>
        </is>
      </c>
      <c r="D77" s="171" t="inlineStr">
        <is>
          <t>Hydrocarbons</t>
        </is>
      </c>
      <c r="E77" s="171" t="inlineStr">
        <is>
          <t>Toluene</t>
        </is>
      </c>
      <c r="F77" s="171" t="inlineStr">
        <is>
          <t>Flammability</t>
        </is>
      </c>
      <c r="G77" s="16" t="inlineStr">
        <is>
          <t>Category 1B</t>
        </is>
      </c>
      <c r="H77" s="171">
        <f>B77&amp;G77</f>
        <v/>
      </c>
      <c r="I77" s="14">
        <f>'Back End Tables (2)'!G36</f>
        <v/>
      </c>
      <c r="J77" s="171">
        <f>'Back End Tables (2)'!G37</f>
        <v/>
      </c>
      <c r="K77" s="171">
        <f>'Back End Tables (2)'!G38</f>
        <v/>
      </c>
      <c r="L77" s="171">
        <f>'Back End Tables (2)'!G39</f>
        <v/>
      </c>
      <c r="M77" s="171">
        <f>'Back End Tables (2)'!G40</f>
        <v/>
      </c>
      <c r="N77" s="171" t="inlineStr">
        <is>
          <t>Liquid</t>
        </is>
      </c>
      <c r="O77" s="171" t="inlineStr">
        <is>
          <t>Gas</t>
        </is>
      </c>
      <c r="P77" s="171" t="inlineStr">
        <is>
          <t>Colourless</t>
        </is>
      </c>
      <c r="Q77" s="171" t="inlineStr">
        <is>
          <t>Aromatic</t>
        </is>
      </c>
    </row>
    <row r="78">
      <c r="A78" s="171">
        <f>C78&amp;D78&amp;E78</f>
        <v/>
      </c>
      <c r="B78" s="171">
        <f>C78&amp;D78&amp;E78&amp;F78</f>
        <v/>
      </c>
      <c r="C78" s="171" t="inlineStr">
        <is>
          <t>Organic</t>
        </is>
      </c>
      <c r="D78" s="171" t="inlineStr">
        <is>
          <t>Hydrocarbons</t>
        </is>
      </c>
      <c r="E78" s="171" t="inlineStr">
        <is>
          <t>Toluene</t>
        </is>
      </c>
      <c r="F78" s="171" t="inlineStr">
        <is>
          <t>Stability (Autoignition)</t>
        </is>
      </c>
      <c r="G78" s="171" t="n">
        <v>480</v>
      </c>
      <c r="H78" s="171">
        <f>B78&amp;G78</f>
        <v/>
      </c>
      <c r="I78" s="171">
        <f>'Back End Tables (2)'!G24</f>
        <v/>
      </c>
      <c r="J78" s="171">
        <f>'Back End Tables (2)'!G25</f>
        <v/>
      </c>
      <c r="K78" s="171">
        <f>'Back End Tables (2)'!G26</f>
        <v/>
      </c>
      <c r="L78" s="171">
        <f>'Back End Tables (2)'!G27</f>
        <v/>
      </c>
      <c r="M78" s="171">
        <f>'Back End Tables (2)'!G28</f>
        <v/>
      </c>
      <c r="N78" s="171" t="inlineStr">
        <is>
          <t>Liquid</t>
        </is>
      </c>
      <c r="O78" s="171" t="inlineStr">
        <is>
          <t>Gas</t>
        </is>
      </c>
      <c r="P78" s="171" t="inlineStr">
        <is>
          <t>Colourless</t>
        </is>
      </c>
      <c r="Q78" s="171" t="inlineStr">
        <is>
          <t>Aromatic</t>
        </is>
      </c>
    </row>
    <row r="79">
      <c r="A79" s="171">
        <f>C79&amp;D79&amp;E79</f>
        <v/>
      </c>
      <c r="B79" s="171">
        <f>C79&amp;D79&amp;E79&amp;F79</f>
        <v/>
      </c>
      <c r="C79" s="171" t="inlineStr">
        <is>
          <t>Organic</t>
        </is>
      </c>
      <c r="D79" s="171" t="inlineStr">
        <is>
          <t>Hydrocarbons</t>
        </is>
      </c>
      <c r="E79" s="171" t="inlineStr">
        <is>
          <t>Toluene</t>
        </is>
      </c>
      <c r="F79" s="171" t="inlineStr">
        <is>
          <t>Lower Explosion Limit</t>
        </is>
      </c>
      <c r="G79" s="171" t="inlineStr">
        <is>
          <t>1.2 vol%</t>
        </is>
      </c>
      <c r="H79" s="171">
        <f>B79&amp;G79</f>
        <v/>
      </c>
      <c r="N79" s="171" t="inlineStr">
        <is>
          <t>Liquid</t>
        </is>
      </c>
      <c r="O79" s="171" t="inlineStr">
        <is>
          <t>Gas</t>
        </is>
      </c>
      <c r="P79" s="171" t="inlineStr">
        <is>
          <t>Colourless</t>
        </is>
      </c>
      <c r="Q79" s="171" t="inlineStr">
        <is>
          <t>Aromatic</t>
        </is>
      </c>
    </row>
    <row r="80">
      <c r="A80" s="171">
        <f>C80&amp;D80&amp;E80</f>
        <v/>
      </c>
      <c r="B80" s="171">
        <f>C80&amp;D80&amp;E80&amp;F80</f>
        <v/>
      </c>
      <c r="C80" s="171" t="inlineStr">
        <is>
          <t>Organic</t>
        </is>
      </c>
      <c r="D80" s="171" t="inlineStr">
        <is>
          <t>Hydrocarbons</t>
        </is>
      </c>
      <c r="E80" s="171" t="inlineStr">
        <is>
          <t>Toluene</t>
        </is>
      </c>
      <c r="F80" s="171" t="inlineStr">
        <is>
          <t>Upper Explosion Limit</t>
        </is>
      </c>
      <c r="G80" s="171" t="inlineStr">
        <is>
          <t>7.1 vol%</t>
        </is>
      </c>
      <c r="H80" s="171">
        <f>B80&amp;G80</f>
        <v/>
      </c>
      <c r="N80" s="171" t="inlineStr">
        <is>
          <t>Liquid</t>
        </is>
      </c>
      <c r="O80" s="171" t="inlineStr">
        <is>
          <t>Gas</t>
        </is>
      </c>
      <c r="P80" s="171" t="inlineStr">
        <is>
          <t>Colourless</t>
        </is>
      </c>
      <c r="Q80" s="171" t="inlineStr">
        <is>
          <t>Aromatic</t>
        </is>
      </c>
    </row>
    <row r="81">
      <c r="A81" s="171">
        <f>C81&amp;D81&amp;E81</f>
        <v/>
      </c>
      <c r="B81" s="171">
        <f>C81&amp;D81&amp;E81&amp;F81</f>
        <v/>
      </c>
      <c r="C81" s="171" t="inlineStr">
        <is>
          <t>Organic</t>
        </is>
      </c>
      <c r="D81" s="171" t="inlineStr">
        <is>
          <t>Hydrocarbons</t>
        </is>
      </c>
      <c r="E81" s="171" t="inlineStr">
        <is>
          <t>Toluene</t>
        </is>
      </c>
      <c r="F81" s="171" t="inlineStr">
        <is>
          <t>Explosiveness</t>
        </is>
      </c>
      <c r="G81" s="171" t="inlineStr">
        <is>
          <t>No Data Available</t>
        </is>
      </c>
      <c r="H81" s="171">
        <f>B81&amp;G81</f>
        <v/>
      </c>
      <c r="I81" s="14">
        <f>'Back End Tables (2)'!G48</f>
        <v/>
      </c>
      <c r="J81" s="171">
        <f>'Back End Tables (2)'!G49</f>
        <v/>
      </c>
      <c r="K81" s="171">
        <f>'Back End Tables (2)'!G50</f>
        <v/>
      </c>
      <c r="L81" s="171">
        <f>'Back End Tables (2)'!G51</f>
        <v/>
      </c>
      <c r="M81" s="171">
        <f>'Back End Tables (2)'!G52</f>
        <v/>
      </c>
      <c r="N81" s="171" t="inlineStr">
        <is>
          <t>Liquid</t>
        </is>
      </c>
      <c r="O81" s="171" t="inlineStr">
        <is>
          <t>Gas</t>
        </is>
      </c>
      <c r="P81" s="171" t="inlineStr">
        <is>
          <t>Colourless</t>
        </is>
      </c>
      <c r="Q81" s="171" t="inlineStr">
        <is>
          <t>Aromatic</t>
        </is>
      </c>
    </row>
    <row r="82">
      <c r="A82" s="171">
        <f>C82&amp;D82&amp;E82</f>
        <v/>
      </c>
      <c r="B82" s="171">
        <f>C82&amp;D82&amp;E82&amp;F82</f>
        <v/>
      </c>
      <c r="H82" s="171">
        <f>B82&amp;G82</f>
        <v/>
      </c>
    </row>
    <row r="83">
      <c r="A83" s="171">
        <f>C83&amp;D83&amp;E83</f>
        <v/>
      </c>
      <c r="B83" s="171">
        <f>C83&amp;D83&amp;E83&amp;F83</f>
        <v/>
      </c>
      <c r="H83" s="171">
        <f>B83&amp;G83</f>
        <v/>
      </c>
    </row>
    <row r="84">
      <c r="A84" s="171">
        <f>C84&amp;D84&amp;E84</f>
        <v/>
      </c>
      <c r="B84" s="171">
        <f>C84&amp;D84&amp;E84&amp;F84</f>
        <v/>
      </c>
      <c r="C84" s="171" t="inlineStr">
        <is>
          <t>Organic</t>
        </is>
      </c>
      <c r="D84" s="171" t="inlineStr">
        <is>
          <t>Synthetic_Chemicals</t>
        </is>
      </c>
      <c r="E84" s="171" t="inlineStr">
        <is>
          <t>Styrene</t>
        </is>
      </c>
      <c r="F84" s="171" t="inlineStr">
        <is>
          <t>Boiling Point</t>
        </is>
      </c>
      <c r="G84" s="171" t="n">
        <v>145</v>
      </c>
      <c r="H84" s="171">
        <f>B84&amp;G84</f>
        <v/>
      </c>
      <c r="N84" s="171" t="inlineStr">
        <is>
          <t>Liquid</t>
        </is>
      </c>
      <c r="O84" s="171" t="inlineStr">
        <is>
          <t>Gas</t>
        </is>
      </c>
      <c r="P84" s="171" t="inlineStr">
        <is>
          <t>Colourless</t>
        </is>
      </c>
      <c r="Q84" s="171" t="inlineStr">
        <is>
          <t>Sweet</t>
        </is>
      </c>
    </row>
    <row r="85">
      <c r="A85" s="171">
        <f>C85&amp;D85&amp;E85</f>
        <v/>
      </c>
      <c r="B85" s="171">
        <f>C85&amp;D85&amp;E85&amp;F85</f>
        <v/>
      </c>
      <c r="C85" s="171" t="inlineStr">
        <is>
          <t>Organic</t>
        </is>
      </c>
      <c r="D85" s="171" t="inlineStr">
        <is>
          <t>Synthetic_Chemicals</t>
        </is>
      </c>
      <c r="E85" s="171" t="inlineStr">
        <is>
          <t>Styrene</t>
        </is>
      </c>
      <c r="F85" s="171" t="inlineStr">
        <is>
          <t>Flashpoint</t>
        </is>
      </c>
      <c r="G85" s="171" t="n">
        <v>31</v>
      </c>
      <c r="H85" s="171">
        <f>B85&amp;G85</f>
        <v/>
      </c>
      <c r="I85" s="171">
        <f>'Back End Tables (2)'!G12</f>
        <v/>
      </c>
      <c r="J85" s="171">
        <f>'Back End Tables (2)'!G13</f>
        <v/>
      </c>
      <c r="K85" s="171">
        <f>'Back End Tables (2)'!G14</f>
        <v/>
      </c>
      <c r="L85" s="171">
        <f>'Back End Tables (2)'!G15</f>
        <v/>
      </c>
      <c r="M85" s="171">
        <f>'Back End Tables (2)'!G16</f>
        <v/>
      </c>
      <c r="N85" s="171" t="inlineStr">
        <is>
          <t>Liquid</t>
        </is>
      </c>
      <c r="O85" s="171" t="inlineStr">
        <is>
          <t>Gas</t>
        </is>
      </c>
      <c r="P85" s="171" t="inlineStr">
        <is>
          <t>Colourless</t>
        </is>
      </c>
      <c r="Q85" s="171" t="inlineStr">
        <is>
          <t>Sweet</t>
        </is>
      </c>
    </row>
    <row r="86">
      <c r="A86" s="171">
        <f>C86&amp;D86&amp;E86</f>
        <v/>
      </c>
      <c r="B86" s="171">
        <f>C86&amp;D86&amp;E86&amp;F86</f>
        <v/>
      </c>
      <c r="C86" s="171" t="inlineStr">
        <is>
          <t>Organic</t>
        </is>
      </c>
      <c r="D86" s="171" t="inlineStr">
        <is>
          <t>Synthetic_Chemicals</t>
        </is>
      </c>
      <c r="E86" s="171" t="inlineStr">
        <is>
          <t>Styrene</t>
        </is>
      </c>
      <c r="F86" s="171" t="inlineStr">
        <is>
          <t>Flammability</t>
        </is>
      </c>
      <c r="G86" s="171" t="inlineStr">
        <is>
          <t xml:space="preserve">Category 2 </t>
        </is>
      </c>
      <c r="H86" s="171">
        <f>B86&amp;G86</f>
        <v/>
      </c>
      <c r="I86" s="14">
        <f>'Back End Tables (2)'!G36</f>
        <v/>
      </c>
      <c r="J86" s="171">
        <f>'Back End Tables (2)'!G37</f>
        <v/>
      </c>
      <c r="K86" s="171">
        <f>'Back End Tables (2)'!G38</f>
        <v/>
      </c>
      <c r="L86" s="171">
        <f>'Back End Tables (2)'!G39</f>
        <v/>
      </c>
      <c r="M86" s="171">
        <f>'Back End Tables (2)'!G40</f>
        <v/>
      </c>
      <c r="N86" s="171" t="inlineStr">
        <is>
          <t>Liquid</t>
        </is>
      </c>
      <c r="O86" s="171" t="inlineStr">
        <is>
          <t>Gas</t>
        </is>
      </c>
      <c r="P86" s="171" t="inlineStr">
        <is>
          <t>Colourless</t>
        </is>
      </c>
      <c r="Q86" s="171" t="inlineStr">
        <is>
          <t>Sweet</t>
        </is>
      </c>
    </row>
    <row r="87">
      <c r="A87" s="171">
        <f>C87&amp;D87&amp;E87</f>
        <v/>
      </c>
      <c r="B87" s="171">
        <f>C87&amp;D87&amp;E87&amp;F87</f>
        <v/>
      </c>
      <c r="C87" s="171" t="inlineStr">
        <is>
          <t>Organic</t>
        </is>
      </c>
      <c r="D87" s="171" t="inlineStr">
        <is>
          <t>Synthetic_Chemicals</t>
        </is>
      </c>
      <c r="E87" s="171" t="inlineStr">
        <is>
          <t>Styrene</t>
        </is>
      </c>
      <c r="F87" s="171" t="inlineStr">
        <is>
          <t>Stability (Autoignition)</t>
        </is>
      </c>
      <c r="G87" s="171" t="n">
        <v>490</v>
      </c>
      <c r="H87" s="171">
        <f>B87&amp;G87</f>
        <v/>
      </c>
      <c r="I87" s="171">
        <f>'Back End Tables (2)'!G24</f>
        <v/>
      </c>
      <c r="J87" s="171">
        <f>'Back End Tables (2)'!G25</f>
        <v/>
      </c>
      <c r="K87" s="171">
        <f>'Back End Tables (2)'!G26</f>
        <v/>
      </c>
      <c r="L87" s="171">
        <f>'Back End Tables (2)'!G27</f>
        <v/>
      </c>
      <c r="M87" s="171">
        <f>'Back End Tables (2)'!G28</f>
        <v/>
      </c>
      <c r="N87" s="171" t="inlineStr">
        <is>
          <t>Liquid</t>
        </is>
      </c>
      <c r="O87" s="171" t="inlineStr">
        <is>
          <t>Gas</t>
        </is>
      </c>
      <c r="P87" s="171" t="inlineStr">
        <is>
          <t>Colourless</t>
        </is>
      </c>
      <c r="Q87" s="171" t="inlineStr">
        <is>
          <t>Sweet</t>
        </is>
      </c>
    </row>
    <row r="88">
      <c r="A88" s="171">
        <f>C88&amp;D88&amp;E88</f>
        <v/>
      </c>
      <c r="B88" s="171">
        <f>C88&amp;D88&amp;E88&amp;F88</f>
        <v/>
      </c>
      <c r="C88" s="171" t="inlineStr">
        <is>
          <t>Organic</t>
        </is>
      </c>
      <c r="D88" s="171" t="inlineStr">
        <is>
          <t>Synthetic_Chemicals</t>
        </is>
      </c>
      <c r="E88" s="171" t="inlineStr">
        <is>
          <t>Styrene</t>
        </is>
      </c>
      <c r="F88" s="171" t="inlineStr">
        <is>
          <t>Lower Explosion Limit</t>
        </is>
      </c>
      <c r="G88" s="171" t="inlineStr">
        <is>
          <t>1.1 vol%</t>
        </is>
      </c>
      <c r="H88" s="171">
        <f>B88&amp;G88</f>
        <v/>
      </c>
      <c r="N88" s="171" t="inlineStr">
        <is>
          <t>Liquid</t>
        </is>
      </c>
      <c r="O88" s="171" t="inlineStr">
        <is>
          <t>Gas</t>
        </is>
      </c>
      <c r="P88" s="171" t="inlineStr">
        <is>
          <t>Colourless</t>
        </is>
      </c>
      <c r="Q88" s="171" t="inlineStr">
        <is>
          <t>Sweet</t>
        </is>
      </c>
    </row>
    <row r="89">
      <c r="A89" s="171">
        <f>C89&amp;D89&amp;E89</f>
        <v/>
      </c>
      <c r="B89" s="171">
        <f>C89&amp;D89&amp;E89&amp;F89</f>
        <v/>
      </c>
      <c r="C89" s="171" t="inlineStr">
        <is>
          <t>Organic</t>
        </is>
      </c>
      <c r="D89" s="171" t="inlineStr">
        <is>
          <t>Synthetic_Chemicals</t>
        </is>
      </c>
      <c r="E89" s="171" t="inlineStr">
        <is>
          <t>Styrene</t>
        </is>
      </c>
      <c r="F89" s="171" t="inlineStr">
        <is>
          <t>Upper Explosion Limit</t>
        </is>
      </c>
      <c r="G89" s="171" t="inlineStr">
        <is>
          <t>6.1 vol%</t>
        </is>
      </c>
      <c r="H89" s="171">
        <f>B89&amp;G89</f>
        <v/>
      </c>
      <c r="N89" s="171" t="inlineStr">
        <is>
          <t>Liquid</t>
        </is>
      </c>
      <c r="O89" s="171" t="inlineStr">
        <is>
          <t>Gas</t>
        </is>
      </c>
      <c r="P89" s="171" t="inlineStr">
        <is>
          <t>Colourless</t>
        </is>
      </c>
      <c r="Q89" s="171" t="inlineStr">
        <is>
          <t>Sweet</t>
        </is>
      </c>
    </row>
    <row r="90">
      <c r="A90" s="171">
        <f>C90&amp;D90&amp;E90</f>
        <v/>
      </c>
      <c r="B90" s="171">
        <f>C90&amp;D90&amp;E90&amp;F90</f>
        <v/>
      </c>
      <c r="C90" s="171" t="inlineStr">
        <is>
          <t>Organic</t>
        </is>
      </c>
      <c r="D90" s="171" t="inlineStr">
        <is>
          <t>Synthetic_Chemicals</t>
        </is>
      </c>
      <c r="E90" s="171" t="inlineStr">
        <is>
          <t>Styrene</t>
        </is>
      </c>
      <c r="F90" s="171" t="inlineStr">
        <is>
          <t>Explosiveness</t>
        </is>
      </c>
      <c r="G90" s="171" t="inlineStr">
        <is>
          <t>Division 1.4</t>
        </is>
      </c>
      <c r="H90" s="171">
        <f>B90&amp;G90</f>
        <v/>
      </c>
      <c r="I90" s="14">
        <f>'Back End Tables (2)'!G48</f>
        <v/>
      </c>
      <c r="J90" s="171">
        <f>'Back End Tables (2)'!G49</f>
        <v/>
      </c>
      <c r="K90" s="171">
        <f>'Back End Tables (2)'!G50</f>
        <v/>
      </c>
      <c r="L90" s="171">
        <f>'Back End Tables (2)'!G51</f>
        <v/>
      </c>
      <c r="M90" s="171">
        <f>'Back End Tables (2)'!G52</f>
        <v/>
      </c>
      <c r="N90" s="171" t="inlineStr">
        <is>
          <t>Liquid</t>
        </is>
      </c>
      <c r="O90" s="171" t="inlineStr">
        <is>
          <t>Gas</t>
        </is>
      </c>
      <c r="P90" s="171" t="inlineStr">
        <is>
          <t>Colourless</t>
        </is>
      </c>
      <c r="Q90" s="171" t="inlineStr">
        <is>
          <t>Sweet</t>
        </is>
      </c>
    </row>
    <row r="91">
      <c r="A91" s="171">
        <f>C91&amp;D91&amp;E91</f>
        <v/>
      </c>
      <c r="B91" s="171">
        <f>C91&amp;D91&amp;E91&amp;F91</f>
        <v/>
      </c>
      <c r="H91" s="171">
        <f>B91&amp;G91</f>
        <v/>
      </c>
    </row>
    <row r="92">
      <c r="A92" s="171">
        <f>C92&amp;D92&amp;E92</f>
        <v/>
      </c>
      <c r="B92" s="171">
        <f>C92&amp;D92&amp;E92&amp;F92</f>
        <v/>
      </c>
      <c r="H92" s="171">
        <f>B92&amp;G92</f>
        <v/>
      </c>
    </row>
    <row r="93">
      <c r="A93" s="171">
        <f>C93&amp;D93&amp;E93</f>
        <v/>
      </c>
      <c r="B93" s="171">
        <f>C93&amp;D93&amp;E93&amp;F93</f>
        <v/>
      </c>
      <c r="C93" s="171" t="inlineStr">
        <is>
          <t>Inorganic</t>
        </is>
      </c>
      <c r="D93" s="171" t="inlineStr">
        <is>
          <t>Acids</t>
        </is>
      </c>
      <c r="E93" s="171" t="inlineStr">
        <is>
          <t>Sulphuric Acid</t>
        </is>
      </c>
      <c r="F93" s="171" t="inlineStr">
        <is>
          <t>Boiling Point</t>
        </is>
      </c>
      <c r="G93" s="171" t="n">
        <v>290</v>
      </c>
      <c r="H93" s="171">
        <f>B93&amp;G93</f>
        <v/>
      </c>
      <c r="N93" s="171" t="inlineStr">
        <is>
          <t>Liquid</t>
        </is>
      </c>
      <c r="O93" s="171" t="inlineStr">
        <is>
          <t>Gas</t>
        </is>
      </c>
      <c r="P93" s="171" t="inlineStr">
        <is>
          <t>Colourless</t>
        </is>
      </c>
      <c r="Q93" s="171" t="inlineStr">
        <is>
          <t>Odourless</t>
        </is>
      </c>
    </row>
    <row r="94">
      <c r="A94" s="171">
        <f>C94&amp;D94&amp;E94</f>
        <v/>
      </c>
      <c r="B94" s="171">
        <f>C94&amp;D94&amp;E94&amp;F94</f>
        <v/>
      </c>
      <c r="C94" s="171" t="inlineStr">
        <is>
          <t>Inorganic</t>
        </is>
      </c>
      <c r="D94" s="171" t="inlineStr">
        <is>
          <t>Acids</t>
        </is>
      </c>
      <c r="E94" s="171" t="inlineStr">
        <is>
          <t>Sulphuric Acid</t>
        </is>
      </c>
      <c r="F94" s="171" t="inlineStr">
        <is>
          <t>Flashpoint</t>
        </is>
      </c>
      <c r="G94" s="171" t="inlineStr">
        <is>
          <t>Not Applicable</t>
        </is>
      </c>
      <c r="H94" s="171">
        <f>B94&amp;G94</f>
        <v/>
      </c>
      <c r="I94" s="171">
        <f>'Back End Tables (2)'!G12</f>
        <v/>
      </c>
      <c r="J94" s="171">
        <f>'Back End Tables (2)'!G13</f>
        <v/>
      </c>
      <c r="K94" s="171">
        <f>'Back End Tables (2)'!G14</f>
        <v/>
      </c>
      <c r="L94" s="171">
        <f>'Back End Tables (2)'!G15</f>
        <v/>
      </c>
      <c r="M94" s="171">
        <f>'Back End Tables (2)'!G16</f>
        <v/>
      </c>
      <c r="N94" s="171" t="inlineStr">
        <is>
          <t>Liquid</t>
        </is>
      </c>
      <c r="O94" s="171" t="inlineStr">
        <is>
          <t>Gas</t>
        </is>
      </c>
      <c r="P94" s="171" t="inlineStr">
        <is>
          <t>Colourless</t>
        </is>
      </c>
      <c r="Q94" s="171" t="inlineStr">
        <is>
          <t>Odourless</t>
        </is>
      </c>
    </row>
    <row r="95">
      <c r="A95" s="171">
        <f>C95&amp;D95&amp;E95</f>
        <v/>
      </c>
      <c r="B95" s="171">
        <f>C95&amp;D95&amp;E95&amp;F95</f>
        <v/>
      </c>
      <c r="C95" s="171" t="inlineStr">
        <is>
          <t>Inorganic</t>
        </is>
      </c>
      <c r="D95" s="171" t="inlineStr">
        <is>
          <t>Acids</t>
        </is>
      </c>
      <c r="E95" s="171" t="inlineStr">
        <is>
          <t>Sulphuric Acid</t>
        </is>
      </c>
      <c r="F95" s="171" t="inlineStr">
        <is>
          <t>Flammability</t>
        </is>
      </c>
      <c r="G95" s="171" t="inlineStr">
        <is>
          <t>Non Flammable</t>
        </is>
      </c>
      <c r="H95" s="171">
        <f>B95&amp;G95</f>
        <v/>
      </c>
      <c r="I95" s="14">
        <f>'Back End Tables (2)'!G36</f>
        <v/>
      </c>
      <c r="J95" s="171">
        <f>'Back End Tables (2)'!G37</f>
        <v/>
      </c>
      <c r="K95" s="171">
        <f>'Back End Tables (2)'!G38</f>
        <v/>
      </c>
      <c r="L95" s="171">
        <f>'Back End Tables (2)'!G39</f>
        <v/>
      </c>
      <c r="M95" s="171">
        <f>'Back End Tables (2)'!G40</f>
        <v/>
      </c>
      <c r="N95" s="171" t="inlineStr">
        <is>
          <t>Liquid</t>
        </is>
      </c>
      <c r="O95" s="171" t="inlineStr">
        <is>
          <t>Gas</t>
        </is>
      </c>
      <c r="P95" s="171" t="inlineStr">
        <is>
          <t>Colourless</t>
        </is>
      </c>
      <c r="Q95" s="171" t="inlineStr">
        <is>
          <t>Odourless</t>
        </is>
      </c>
    </row>
    <row r="96">
      <c r="A96" s="171">
        <f>C96&amp;D96&amp;E96</f>
        <v/>
      </c>
      <c r="B96" s="171">
        <f>C96&amp;D96&amp;E96&amp;F96</f>
        <v/>
      </c>
      <c r="C96" s="171" t="inlineStr">
        <is>
          <t>Inorganic</t>
        </is>
      </c>
      <c r="D96" s="171" t="inlineStr">
        <is>
          <t>Acids</t>
        </is>
      </c>
      <c r="E96" s="171" t="inlineStr">
        <is>
          <t>Sulphuric Acid</t>
        </is>
      </c>
      <c r="F96" s="171" t="inlineStr">
        <is>
          <t>Stability (Autoignition)</t>
        </is>
      </c>
      <c r="G96" s="171" t="inlineStr">
        <is>
          <t>No Data Available</t>
        </is>
      </c>
      <c r="H96" s="171">
        <f>B96&amp;G96</f>
        <v/>
      </c>
      <c r="I96" s="171">
        <f>'Back End Tables (2)'!G24</f>
        <v/>
      </c>
      <c r="J96" s="171">
        <f>'Back End Tables (2)'!G25</f>
        <v/>
      </c>
      <c r="K96" s="171">
        <f>'Back End Tables (2)'!G26</f>
        <v/>
      </c>
      <c r="L96" s="171">
        <f>'Back End Tables (2)'!G27</f>
        <v/>
      </c>
      <c r="M96" s="171">
        <f>'Back End Tables (2)'!G28</f>
        <v/>
      </c>
      <c r="N96" s="171" t="inlineStr">
        <is>
          <t>Liquid</t>
        </is>
      </c>
      <c r="O96" s="171" t="inlineStr">
        <is>
          <t>Gas</t>
        </is>
      </c>
      <c r="P96" s="171" t="inlineStr">
        <is>
          <t>Colourless</t>
        </is>
      </c>
      <c r="Q96" s="171" t="inlineStr">
        <is>
          <t>Odourless</t>
        </is>
      </c>
    </row>
    <row r="97">
      <c r="A97" s="171">
        <f>C97&amp;D97&amp;E97</f>
        <v/>
      </c>
      <c r="B97" s="171">
        <f>C97&amp;D97&amp;E97&amp;F97</f>
        <v/>
      </c>
      <c r="C97" s="171" t="inlineStr">
        <is>
          <t>Inorganic</t>
        </is>
      </c>
      <c r="D97" s="171" t="inlineStr">
        <is>
          <t>Acids</t>
        </is>
      </c>
      <c r="E97" s="171" t="inlineStr">
        <is>
          <t>Sulphuric Acid</t>
        </is>
      </c>
      <c r="F97" s="171" t="inlineStr">
        <is>
          <t>Lower Explosion Limit</t>
        </is>
      </c>
      <c r="G97" s="171" t="inlineStr">
        <is>
          <t>Non Explosive</t>
        </is>
      </c>
      <c r="H97" s="171">
        <f>B97&amp;G97</f>
        <v/>
      </c>
      <c r="N97" s="171" t="inlineStr">
        <is>
          <t>Liquid</t>
        </is>
      </c>
      <c r="O97" s="171" t="inlineStr">
        <is>
          <t>Gas</t>
        </is>
      </c>
      <c r="P97" s="171" t="inlineStr">
        <is>
          <t>Colourless</t>
        </is>
      </c>
      <c r="Q97" s="171" t="inlineStr">
        <is>
          <t>Odourless</t>
        </is>
      </c>
    </row>
    <row r="98">
      <c r="A98" s="171">
        <f>C98&amp;D98&amp;E98</f>
        <v/>
      </c>
      <c r="B98" s="171">
        <f>C98&amp;D98&amp;E98&amp;F98</f>
        <v/>
      </c>
      <c r="C98" s="171" t="inlineStr">
        <is>
          <t>Inorganic</t>
        </is>
      </c>
      <c r="D98" s="171" t="inlineStr">
        <is>
          <t>Acids</t>
        </is>
      </c>
      <c r="E98" s="171" t="inlineStr">
        <is>
          <t>Sulphuric Acid</t>
        </is>
      </c>
      <c r="F98" s="171" t="inlineStr">
        <is>
          <t>Upper Explosion Limit</t>
        </is>
      </c>
      <c r="G98" s="171" t="inlineStr">
        <is>
          <t>Non Explosive</t>
        </is>
      </c>
      <c r="H98" s="171">
        <f>B98&amp;G98</f>
        <v/>
      </c>
      <c r="N98" s="171" t="inlineStr">
        <is>
          <t>Liquid</t>
        </is>
      </c>
      <c r="O98" s="171" t="inlineStr">
        <is>
          <t>Gas</t>
        </is>
      </c>
      <c r="P98" s="171" t="inlineStr">
        <is>
          <t>Colourless</t>
        </is>
      </c>
      <c r="Q98" s="171" t="inlineStr">
        <is>
          <t>Odourless</t>
        </is>
      </c>
    </row>
    <row r="99">
      <c r="A99" s="171">
        <f>C99&amp;D99&amp;E99</f>
        <v/>
      </c>
      <c r="B99" s="171">
        <f>C99&amp;D99&amp;E99&amp;F99</f>
        <v/>
      </c>
      <c r="C99" s="171" t="inlineStr">
        <is>
          <t>Inorganic</t>
        </is>
      </c>
      <c r="D99" s="171" t="inlineStr">
        <is>
          <t>Acids</t>
        </is>
      </c>
      <c r="E99" s="171" t="inlineStr">
        <is>
          <t>Sulphuric Acid</t>
        </is>
      </c>
      <c r="F99" s="171" t="inlineStr">
        <is>
          <t>Explosiveness</t>
        </is>
      </c>
      <c r="G99" s="171" t="inlineStr">
        <is>
          <t>Division 1.4</t>
        </is>
      </c>
      <c r="H99" s="171">
        <f>B99&amp;G99</f>
        <v/>
      </c>
      <c r="I99" s="14">
        <f>'Back End Tables (2)'!G48</f>
        <v/>
      </c>
      <c r="J99" s="171">
        <f>'Back End Tables (2)'!G49</f>
        <v/>
      </c>
      <c r="K99" s="171">
        <f>'Back End Tables (2)'!G50</f>
        <v/>
      </c>
      <c r="L99" s="171">
        <f>'Back End Tables (2)'!G51</f>
        <v/>
      </c>
      <c r="M99" s="171">
        <f>'Back End Tables (2)'!G52</f>
        <v/>
      </c>
      <c r="N99" s="171" t="inlineStr">
        <is>
          <t>Liquid</t>
        </is>
      </c>
      <c r="O99" s="171" t="inlineStr">
        <is>
          <t>Gas</t>
        </is>
      </c>
      <c r="P99" s="171" t="inlineStr">
        <is>
          <t>Colourless</t>
        </is>
      </c>
      <c r="Q99" s="171" t="inlineStr">
        <is>
          <t>Odourless</t>
        </is>
      </c>
    </row>
    <row r="100">
      <c r="A100" s="171">
        <f>C100&amp;D100&amp;E100</f>
        <v/>
      </c>
      <c r="B100" s="171">
        <f>C100&amp;D100&amp;E100&amp;F100</f>
        <v/>
      </c>
      <c r="H100" s="171">
        <f>B100&amp;G100</f>
        <v/>
      </c>
    </row>
    <row r="102">
      <c r="A102" s="171">
        <f>C102&amp;D102&amp;E102</f>
        <v/>
      </c>
      <c r="B102" s="171">
        <f>C102&amp;D102&amp;E102&amp;F102</f>
        <v/>
      </c>
      <c r="C102" s="171" t="inlineStr">
        <is>
          <t>Inorganic</t>
        </is>
      </c>
      <c r="D102" s="171" t="inlineStr">
        <is>
          <t>Acids</t>
        </is>
      </c>
      <c r="E102" s="171" t="inlineStr">
        <is>
          <t>Phosphoric Acid (85%)</t>
        </is>
      </c>
      <c r="F102" s="171" t="inlineStr">
        <is>
          <t>Boiling Point</t>
        </is>
      </c>
      <c r="G102" s="171" t="n">
        <v>158</v>
      </c>
      <c r="H102" s="171">
        <f>B102&amp;G102</f>
        <v/>
      </c>
      <c r="N102" s="171" t="inlineStr">
        <is>
          <t>Liquid</t>
        </is>
      </c>
      <c r="O102" s="171" t="inlineStr">
        <is>
          <t>Gas</t>
        </is>
      </c>
      <c r="P102" s="171" t="inlineStr">
        <is>
          <t>Colourless</t>
        </is>
      </c>
      <c r="Q102" s="171" t="inlineStr">
        <is>
          <t>Odourless</t>
        </is>
      </c>
    </row>
    <row r="103">
      <c r="A103" s="171">
        <f>C103&amp;D103&amp;E103</f>
        <v/>
      </c>
      <c r="B103" s="171">
        <f>C103&amp;D103&amp;E103&amp;F103</f>
        <v/>
      </c>
      <c r="C103" s="171" t="inlineStr">
        <is>
          <t>Inorganic</t>
        </is>
      </c>
      <c r="D103" s="171" t="inlineStr">
        <is>
          <t>Acids</t>
        </is>
      </c>
      <c r="E103" s="171" t="inlineStr">
        <is>
          <t>Phosphoric Acid (85%)</t>
        </is>
      </c>
      <c r="F103" s="171" t="inlineStr">
        <is>
          <t>Flashpoint</t>
        </is>
      </c>
      <c r="G103" s="171" t="inlineStr">
        <is>
          <t>Not Applicable</t>
        </is>
      </c>
      <c r="H103" s="171">
        <f>B103&amp;G103</f>
        <v/>
      </c>
      <c r="I103" s="171">
        <f>'Back End Tables (2)'!G12</f>
        <v/>
      </c>
      <c r="J103" s="171">
        <f>'Back End Tables (2)'!G13</f>
        <v/>
      </c>
      <c r="K103" s="171">
        <f>'Back End Tables (2)'!G14</f>
        <v/>
      </c>
      <c r="L103" s="171">
        <f>'Back End Tables (2)'!G15</f>
        <v/>
      </c>
      <c r="M103" s="171">
        <f>'Back End Tables (2)'!G16</f>
        <v/>
      </c>
      <c r="N103" s="171" t="inlineStr">
        <is>
          <t>Liquid</t>
        </is>
      </c>
      <c r="O103" s="171" t="inlineStr">
        <is>
          <t>Gas</t>
        </is>
      </c>
      <c r="P103" s="171" t="inlineStr">
        <is>
          <t>Colourless</t>
        </is>
      </c>
      <c r="Q103" s="171" t="inlineStr">
        <is>
          <t>Odourless</t>
        </is>
      </c>
    </row>
    <row r="104">
      <c r="A104" s="171">
        <f>C104&amp;D104&amp;E104</f>
        <v/>
      </c>
      <c r="B104" s="171">
        <f>C104&amp;D104&amp;E104&amp;F104</f>
        <v/>
      </c>
      <c r="C104" s="171" t="inlineStr">
        <is>
          <t>Inorganic</t>
        </is>
      </c>
      <c r="D104" s="171" t="inlineStr">
        <is>
          <t>Acids</t>
        </is>
      </c>
      <c r="E104" s="171" t="inlineStr">
        <is>
          <t>Phosphoric Acid (85%)</t>
        </is>
      </c>
      <c r="F104" s="171" t="inlineStr">
        <is>
          <t>Flammability</t>
        </is>
      </c>
      <c r="G104" s="171" t="inlineStr">
        <is>
          <t>Non Flammable</t>
        </is>
      </c>
      <c r="H104" s="171">
        <f>B104&amp;G104</f>
        <v/>
      </c>
      <c r="I104" s="14">
        <f>'Back End Tables (2)'!G36</f>
        <v/>
      </c>
      <c r="J104" s="171">
        <f>'Back End Tables (2)'!G37</f>
        <v/>
      </c>
      <c r="K104" s="171">
        <f>'Back End Tables (2)'!G38</f>
        <v/>
      </c>
      <c r="L104" s="171">
        <f>'Back End Tables (2)'!G39</f>
        <v/>
      </c>
      <c r="M104" s="171">
        <f>'Back End Tables (2)'!G40</f>
        <v/>
      </c>
      <c r="N104" s="171" t="inlineStr">
        <is>
          <t>Liquid</t>
        </is>
      </c>
      <c r="O104" s="171" t="inlineStr">
        <is>
          <t>Gas</t>
        </is>
      </c>
      <c r="P104" s="171" t="inlineStr">
        <is>
          <t>Colourless</t>
        </is>
      </c>
      <c r="Q104" s="171" t="inlineStr">
        <is>
          <t>Odourless</t>
        </is>
      </c>
    </row>
    <row r="105">
      <c r="A105" s="171">
        <f>C105&amp;D105&amp;E105</f>
        <v/>
      </c>
      <c r="B105" s="171">
        <f>C105&amp;D105&amp;E105&amp;F105</f>
        <v/>
      </c>
      <c r="C105" s="171" t="inlineStr">
        <is>
          <t>Inorganic</t>
        </is>
      </c>
      <c r="D105" s="171" t="inlineStr">
        <is>
          <t>Acids</t>
        </is>
      </c>
      <c r="E105" s="171" t="inlineStr">
        <is>
          <t>Phosphoric Acid (85%)</t>
        </is>
      </c>
      <c r="F105" s="171" t="inlineStr">
        <is>
          <t>Stability (Autoignition)</t>
        </is>
      </c>
      <c r="G105" s="171" t="inlineStr">
        <is>
          <t>No Data Available</t>
        </is>
      </c>
      <c r="H105" s="171">
        <f>B105&amp;G105</f>
        <v/>
      </c>
      <c r="I105" s="171">
        <f>'Back End Tables (2)'!G24</f>
        <v/>
      </c>
      <c r="J105" s="171">
        <f>'Back End Tables (2)'!G25</f>
        <v/>
      </c>
      <c r="K105" s="171">
        <f>'Back End Tables (2)'!G26</f>
        <v/>
      </c>
      <c r="L105" s="171">
        <f>'Back End Tables (2)'!G27</f>
        <v/>
      </c>
      <c r="M105" s="171">
        <f>'Back End Tables (2)'!G28</f>
        <v/>
      </c>
      <c r="N105" s="171" t="inlineStr">
        <is>
          <t>Liquid</t>
        </is>
      </c>
      <c r="O105" s="171" t="inlineStr">
        <is>
          <t>Gas</t>
        </is>
      </c>
      <c r="P105" s="171" t="inlineStr">
        <is>
          <t>Colourless</t>
        </is>
      </c>
      <c r="Q105" s="171" t="inlineStr">
        <is>
          <t>Odourless</t>
        </is>
      </c>
    </row>
    <row r="106">
      <c r="A106" s="171">
        <f>C106&amp;D106&amp;E106</f>
        <v/>
      </c>
      <c r="B106" s="171">
        <f>C106&amp;D106&amp;E106&amp;F106</f>
        <v/>
      </c>
      <c r="C106" s="171" t="inlineStr">
        <is>
          <t>Inorganic</t>
        </is>
      </c>
      <c r="D106" s="171" t="inlineStr">
        <is>
          <t>Acids</t>
        </is>
      </c>
      <c r="E106" s="171" t="inlineStr">
        <is>
          <t>Phosphoric Acid (85%)</t>
        </is>
      </c>
      <c r="F106" s="171" t="inlineStr">
        <is>
          <t>Lower Explosion Limit</t>
        </is>
      </c>
      <c r="G106" s="171" t="inlineStr">
        <is>
          <t>Non Explosive</t>
        </is>
      </c>
      <c r="H106" s="171">
        <f>B106&amp;G106</f>
        <v/>
      </c>
      <c r="N106" s="171" t="inlineStr">
        <is>
          <t>Liquid</t>
        </is>
      </c>
      <c r="O106" s="171" t="inlineStr">
        <is>
          <t>Gas</t>
        </is>
      </c>
      <c r="P106" s="171" t="inlineStr">
        <is>
          <t>Colourless</t>
        </is>
      </c>
      <c r="Q106" s="171" t="inlineStr">
        <is>
          <t>Odourless</t>
        </is>
      </c>
    </row>
    <row r="107">
      <c r="A107" s="171">
        <f>C107&amp;D107&amp;E107</f>
        <v/>
      </c>
      <c r="B107" s="171">
        <f>C107&amp;D107&amp;E107&amp;F107</f>
        <v/>
      </c>
      <c r="C107" s="171" t="inlineStr">
        <is>
          <t>Inorganic</t>
        </is>
      </c>
      <c r="D107" s="171" t="inlineStr">
        <is>
          <t>Acids</t>
        </is>
      </c>
      <c r="E107" s="171" t="inlineStr">
        <is>
          <t>Phosphoric Acid (85%)</t>
        </is>
      </c>
      <c r="F107" s="171" t="inlineStr">
        <is>
          <t>Upper Explosion Limit</t>
        </is>
      </c>
      <c r="G107" s="171" t="inlineStr">
        <is>
          <t>Non Explosive</t>
        </is>
      </c>
      <c r="H107" s="171">
        <f>B107&amp;G107</f>
        <v/>
      </c>
      <c r="N107" s="171" t="inlineStr">
        <is>
          <t>Liquid</t>
        </is>
      </c>
      <c r="O107" s="171" t="inlineStr">
        <is>
          <t>Gas</t>
        </is>
      </c>
      <c r="P107" s="171" t="inlineStr">
        <is>
          <t>Colourless</t>
        </is>
      </c>
      <c r="Q107" s="171" t="inlineStr">
        <is>
          <t>Odourless</t>
        </is>
      </c>
    </row>
    <row r="108">
      <c r="A108" s="171">
        <f>C108&amp;D108&amp;E108</f>
        <v/>
      </c>
      <c r="B108" s="171">
        <f>C108&amp;D108&amp;E108&amp;F108</f>
        <v/>
      </c>
      <c r="C108" s="171" t="inlineStr">
        <is>
          <t>Inorganic</t>
        </is>
      </c>
      <c r="D108" s="171" t="inlineStr">
        <is>
          <t>Acids</t>
        </is>
      </c>
      <c r="E108" s="171" t="inlineStr">
        <is>
          <t>Phosphoric Acid (85%)</t>
        </is>
      </c>
      <c r="F108" s="171" t="inlineStr">
        <is>
          <t>Explosiveness</t>
        </is>
      </c>
      <c r="G108" s="171" t="inlineStr">
        <is>
          <t>Division 1.4</t>
        </is>
      </c>
      <c r="H108" s="171">
        <f>B108&amp;G108</f>
        <v/>
      </c>
      <c r="I108" s="14">
        <f>'Back End Tables (2)'!G48</f>
        <v/>
      </c>
      <c r="J108" s="171">
        <f>'Back End Tables (2)'!G49</f>
        <v/>
      </c>
      <c r="K108" s="171">
        <f>'Back End Tables (2)'!G50</f>
        <v/>
      </c>
      <c r="L108" s="171">
        <f>'Back End Tables (2)'!G51</f>
        <v/>
      </c>
      <c r="M108" s="171">
        <f>'Back End Tables (2)'!G52</f>
        <v/>
      </c>
      <c r="N108" s="171" t="inlineStr">
        <is>
          <t>Liquid</t>
        </is>
      </c>
      <c r="O108" s="171" t="inlineStr">
        <is>
          <t>Gas</t>
        </is>
      </c>
      <c r="P108" s="171" t="inlineStr">
        <is>
          <t>Colourless</t>
        </is>
      </c>
      <c r="Q108" s="171" t="inlineStr">
        <is>
          <t>Odourless</t>
        </is>
      </c>
    </row>
    <row r="109">
      <c r="A109" s="171">
        <f>C109&amp;D109&amp;E109</f>
        <v/>
      </c>
      <c r="B109" s="171">
        <f>C109&amp;D109&amp;E109&amp;F109</f>
        <v/>
      </c>
      <c r="H109" s="171">
        <f>B109&amp;G109</f>
        <v/>
      </c>
    </row>
    <row r="110">
      <c r="A110" s="171">
        <f>C110&amp;D110&amp;E110</f>
        <v/>
      </c>
      <c r="B110" s="171">
        <f>C110&amp;D110&amp;E110&amp;F110</f>
        <v/>
      </c>
      <c r="H110" s="171">
        <f>B110&amp;G110</f>
        <v/>
      </c>
    </row>
    <row r="111">
      <c r="A111" s="171">
        <f>C111&amp;D111&amp;E111</f>
        <v/>
      </c>
      <c r="B111" s="171">
        <f>C111&amp;D111&amp;E111&amp;F111</f>
        <v/>
      </c>
      <c r="C111" s="171" t="inlineStr">
        <is>
          <t>Inorganic</t>
        </is>
      </c>
      <c r="D111" s="171" t="inlineStr">
        <is>
          <t>Acids</t>
        </is>
      </c>
      <c r="E111" s="171" t="inlineStr">
        <is>
          <t>Nitric Acid</t>
        </is>
      </c>
      <c r="F111" s="171" t="inlineStr">
        <is>
          <t>Boiling Point</t>
        </is>
      </c>
      <c r="G111" s="171" t="n">
        <v>83</v>
      </c>
      <c r="H111" s="171">
        <f>B111&amp;G111</f>
        <v/>
      </c>
      <c r="N111" s="171" t="inlineStr">
        <is>
          <t>Liquid</t>
        </is>
      </c>
      <c r="O111" s="171" t="inlineStr">
        <is>
          <t>Gas</t>
        </is>
      </c>
      <c r="P111" s="171" t="inlineStr">
        <is>
          <t>Colourless</t>
        </is>
      </c>
      <c r="Q111" s="171" t="inlineStr">
        <is>
          <t>Strong Acrid</t>
        </is>
      </c>
    </row>
    <row r="112">
      <c r="A112" s="171">
        <f>C112&amp;D112&amp;E112</f>
        <v/>
      </c>
      <c r="B112" s="171">
        <f>C112&amp;D112&amp;E112&amp;F112</f>
        <v/>
      </c>
      <c r="C112" s="171" t="inlineStr">
        <is>
          <t>Inorganic</t>
        </is>
      </c>
      <c r="D112" s="171" t="inlineStr">
        <is>
          <t>Acids</t>
        </is>
      </c>
      <c r="E112" s="171" t="inlineStr">
        <is>
          <t>Nitric Acid</t>
        </is>
      </c>
      <c r="F112" s="171" t="inlineStr">
        <is>
          <t>Flashpoint</t>
        </is>
      </c>
      <c r="G112" s="171" t="inlineStr">
        <is>
          <t>Not Applicable</t>
        </is>
      </c>
      <c r="H112" s="171">
        <f>B112&amp;G112</f>
        <v/>
      </c>
      <c r="I112" s="171">
        <f>'Back End Tables (2)'!G12</f>
        <v/>
      </c>
      <c r="J112" s="171">
        <f>'Back End Tables (2)'!G13</f>
        <v/>
      </c>
      <c r="K112" s="171">
        <f>'Back End Tables (2)'!G14</f>
        <v/>
      </c>
      <c r="L112" s="171">
        <f>'Back End Tables (2)'!G15</f>
        <v/>
      </c>
      <c r="M112" s="171">
        <f>'Back End Tables (2)'!G16</f>
        <v/>
      </c>
      <c r="N112" s="171" t="inlineStr">
        <is>
          <t>Liquid</t>
        </is>
      </c>
      <c r="O112" s="171" t="inlineStr">
        <is>
          <t>Gas</t>
        </is>
      </c>
      <c r="P112" s="171" t="inlineStr">
        <is>
          <t>Colourless</t>
        </is>
      </c>
      <c r="Q112" s="171" t="inlineStr">
        <is>
          <t>Strong Acrid</t>
        </is>
      </c>
    </row>
    <row r="113">
      <c r="A113" s="171">
        <f>C113&amp;D113&amp;E113</f>
        <v/>
      </c>
      <c r="B113" s="171">
        <f>C113&amp;D113&amp;E113&amp;F113</f>
        <v/>
      </c>
      <c r="C113" s="171" t="inlineStr">
        <is>
          <t>Inorganic</t>
        </is>
      </c>
      <c r="D113" s="171" t="inlineStr">
        <is>
          <t>Acids</t>
        </is>
      </c>
      <c r="E113" s="171" t="inlineStr">
        <is>
          <t>Nitric Acid</t>
        </is>
      </c>
      <c r="F113" s="171" t="inlineStr">
        <is>
          <t>Flammability</t>
        </is>
      </c>
      <c r="G113" s="171" t="inlineStr">
        <is>
          <t>Non Flammable</t>
        </is>
      </c>
      <c r="H113" s="171">
        <f>B113&amp;G113</f>
        <v/>
      </c>
      <c r="I113" s="14">
        <f>'Back End Tables (2)'!G36</f>
        <v/>
      </c>
      <c r="J113" s="171">
        <f>'Back End Tables (2)'!G37</f>
        <v/>
      </c>
      <c r="K113" s="171">
        <f>'Back End Tables (2)'!G38</f>
        <v/>
      </c>
      <c r="L113" s="171">
        <f>'Back End Tables (2)'!G39</f>
        <v/>
      </c>
      <c r="M113" s="171">
        <f>'Back End Tables (2)'!G40</f>
        <v/>
      </c>
      <c r="N113" s="171" t="inlineStr">
        <is>
          <t>Liquid</t>
        </is>
      </c>
      <c r="O113" s="171" t="inlineStr">
        <is>
          <t>Gas</t>
        </is>
      </c>
      <c r="P113" s="171" t="inlineStr">
        <is>
          <t>Colourless</t>
        </is>
      </c>
      <c r="Q113" s="171" t="inlineStr">
        <is>
          <t>Strong Acrid</t>
        </is>
      </c>
    </row>
    <row r="114">
      <c r="A114" s="171">
        <f>C114&amp;D114&amp;E114</f>
        <v/>
      </c>
      <c r="B114" s="171">
        <f>C114&amp;D114&amp;E114&amp;F114</f>
        <v/>
      </c>
      <c r="C114" s="171" t="inlineStr">
        <is>
          <t>Inorganic</t>
        </is>
      </c>
      <c r="D114" s="171" t="inlineStr">
        <is>
          <t>Acids</t>
        </is>
      </c>
      <c r="E114" s="171" t="inlineStr">
        <is>
          <t>Nitric Acid</t>
        </is>
      </c>
      <c r="F114" s="171" t="inlineStr">
        <is>
          <t>Stability (Autoignition)</t>
        </is>
      </c>
      <c r="G114" s="171" t="inlineStr">
        <is>
          <t>No Data Available</t>
        </is>
      </c>
      <c r="H114" s="171">
        <f>B114&amp;G114</f>
        <v/>
      </c>
      <c r="I114" s="171">
        <f>'Back End Tables (2)'!G24</f>
        <v/>
      </c>
      <c r="J114" s="171">
        <f>'Back End Tables (2)'!G25</f>
        <v/>
      </c>
      <c r="K114" s="171">
        <f>'Back End Tables (2)'!G26</f>
        <v/>
      </c>
      <c r="L114" s="171">
        <f>'Back End Tables (2)'!G27</f>
        <v/>
      </c>
      <c r="M114" s="171">
        <f>'Back End Tables (2)'!G28</f>
        <v/>
      </c>
      <c r="N114" s="171" t="inlineStr">
        <is>
          <t>Liquid</t>
        </is>
      </c>
      <c r="O114" s="171" t="inlineStr">
        <is>
          <t>Gas</t>
        </is>
      </c>
      <c r="P114" s="171" t="inlineStr">
        <is>
          <t>Colourless</t>
        </is>
      </c>
      <c r="Q114" s="171" t="inlineStr">
        <is>
          <t>Strong Acrid</t>
        </is>
      </c>
    </row>
    <row r="115">
      <c r="A115" s="171">
        <f>C115&amp;D115&amp;E115</f>
        <v/>
      </c>
      <c r="B115" s="171">
        <f>C115&amp;D115&amp;E115&amp;F115</f>
        <v/>
      </c>
      <c r="C115" s="171" t="inlineStr">
        <is>
          <t>Inorganic</t>
        </is>
      </c>
      <c r="D115" s="171" t="inlineStr">
        <is>
          <t>Acids</t>
        </is>
      </c>
      <c r="E115" s="171" t="inlineStr">
        <is>
          <t>Nitric Acid</t>
        </is>
      </c>
      <c r="F115" s="171" t="inlineStr">
        <is>
          <t>Lower Explosion Limit</t>
        </is>
      </c>
      <c r="G115" s="171" t="inlineStr">
        <is>
          <t>Non Explosive</t>
        </is>
      </c>
      <c r="H115" s="171">
        <f>B115&amp;G115</f>
        <v/>
      </c>
      <c r="N115" s="171" t="inlineStr">
        <is>
          <t>Liquid</t>
        </is>
      </c>
      <c r="O115" s="171" t="inlineStr">
        <is>
          <t>Gas</t>
        </is>
      </c>
      <c r="P115" s="171" t="inlineStr">
        <is>
          <t>Colourless</t>
        </is>
      </c>
      <c r="Q115" s="171" t="inlineStr">
        <is>
          <t>Strong Acrid</t>
        </is>
      </c>
    </row>
    <row r="116">
      <c r="A116" s="171">
        <f>C116&amp;D116&amp;E116</f>
        <v/>
      </c>
      <c r="B116" s="171">
        <f>C116&amp;D116&amp;E116&amp;F116</f>
        <v/>
      </c>
      <c r="C116" s="171" t="inlineStr">
        <is>
          <t>Inorganic</t>
        </is>
      </c>
      <c r="D116" s="171" t="inlineStr">
        <is>
          <t>Acids</t>
        </is>
      </c>
      <c r="E116" s="171" t="inlineStr">
        <is>
          <t>Nitric Acid</t>
        </is>
      </c>
      <c r="F116" s="171" t="inlineStr">
        <is>
          <t>Upper Explosion Limit</t>
        </is>
      </c>
      <c r="G116" s="171" t="inlineStr">
        <is>
          <t>Non Explosive</t>
        </is>
      </c>
      <c r="H116" s="171">
        <f>B116&amp;G116</f>
        <v/>
      </c>
      <c r="N116" s="171" t="inlineStr">
        <is>
          <t>Liquid</t>
        </is>
      </c>
      <c r="O116" s="171" t="inlineStr">
        <is>
          <t>Gas</t>
        </is>
      </c>
      <c r="P116" s="171" t="inlineStr">
        <is>
          <t>Colourless</t>
        </is>
      </c>
      <c r="Q116" s="171" t="inlineStr">
        <is>
          <t>Strong Acrid</t>
        </is>
      </c>
    </row>
    <row r="117">
      <c r="A117" s="171">
        <f>C117&amp;D117&amp;E117</f>
        <v/>
      </c>
      <c r="B117" s="171">
        <f>C117&amp;D117&amp;E117&amp;F117</f>
        <v/>
      </c>
      <c r="C117" s="171" t="inlineStr">
        <is>
          <t>Inorganic</t>
        </is>
      </c>
      <c r="D117" s="171" t="inlineStr">
        <is>
          <t>Acids</t>
        </is>
      </c>
      <c r="E117" s="171" t="inlineStr">
        <is>
          <t>Nitric Acid</t>
        </is>
      </c>
      <c r="F117" s="171" t="inlineStr">
        <is>
          <t>Explosiveness</t>
        </is>
      </c>
      <c r="G117" s="171" t="inlineStr">
        <is>
          <t>Division 1.4</t>
        </is>
      </c>
      <c r="H117" s="171">
        <f>B117&amp;G117</f>
        <v/>
      </c>
      <c r="I117" s="14">
        <f>'Back End Tables (2)'!G48</f>
        <v/>
      </c>
      <c r="J117" s="171">
        <f>'Back End Tables (2)'!G49</f>
        <v/>
      </c>
      <c r="K117" s="171">
        <f>'Back End Tables (2)'!G50</f>
        <v/>
      </c>
      <c r="L117" s="171">
        <f>'Back End Tables (2)'!G51</f>
        <v/>
      </c>
      <c r="M117" s="171">
        <f>'Back End Tables (2)'!G52</f>
        <v/>
      </c>
      <c r="N117" s="171" t="inlineStr">
        <is>
          <t>Liquid</t>
        </is>
      </c>
      <c r="O117" s="171" t="inlineStr">
        <is>
          <t>Gas</t>
        </is>
      </c>
      <c r="P117" s="171" t="inlineStr">
        <is>
          <t>Colourless</t>
        </is>
      </c>
      <c r="Q117" s="171" t="inlineStr">
        <is>
          <t>Strong Acrid</t>
        </is>
      </c>
    </row>
    <row r="118">
      <c r="A118" s="171">
        <f>C118&amp;D118&amp;E118</f>
        <v/>
      </c>
      <c r="B118" s="171">
        <f>C118&amp;D118&amp;E118&amp;F118</f>
        <v/>
      </c>
      <c r="H118" s="171">
        <f>B118&amp;G118</f>
        <v/>
      </c>
    </row>
    <row r="119">
      <c r="A119" s="171">
        <f>C119&amp;D119&amp;E119</f>
        <v/>
      </c>
      <c r="B119" s="171">
        <f>C119&amp;D119&amp;E119&amp;F119</f>
        <v/>
      </c>
      <c r="H119" s="171">
        <f>B119&amp;G119</f>
        <v/>
      </c>
    </row>
    <row r="120">
      <c r="A120" s="171">
        <f>C120&amp;D120&amp;E120</f>
        <v/>
      </c>
      <c r="B120" s="171">
        <f>C120&amp;D120&amp;E120&amp;F120</f>
        <v/>
      </c>
      <c r="C120" s="171" t="inlineStr">
        <is>
          <t>Inorganic</t>
        </is>
      </c>
      <c r="D120" s="171" t="inlineStr">
        <is>
          <t>Acids</t>
        </is>
      </c>
      <c r="E120" s="171" t="inlineStr">
        <is>
          <t>Hydrochloric Acid</t>
        </is>
      </c>
      <c r="F120" s="171" t="inlineStr">
        <is>
          <t>Boiling Point</t>
        </is>
      </c>
      <c r="G120" s="171" t="n">
        <v>85</v>
      </c>
      <c r="H120" s="171">
        <f>B120&amp;G120</f>
        <v/>
      </c>
      <c r="N120" s="171" t="inlineStr">
        <is>
          <t>Liquid</t>
        </is>
      </c>
      <c r="O120" s="171" t="inlineStr">
        <is>
          <t>Gas</t>
        </is>
      </c>
      <c r="P120" s="171" t="inlineStr">
        <is>
          <t>Colourless</t>
        </is>
      </c>
      <c r="Q120" s="171" t="inlineStr">
        <is>
          <t>Pungent</t>
        </is>
      </c>
    </row>
    <row r="121">
      <c r="A121" s="171">
        <f>C121&amp;D121&amp;E121</f>
        <v/>
      </c>
      <c r="B121" s="171">
        <f>C121&amp;D121&amp;E121&amp;F121</f>
        <v/>
      </c>
      <c r="C121" s="171" t="inlineStr">
        <is>
          <t>Inorganic</t>
        </is>
      </c>
      <c r="D121" s="171" t="inlineStr">
        <is>
          <t>Acids</t>
        </is>
      </c>
      <c r="E121" s="171" t="inlineStr">
        <is>
          <t>Hydrochloric Acid</t>
        </is>
      </c>
      <c r="F121" s="171" t="inlineStr">
        <is>
          <t>Flashpoint</t>
        </is>
      </c>
      <c r="G121" s="171" t="inlineStr">
        <is>
          <t>Not Applicable</t>
        </is>
      </c>
      <c r="H121" s="171">
        <f>B121&amp;G121</f>
        <v/>
      </c>
      <c r="I121" s="171">
        <f>'Back End Tables (2)'!G12</f>
        <v/>
      </c>
      <c r="J121" s="171">
        <f>'Back End Tables (2)'!G13</f>
        <v/>
      </c>
      <c r="K121" s="171">
        <f>'Back End Tables (2)'!G14</f>
        <v/>
      </c>
      <c r="L121" s="171">
        <f>'Back End Tables (2)'!G15</f>
        <v/>
      </c>
      <c r="M121" s="171">
        <f>'Back End Tables (2)'!G16</f>
        <v/>
      </c>
      <c r="N121" s="171" t="inlineStr">
        <is>
          <t>Liquid</t>
        </is>
      </c>
      <c r="O121" s="171" t="inlineStr">
        <is>
          <t>Gas</t>
        </is>
      </c>
      <c r="P121" s="171" t="inlineStr">
        <is>
          <t>Colourless</t>
        </is>
      </c>
      <c r="Q121" s="171" t="inlineStr">
        <is>
          <t>Pungent</t>
        </is>
      </c>
    </row>
    <row r="122">
      <c r="A122" s="171">
        <f>C122&amp;D122&amp;E122</f>
        <v/>
      </c>
      <c r="B122" s="171">
        <f>C122&amp;D122&amp;E122&amp;F122</f>
        <v/>
      </c>
      <c r="C122" s="171" t="inlineStr">
        <is>
          <t>Inorganic</t>
        </is>
      </c>
      <c r="D122" s="171" t="inlineStr">
        <is>
          <t>Acids</t>
        </is>
      </c>
      <c r="E122" s="171" t="inlineStr">
        <is>
          <t>Hydrochloric Acid</t>
        </is>
      </c>
      <c r="F122" s="171" t="inlineStr">
        <is>
          <t>Flammability</t>
        </is>
      </c>
      <c r="G122" s="171" t="inlineStr">
        <is>
          <t>Non Flammable</t>
        </is>
      </c>
      <c r="H122" s="171">
        <f>B122&amp;G122</f>
        <v/>
      </c>
      <c r="I122" s="14">
        <f>'Back End Tables (2)'!G36</f>
        <v/>
      </c>
      <c r="J122" s="171">
        <f>'Back End Tables (2)'!G37</f>
        <v/>
      </c>
      <c r="K122" s="171">
        <f>'Back End Tables (2)'!G38</f>
        <v/>
      </c>
      <c r="L122" s="171">
        <f>'Back End Tables (2)'!G39</f>
        <v/>
      </c>
      <c r="M122" s="171">
        <f>'Back End Tables (2)'!G40</f>
        <v/>
      </c>
      <c r="N122" s="171" t="inlineStr">
        <is>
          <t>Liquid</t>
        </is>
      </c>
      <c r="O122" s="171" t="inlineStr">
        <is>
          <t>Gas</t>
        </is>
      </c>
      <c r="P122" s="171" t="inlineStr">
        <is>
          <t>Colourless</t>
        </is>
      </c>
      <c r="Q122" s="171" t="inlineStr">
        <is>
          <t>Pungent</t>
        </is>
      </c>
    </row>
    <row r="123">
      <c r="A123" s="171">
        <f>C123&amp;D123&amp;E123</f>
        <v/>
      </c>
      <c r="B123" s="171">
        <f>C123&amp;D123&amp;E123&amp;F123</f>
        <v/>
      </c>
      <c r="C123" s="171" t="inlineStr">
        <is>
          <t>Inorganic</t>
        </is>
      </c>
      <c r="D123" s="171" t="inlineStr">
        <is>
          <t>Acids</t>
        </is>
      </c>
      <c r="E123" s="171" t="inlineStr">
        <is>
          <t>Hydrochloric Acid</t>
        </is>
      </c>
      <c r="F123" s="171" t="inlineStr">
        <is>
          <t>Stability (Autoignition)</t>
        </is>
      </c>
      <c r="G123" s="171" t="inlineStr">
        <is>
          <t>No Data Available</t>
        </is>
      </c>
      <c r="H123" s="171">
        <f>B123&amp;G123</f>
        <v/>
      </c>
      <c r="I123" s="171">
        <f>'Back End Tables (2)'!G24</f>
        <v/>
      </c>
      <c r="J123" s="171">
        <f>'Back End Tables (2)'!G25</f>
        <v/>
      </c>
      <c r="K123" s="171">
        <f>'Back End Tables (2)'!G26</f>
        <v/>
      </c>
      <c r="L123" s="171">
        <f>'Back End Tables (2)'!G27</f>
        <v/>
      </c>
      <c r="M123" s="171">
        <f>'Back End Tables (2)'!G28</f>
        <v/>
      </c>
      <c r="N123" s="171" t="inlineStr">
        <is>
          <t>Liquid</t>
        </is>
      </c>
      <c r="O123" s="171" t="inlineStr">
        <is>
          <t>Gas</t>
        </is>
      </c>
      <c r="P123" s="171" t="inlineStr">
        <is>
          <t>Colourless</t>
        </is>
      </c>
      <c r="Q123" s="171" t="inlineStr">
        <is>
          <t>Pungent</t>
        </is>
      </c>
    </row>
    <row r="124">
      <c r="A124" s="171">
        <f>C124&amp;D124&amp;E124</f>
        <v/>
      </c>
      <c r="B124" s="171">
        <f>C124&amp;D124&amp;E124&amp;F124</f>
        <v/>
      </c>
      <c r="C124" s="171" t="inlineStr">
        <is>
          <t>Inorganic</t>
        </is>
      </c>
      <c r="D124" s="171" t="inlineStr">
        <is>
          <t>Acids</t>
        </is>
      </c>
      <c r="E124" s="171" t="inlineStr">
        <is>
          <t>Hydrochloric Acid</t>
        </is>
      </c>
      <c r="F124" s="171" t="inlineStr">
        <is>
          <t>Lower Explosion Limit</t>
        </is>
      </c>
      <c r="G124" s="171" t="inlineStr">
        <is>
          <t>Non Explosive</t>
        </is>
      </c>
      <c r="H124" s="171">
        <f>B124&amp;G124</f>
        <v/>
      </c>
      <c r="N124" s="171" t="inlineStr">
        <is>
          <t>Liquid</t>
        </is>
      </c>
      <c r="O124" s="171" t="inlineStr">
        <is>
          <t>Gas</t>
        </is>
      </c>
      <c r="P124" s="171" t="inlineStr">
        <is>
          <t>Colourless</t>
        </is>
      </c>
      <c r="Q124" s="171" t="inlineStr">
        <is>
          <t>Pungent</t>
        </is>
      </c>
    </row>
    <row r="125">
      <c r="A125" s="171">
        <f>C125&amp;D125&amp;E125</f>
        <v/>
      </c>
      <c r="B125" s="171">
        <f>C125&amp;D125&amp;E125&amp;F125</f>
        <v/>
      </c>
      <c r="C125" s="171" t="inlineStr">
        <is>
          <t>Inorganic</t>
        </is>
      </c>
      <c r="D125" s="171" t="inlineStr">
        <is>
          <t>Acids</t>
        </is>
      </c>
      <c r="E125" s="171" t="inlineStr">
        <is>
          <t>Hydrochloric Acid</t>
        </is>
      </c>
      <c r="F125" s="171" t="inlineStr">
        <is>
          <t>Upper Explosion Limit</t>
        </is>
      </c>
      <c r="G125" s="171" t="inlineStr">
        <is>
          <t>Non Explosive</t>
        </is>
      </c>
      <c r="H125" s="171">
        <f>B125&amp;G125</f>
        <v/>
      </c>
      <c r="N125" s="171" t="inlineStr">
        <is>
          <t>Liquid</t>
        </is>
      </c>
      <c r="O125" s="171" t="inlineStr">
        <is>
          <t>Gas</t>
        </is>
      </c>
      <c r="P125" s="171" t="inlineStr">
        <is>
          <t>Colourless</t>
        </is>
      </c>
      <c r="Q125" s="171" t="inlineStr">
        <is>
          <t>Pungent</t>
        </is>
      </c>
    </row>
    <row r="126">
      <c r="A126" s="171">
        <f>C126&amp;D126&amp;E126</f>
        <v/>
      </c>
      <c r="B126" s="171">
        <f>C126&amp;D126&amp;E126&amp;F126</f>
        <v/>
      </c>
      <c r="C126" s="171" t="inlineStr">
        <is>
          <t>Inorganic</t>
        </is>
      </c>
      <c r="D126" s="171" t="inlineStr">
        <is>
          <t>Acids</t>
        </is>
      </c>
      <c r="E126" s="171" t="inlineStr">
        <is>
          <t>Hydrochloric Acid</t>
        </is>
      </c>
      <c r="F126" s="171" t="inlineStr">
        <is>
          <t>Explosiveness</t>
        </is>
      </c>
      <c r="G126" s="171" t="inlineStr">
        <is>
          <t>Division 1.4</t>
        </is>
      </c>
      <c r="H126" s="171">
        <f>B126&amp;G126</f>
        <v/>
      </c>
      <c r="I126" s="14">
        <f>'Back End Tables (2)'!G48</f>
        <v/>
      </c>
      <c r="J126" s="171">
        <f>'Back End Tables (2)'!G49</f>
        <v/>
      </c>
      <c r="K126" s="171">
        <f>'Back End Tables (2)'!G50</f>
        <v/>
      </c>
      <c r="L126" s="171">
        <f>'Back End Tables (2)'!G51</f>
        <v/>
      </c>
      <c r="M126" s="171">
        <f>'Back End Tables (2)'!G52</f>
        <v/>
      </c>
      <c r="N126" s="171" t="inlineStr">
        <is>
          <t>Liquid</t>
        </is>
      </c>
      <c r="O126" s="171" t="inlineStr">
        <is>
          <t>Gas</t>
        </is>
      </c>
      <c r="P126" s="171" t="inlineStr">
        <is>
          <t>Colourless</t>
        </is>
      </c>
      <c r="Q126" s="171" t="inlineStr">
        <is>
          <t>Pungent</t>
        </is>
      </c>
    </row>
    <row r="127">
      <c r="A127" s="171">
        <f>C127&amp;D127&amp;E127</f>
        <v/>
      </c>
      <c r="B127" s="171">
        <f>C127&amp;D127&amp;E127&amp;F127</f>
        <v/>
      </c>
      <c r="H127" s="171">
        <f>B127&amp;G127</f>
        <v/>
      </c>
    </row>
    <row r="128">
      <c r="A128" s="171">
        <f>C128&amp;D128&amp;E128</f>
        <v/>
      </c>
      <c r="B128" s="171">
        <f>C128&amp;D128&amp;E128&amp;F128</f>
        <v/>
      </c>
      <c r="H128" s="171">
        <f>B128&amp;G128</f>
        <v/>
      </c>
    </row>
    <row r="129">
      <c r="A129" s="171">
        <f>C129&amp;D129&amp;E129</f>
        <v/>
      </c>
      <c r="B129" s="171">
        <f>C129&amp;D129&amp;E129&amp;F129</f>
        <v/>
      </c>
      <c r="C129" s="171" t="inlineStr">
        <is>
          <t>Inorganic</t>
        </is>
      </c>
      <c r="D129" s="171" t="inlineStr">
        <is>
          <t>Alkalis_and_Salts</t>
        </is>
      </c>
      <c r="E129" s="171" t="inlineStr">
        <is>
          <t xml:space="preserve">Ammonium Nitrate </t>
        </is>
      </c>
      <c r="F129" s="171" t="inlineStr">
        <is>
          <t>Boiling Point</t>
        </is>
      </c>
      <c r="G129" s="171" t="n">
        <v>210</v>
      </c>
      <c r="H129" s="171">
        <f>B129&amp;G129</f>
        <v/>
      </c>
      <c r="N129" s="171" t="inlineStr">
        <is>
          <t>Solid (Crystalline)</t>
        </is>
      </c>
      <c r="O129" s="171" t="inlineStr">
        <is>
          <t>Solid (Crystalline)</t>
        </is>
      </c>
      <c r="P129" s="171" t="inlineStr">
        <is>
          <t>Colourless</t>
        </is>
      </c>
      <c r="Q129" s="171" t="inlineStr">
        <is>
          <t>Odourless</t>
        </is>
      </c>
    </row>
    <row r="130">
      <c r="A130" s="171">
        <f>C130&amp;D130&amp;E130</f>
        <v/>
      </c>
      <c r="B130" s="171">
        <f>C130&amp;D130&amp;E130&amp;F130</f>
        <v/>
      </c>
      <c r="C130" s="171" t="inlineStr">
        <is>
          <t>Inorganic</t>
        </is>
      </c>
      <c r="D130" s="171" t="inlineStr">
        <is>
          <t>Alkalis_and_Salts</t>
        </is>
      </c>
      <c r="E130" s="171" t="inlineStr">
        <is>
          <t xml:space="preserve">Ammonium Nitrate </t>
        </is>
      </c>
      <c r="F130" s="171" t="inlineStr">
        <is>
          <t>Flashpoint</t>
        </is>
      </c>
      <c r="G130" s="171" t="inlineStr">
        <is>
          <t>Not Applicable</t>
        </is>
      </c>
      <c r="H130" s="171">
        <f>B130&amp;G130</f>
        <v/>
      </c>
      <c r="I130" s="171">
        <f>'Back End Tables (2)'!G12</f>
        <v/>
      </c>
      <c r="J130" s="171">
        <f>'Back End Tables (2)'!G13</f>
        <v/>
      </c>
      <c r="K130" s="171">
        <f>'Back End Tables (2)'!G14</f>
        <v/>
      </c>
      <c r="L130" s="171">
        <f>'Back End Tables (2)'!G15</f>
        <v/>
      </c>
      <c r="M130" s="171">
        <f>'Back End Tables (2)'!G16</f>
        <v/>
      </c>
      <c r="N130" s="171" t="inlineStr">
        <is>
          <t>Solid (Crystalline)</t>
        </is>
      </c>
      <c r="O130" s="171" t="inlineStr">
        <is>
          <t>Solid (Crystalline)</t>
        </is>
      </c>
      <c r="P130" s="171" t="inlineStr">
        <is>
          <t>Colourless</t>
        </is>
      </c>
      <c r="Q130" s="171" t="inlineStr">
        <is>
          <t>Odourless</t>
        </is>
      </c>
    </row>
    <row r="131">
      <c r="A131" s="171">
        <f>C131&amp;D131&amp;E131</f>
        <v/>
      </c>
      <c r="B131" s="171">
        <f>C131&amp;D131&amp;E131&amp;F131</f>
        <v/>
      </c>
      <c r="C131" s="171" t="inlineStr">
        <is>
          <t>Inorganic</t>
        </is>
      </c>
      <c r="D131" s="171" t="inlineStr">
        <is>
          <t>Alkalis_and_Salts</t>
        </is>
      </c>
      <c r="E131" s="171" t="inlineStr">
        <is>
          <t xml:space="preserve">Ammonium Nitrate </t>
        </is>
      </c>
      <c r="F131" s="171" t="inlineStr">
        <is>
          <t>Flammability</t>
        </is>
      </c>
      <c r="G131" s="171" t="inlineStr">
        <is>
          <t>Non Flammable</t>
        </is>
      </c>
      <c r="H131" s="171">
        <f>B131&amp;G131</f>
        <v/>
      </c>
      <c r="I131" s="14">
        <f>'Back End Tables (2)'!G36</f>
        <v/>
      </c>
      <c r="J131" s="171">
        <f>'Back End Tables (2)'!G37</f>
        <v/>
      </c>
      <c r="K131" s="171">
        <f>'Back End Tables (2)'!G38</f>
        <v/>
      </c>
      <c r="L131" s="171">
        <f>'Back End Tables (2)'!G39</f>
        <v/>
      </c>
      <c r="M131" s="171">
        <f>'Back End Tables (2)'!G40</f>
        <v/>
      </c>
      <c r="N131" s="171" t="inlineStr">
        <is>
          <t>Solid (Crystalline)</t>
        </is>
      </c>
      <c r="O131" s="171" t="inlineStr">
        <is>
          <t>Solid (Crystalline)</t>
        </is>
      </c>
      <c r="P131" s="171" t="inlineStr">
        <is>
          <t>Colourless</t>
        </is>
      </c>
      <c r="Q131" s="171" t="inlineStr">
        <is>
          <t>Odourless</t>
        </is>
      </c>
    </row>
    <row r="132">
      <c r="A132" s="171">
        <f>C132&amp;D132&amp;E132</f>
        <v/>
      </c>
      <c r="B132" s="171">
        <f>C132&amp;D132&amp;E132&amp;F132</f>
        <v/>
      </c>
      <c r="C132" s="171" t="inlineStr">
        <is>
          <t>Inorganic</t>
        </is>
      </c>
      <c r="D132" s="171" t="inlineStr">
        <is>
          <t>Alkalis_and_Salts</t>
        </is>
      </c>
      <c r="E132" s="171" t="inlineStr">
        <is>
          <t xml:space="preserve">Ammonium Nitrate </t>
        </is>
      </c>
      <c r="F132" s="171" t="inlineStr">
        <is>
          <t>Stability (Autoignition)</t>
        </is>
      </c>
      <c r="G132" s="171" t="inlineStr">
        <is>
          <t>No Data Available</t>
        </is>
      </c>
      <c r="H132" s="171">
        <f>B132&amp;G132</f>
        <v/>
      </c>
      <c r="I132" s="171">
        <f>'Back End Tables (2)'!G24</f>
        <v/>
      </c>
      <c r="J132" s="171">
        <f>'Back End Tables (2)'!G25</f>
        <v/>
      </c>
      <c r="K132" s="171">
        <f>'Back End Tables (2)'!G26</f>
        <v/>
      </c>
      <c r="L132" s="171">
        <f>'Back End Tables (2)'!G27</f>
        <v/>
      </c>
      <c r="M132" s="171">
        <f>'Back End Tables (2)'!G28</f>
        <v/>
      </c>
      <c r="N132" s="171" t="inlineStr">
        <is>
          <t>Solid (Crystalline)</t>
        </is>
      </c>
      <c r="O132" s="171" t="inlineStr">
        <is>
          <t>Solid (Crystalline)</t>
        </is>
      </c>
      <c r="P132" s="171" t="inlineStr">
        <is>
          <t>Colourless</t>
        </is>
      </c>
      <c r="Q132" s="171" t="inlineStr">
        <is>
          <t>Odourless</t>
        </is>
      </c>
    </row>
    <row r="133">
      <c r="A133" s="171">
        <f>C133&amp;D133&amp;E133</f>
        <v/>
      </c>
      <c r="B133" s="171">
        <f>C133&amp;D133&amp;E133&amp;F133</f>
        <v/>
      </c>
      <c r="C133" s="171" t="inlineStr">
        <is>
          <t>Inorganic</t>
        </is>
      </c>
      <c r="D133" s="171" t="inlineStr">
        <is>
          <t>Alkalis_and_Salts</t>
        </is>
      </c>
      <c r="E133" s="171" t="inlineStr">
        <is>
          <t xml:space="preserve">Ammonium Nitrate </t>
        </is>
      </c>
      <c r="F133" s="171" t="inlineStr">
        <is>
          <t>Lower Explosion Limit</t>
        </is>
      </c>
      <c r="G133" s="171" t="inlineStr">
        <is>
          <t>Non Explosive</t>
        </is>
      </c>
      <c r="H133" s="171">
        <f>B133&amp;G133</f>
        <v/>
      </c>
      <c r="N133" s="171" t="inlineStr">
        <is>
          <t>Solid (Crystalline)</t>
        </is>
      </c>
      <c r="O133" s="171" t="inlineStr">
        <is>
          <t>Solid (Crystalline)</t>
        </is>
      </c>
      <c r="P133" s="171" t="inlineStr">
        <is>
          <t>Colourless</t>
        </is>
      </c>
      <c r="Q133" s="171" t="inlineStr">
        <is>
          <t>Odourless</t>
        </is>
      </c>
    </row>
    <row r="134">
      <c r="A134" s="171">
        <f>C134&amp;D134&amp;E134</f>
        <v/>
      </c>
      <c r="B134" s="171">
        <f>C134&amp;D134&amp;E134&amp;F134</f>
        <v/>
      </c>
      <c r="C134" s="171" t="inlineStr">
        <is>
          <t>Inorganic</t>
        </is>
      </c>
      <c r="D134" s="171" t="inlineStr">
        <is>
          <t>Alkalis_and_Salts</t>
        </is>
      </c>
      <c r="E134" s="171" t="inlineStr">
        <is>
          <t xml:space="preserve">Ammonium Nitrate </t>
        </is>
      </c>
      <c r="F134" s="171" t="inlineStr">
        <is>
          <t>Upper Explosion Limit</t>
        </is>
      </c>
      <c r="G134" s="171" t="inlineStr">
        <is>
          <t>Non Explosive</t>
        </is>
      </c>
      <c r="H134" s="171">
        <f>B134&amp;G134</f>
        <v/>
      </c>
      <c r="N134" s="171" t="inlineStr">
        <is>
          <t>Solid (Crystalline)</t>
        </is>
      </c>
      <c r="O134" s="171" t="inlineStr">
        <is>
          <t>Solid (Crystalline)</t>
        </is>
      </c>
      <c r="P134" s="171" t="inlineStr">
        <is>
          <t>Colourless</t>
        </is>
      </c>
      <c r="Q134" s="171" t="inlineStr">
        <is>
          <t>Odourless</t>
        </is>
      </c>
    </row>
    <row r="135">
      <c r="A135" s="171">
        <f>C135&amp;D135&amp;E135</f>
        <v/>
      </c>
      <c r="B135" s="171">
        <f>C135&amp;D135&amp;E135&amp;F135</f>
        <v/>
      </c>
      <c r="C135" s="171" t="inlineStr">
        <is>
          <t>Inorganic</t>
        </is>
      </c>
      <c r="D135" s="171" t="inlineStr">
        <is>
          <t>Alkalis_and_Salts</t>
        </is>
      </c>
      <c r="E135" s="171" t="inlineStr">
        <is>
          <t xml:space="preserve">Ammonium Nitrate </t>
        </is>
      </c>
      <c r="F135" s="171" t="inlineStr">
        <is>
          <t>Explosiveness</t>
        </is>
      </c>
      <c r="G135" s="171" t="inlineStr">
        <is>
          <t>Division 1.4</t>
        </is>
      </c>
      <c r="H135" s="171">
        <f>B135&amp;G135</f>
        <v/>
      </c>
      <c r="I135" s="14">
        <f>'Back End Tables (2)'!G48</f>
        <v/>
      </c>
      <c r="J135" s="171">
        <f>'Back End Tables (2)'!G49</f>
        <v/>
      </c>
      <c r="K135" s="171">
        <f>'Back End Tables (2)'!G50</f>
        <v/>
      </c>
      <c r="L135" s="171">
        <f>'Back End Tables (2)'!G51</f>
        <v/>
      </c>
      <c r="M135" s="171">
        <f>'Back End Tables (2)'!G52</f>
        <v/>
      </c>
      <c r="N135" s="171" t="inlineStr">
        <is>
          <t>Solid (Crystalline)</t>
        </is>
      </c>
      <c r="O135" s="171" t="inlineStr">
        <is>
          <t>Solid (Crystalline)</t>
        </is>
      </c>
      <c r="P135" s="171" t="inlineStr">
        <is>
          <t>Colourless</t>
        </is>
      </c>
      <c r="Q135" s="171" t="inlineStr">
        <is>
          <t>Odourless</t>
        </is>
      </c>
    </row>
    <row r="136">
      <c r="A136" s="171">
        <f>C136&amp;D136&amp;E136</f>
        <v/>
      </c>
      <c r="B136" s="171">
        <f>C136&amp;D136&amp;E136&amp;F136</f>
        <v/>
      </c>
      <c r="H136" s="171">
        <f>B136&amp;G136</f>
        <v/>
      </c>
    </row>
    <row r="138">
      <c r="A138" s="171">
        <f>C138&amp;D138&amp;E138</f>
        <v/>
      </c>
      <c r="B138" s="171">
        <f>C138&amp;D138&amp;E138&amp;F138</f>
        <v/>
      </c>
      <c r="C138" s="171" t="inlineStr">
        <is>
          <t>Inorganic</t>
        </is>
      </c>
      <c r="D138" s="171" t="inlineStr">
        <is>
          <t>Alkalis_and_Salts</t>
        </is>
      </c>
      <c r="E138" s="171" t="inlineStr">
        <is>
          <t>Ammonium Phosphate</t>
        </is>
      </c>
      <c r="F138" s="171" t="inlineStr">
        <is>
          <t>Boiling Point</t>
        </is>
      </c>
      <c r="G138" s="171" t="inlineStr">
        <is>
          <t>No Data Available</t>
        </is>
      </c>
      <c r="H138" s="171">
        <f>B138&amp;G138</f>
        <v/>
      </c>
      <c r="N138" s="171" t="inlineStr">
        <is>
          <t>Solid (Powder)</t>
        </is>
      </c>
      <c r="O138" s="171" t="inlineStr">
        <is>
          <t>Solid (Powder)</t>
        </is>
      </c>
      <c r="P138" s="171" t="inlineStr">
        <is>
          <t>White</t>
        </is>
      </c>
      <c r="Q138" s="171" t="inlineStr">
        <is>
          <t>Odourless</t>
        </is>
      </c>
    </row>
    <row r="139">
      <c r="A139" s="171">
        <f>C139&amp;D139&amp;E139</f>
        <v/>
      </c>
      <c r="B139" s="171">
        <f>C139&amp;D139&amp;E139&amp;F139</f>
        <v/>
      </c>
      <c r="C139" s="171" t="inlineStr">
        <is>
          <t>Inorganic</t>
        </is>
      </c>
      <c r="D139" s="171" t="inlineStr">
        <is>
          <t>Alkalis_and_Salts</t>
        </is>
      </c>
      <c r="E139" s="171" t="inlineStr">
        <is>
          <t>Ammonium Phosphate</t>
        </is>
      </c>
      <c r="F139" s="171" t="inlineStr">
        <is>
          <t>Flashpoint</t>
        </is>
      </c>
      <c r="G139" s="171" t="inlineStr">
        <is>
          <t>Not Applicable</t>
        </is>
      </c>
      <c r="H139" s="171">
        <f>B139&amp;G139</f>
        <v/>
      </c>
      <c r="I139" s="171">
        <f>'Back End Tables (2)'!G12</f>
        <v/>
      </c>
      <c r="J139" s="171">
        <f>'Back End Tables (2)'!G13</f>
        <v/>
      </c>
      <c r="K139" s="171">
        <f>'Back End Tables (2)'!G14</f>
        <v/>
      </c>
      <c r="L139" s="171">
        <f>'Back End Tables (2)'!G15</f>
        <v/>
      </c>
      <c r="M139" s="171">
        <f>'Back End Tables (2)'!G16</f>
        <v/>
      </c>
      <c r="N139" s="171" t="inlineStr">
        <is>
          <t>Solid (Powder)</t>
        </is>
      </c>
      <c r="O139" s="171" t="inlineStr">
        <is>
          <t>Solid (Powder)</t>
        </is>
      </c>
      <c r="P139" s="171" t="inlineStr">
        <is>
          <t>White</t>
        </is>
      </c>
      <c r="Q139" s="171" t="inlineStr">
        <is>
          <t>Odourless</t>
        </is>
      </c>
    </row>
    <row r="140">
      <c r="A140" s="171">
        <f>C140&amp;D140&amp;E140</f>
        <v/>
      </c>
      <c r="B140" s="171">
        <f>C140&amp;D140&amp;E140&amp;F140</f>
        <v/>
      </c>
      <c r="C140" s="171" t="inlineStr">
        <is>
          <t>Inorganic</t>
        </is>
      </c>
      <c r="D140" s="171" t="inlineStr">
        <is>
          <t>Alkalis_and_Salts</t>
        </is>
      </c>
      <c r="E140" s="171" t="inlineStr">
        <is>
          <t>Ammonium Phosphate</t>
        </is>
      </c>
      <c r="F140" s="171" t="inlineStr">
        <is>
          <t>Flammability</t>
        </is>
      </c>
      <c r="G140" s="171" t="inlineStr">
        <is>
          <t>Not Classified</t>
        </is>
      </c>
      <c r="H140" s="171">
        <f>B140&amp;G140</f>
        <v/>
      </c>
      <c r="I140" s="14">
        <f>'Back End Tables (2)'!G36</f>
        <v/>
      </c>
      <c r="J140" s="171">
        <f>'Back End Tables (2)'!G37</f>
        <v/>
      </c>
      <c r="K140" s="171">
        <f>'Back End Tables (2)'!G38</f>
        <v/>
      </c>
      <c r="L140" s="171">
        <f>'Back End Tables (2)'!G39</f>
        <v/>
      </c>
      <c r="M140" s="171">
        <f>'Back End Tables (2)'!G40</f>
        <v/>
      </c>
      <c r="N140" s="171" t="inlineStr">
        <is>
          <t>Solid (Powder)</t>
        </is>
      </c>
      <c r="O140" s="171" t="inlineStr">
        <is>
          <t>Solid (Powder)</t>
        </is>
      </c>
      <c r="P140" s="171" t="inlineStr">
        <is>
          <t>White</t>
        </is>
      </c>
      <c r="Q140" s="171" t="inlineStr">
        <is>
          <t>Odourless</t>
        </is>
      </c>
    </row>
    <row r="141">
      <c r="A141" s="171">
        <f>C141&amp;D141&amp;E141</f>
        <v/>
      </c>
      <c r="B141" s="171">
        <f>C141&amp;D141&amp;E141&amp;F141</f>
        <v/>
      </c>
      <c r="C141" s="171" t="inlineStr">
        <is>
          <t>Inorganic</t>
        </is>
      </c>
      <c r="D141" s="171" t="inlineStr">
        <is>
          <t>Alkalis_and_Salts</t>
        </is>
      </c>
      <c r="E141" s="171" t="inlineStr">
        <is>
          <t>Ammonium Phosphate</t>
        </is>
      </c>
      <c r="F141" s="171" t="inlineStr">
        <is>
          <t>Stability (Autoignition)</t>
        </is>
      </c>
      <c r="G141" s="171" t="inlineStr">
        <is>
          <t>No Data Available</t>
        </is>
      </c>
      <c r="H141" s="171">
        <f>B141&amp;G141</f>
        <v/>
      </c>
      <c r="I141" s="171">
        <f>'Back End Tables (2)'!G24</f>
        <v/>
      </c>
      <c r="J141" s="171">
        <f>'Back End Tables (2)'!G25</f>
        <v/>
      </c>
      <c r="K141" s="171">
        <f>'Back End Tables (2)'!G26</f>
        <v/>
      </c>
      <c r="L141" s="171">
        <f>'Back End Tables (2)'!G27</f>
        <v/>
      </c>
      <c r="M141" s="171">
        <f>'Back End Tables (2)'!G28</f>
        <v/>
      </c>
      <c r="N141" s="171" t="inlineStr">
        <is>
          <t>Solid (Powder)</t>
        </is>
      </c>
      <c r="O141" s="171" t="inlineStr">
        <is>
          <t>Solid (Powder)</t>
        </is>
      </c>
      <c r="P141" s="171" t="inlineStr">
        <is>
          <t>White</t>
        </is>
      </c>
      <c r="Q141" s="171" t="inlineStr">
        <is>
          <t>Odourless</t>
        </is>
      </c>
    </row>
    <row r="142">
      <c r="A142" s="171">
        <f>C142&amp;D142&amp;E142</f>
        <v/>
      </c>
      <c r="B142" s="171">
        <f>C142&amp;D142&amp;E142&amp;F142</f>
        <v/>
      </c>
      <c r="C142" s="171" t="inlineStr">
        <is>
          <t>Inorganic</t>
        </is>
      </c>
      <c r="D142" s="171" t="inlineStr">
        <is>
          <t>Alkalis_and_Salts</t>
        </is>
      </c>
      <c r="E142" s="171" t="inlineStr">
        <is>
          <t>Ammonium Phosphate</t>
        </is>
      </c>
      <c r="F142" s="171" t="inlineStr">
        <is>
          <t>Lower Explosion Limit</t>
        </is>
      </c>
      <c r="G142" s="171" t="inlineStr">
        <is>
          <t>Not Determined</t>
        </is>
      </c>
      <c r="H142" s="171">
        <f>B142&amp;G142</f>
        <v/>
      </c>
      <c r="N142" s="171" t="inlineStr">
        <is>
          <t>Solid (Powder)</t>
        </is>
      </c>
      <c r="O142" s="171" t="inlineStr">
        <is>
          <t>Solid (Powder)</t>
        </is>
      </c>
      <c r="P142" s="171" t="inlineStr">
        <is>
          <t>White</t>
        </is>
      </c>
      <c r="Q142" s="171" t="inlineStr">
        <is>
          <t>Odourless</t>
        </is>
      </c>
    </row>
    <row r="143">
      <c r="A143" s="171">
        <f>C143&amp;D143&amp;E143</f>
        <v/>
      </c>
      <c r="B143" s="171">
        <f>C143&amp;D143&amp;E143&amp;F143</f>
        <v/>
      </c>
      <c r="C143" s="171" t="inlineStr">
        <is>
          <t>Inorganic</t>
        </is>
      </c>
      <c r="D143" s="171" t="inlineStr">
        <is>
          <t>Alkalis_and_Salts</t>
        </is>
      </c>
      <c r="E143" s="171" t="inlineStr">
        <is>
          <t>Ammonium Phosphate</t>
        </is>
      </c>
      <c r="F143" s="171" t="inlineStr">
        <is>
          <t>Upper Explosion Limit</t>
        </is>
      </c>
      <c r="G143" s="171" t="inlineStr">
        <is>
          <t>Not Determined</t>
        </is>
      </c>
      <c r="H143" s="171">
        <f>B143&amp;G143</f>
        <v/>
      </c>
      <c r="N143" s="171" t="inlineStr">
        <is>
          <t>Solid (Powder)</t>
        </is>
      </c>
      <c r="O143" s="171" t="inlineStr">
        <is>
          <t>Solid (Powder)</t>
        </is>
      </c>
      <c r="P143" s="171" t="inlineStr">
        <is>
          <t>White</t>
        </is>
      </c>
      <c r="Q143" s="171" t="inlineStr">
        <is>
          <t>Odourless</t>
        </is>
      </c>
    </row>
    <row r="144">
      <c r="A144" s="171">
        <f>C144&amp;D144&amp;E144</f>
        <v/>
      </c>
      <c r="B144" s="171">
        <f>C144&amp;D144&amp;E144&amp;F144</f>
        <v/>
      </c>
      <c r="C144" s="171" t="inlineStr">
        <is>
          <t>Inorganic</t>
        </is>
      </c>
      <c r="D144" s="171" t="inlineStr">
        <is>
          <t>Alkalis_and_Salts</t>
        </is>
      </c>
      <c r="E144" s="171" t="inlineStr">
        <is>
          <t>Ammonium Phosphate</t>
        </is>
      </c>
      <c r="F144" s="171" t="inlineStr">
        <is>
          <t>Explosiveness</t>
        </is>
      </c>
      <c r="G144" s="171" t="inlineStr">
        <is>
          <t>Division 1.4</t>
        </is>
      </c>
      <c r="H144" s="171">
        <f>B144&amp;G144</f>
        <v/>
      </c>
      <c r="I144" s="14">
        <f>'Back End Tables (2)'!G48</f>
        <v/>
      </c>
      <c r="J144" s="171">
        <f>'Back End Tables (2)'!G49</f>
        <v/>
      </c>
      <c r="K144" s="171">
        <f>'Back End Tables (2)'!G50</f>
        <v/>
      </c>
      <c r="L144" s="171">
        <f>'Back End Tables (2)'!G51</f>
        <v/>
      </c>
      <c r="M144" s="171">
        <f>'Back End Tables (2)'!G52</f>
        <v/>
      </c>
      <c r="N144" s="171" t="inlineStr">
        <is>
          <t>Solid (Powder)</t>
        </is>
      </c>
      <c r="O144" s="171" t="inlineStr">
        <is>
          <t>Solid (Powder)</t>
        </is>
      </c>
      <c r="P144" s="171" t="inlineStr">
        <is>
          <t>White</t>
        </is>
      </c>
      <c r="Q144" s="171" t="inlineStr">
        <is>
          <t>Odourless</t>
        </is>
      </c>
    </row>
    <row r="145">
      <c r="A145" s="171">
        <f>C145&amp;D145&amp;E145</f>
        <v/>
      </c>
      <c r="B145" s="171">
        <f>C145&amp;D145&amp;E145&amp;F145</f>
        <v/>
      </c>
      <c r="H145" s="171">
        <f>B145&amp;G145</f>
        <v/>
      </c>
    </row>
    <row r="146">
      <c r="A146" s="171">
        <f>C146&amp;D146&amp;E146</f>
        <v/>
      </c>
      <c r="B146" s="171">
        <f>C146&amp;D146&amp;E146&amp;F146</f>
        <v/>
      </c>
      <c r="H146" s="171">
        <f>B146&amp;G146</f>
        <v/>
      </c>
    </row>
    <row r="147">
      <c r="A147" s="171">
        <f>C147&amp;D147&amp;E147</f>
        <v/>
      </c>
      <c r="B147" s="171">
        <f>C147&amp;D147&amp;E147&amp;F147</f>
        <v/>
      </c>
      <c r="C147" s="171" t="inlineStr">
        <is>
          <t>Inorganic</t>
        </is>
      </c>
      <c r="D147" s="171" t="inlineStr">
        <is>
          <t>Alkalis_and_Salts</t>
        </is>
      </c>
      <c r="E147" s="171" t="inlineStr">
        <is>
          <t>Ammonium Sulphate</t>
        </is>
      </c>
      <c r="F147" s="171" t="inlineStr">
        <is>
          <t>Boiling Point</t>
        </is>
      </c>
      <c r="G147" s="171" t="inlineStr">
        <is>
          <t>No Data Available</t>
        </is>
      </c>
      <c r="H147" s="171">
        <f>B147&amp;G147</f>
        <v/>
      </c>
      <c r="N147" s="171" t="inlineStr">
        <is>
          <t>Solid (Crystalline)</t>
        </is>
      </c>
      <c r="O147" s="171" t="inlineStr">
        <is>
          <t>Solid (Crystalline)</t>
        </is>
      </c>
      <c r="P147" s="171" t="inlineStr">
        <is>
          <t>Colourless</t>
        </is>
      </c>
      <c r="Q147" s="171" t="inlineStr">
        <is>
          <t>Odourless</t>
        </is>
      </c>
    </row>
    <row r="148">
      <c r="A148" s="171">
        <f>C148&amp;D148&amp;E148</f>
        <v/>
      </c>
      <c r="B148" s="171">
        <f>C148&amp;D148&amp;E148&amp;F148</f>
        <v/>
      </c>
      <c r="C148" s="171" t="inlineStr">
        <is>
          <t>Inorganic</t>
        </is>
      </c>
      <c r="D148" s="171" t="inlineStr">
        <is>
          <t>Alkalis_and_Salts</t>
        </is>
      </c>
      <c r="E148" s="171" t="inlineStr">
        <is>
          <t>Ammonium Sulphate</t>
        </is>
      </c>
      <c r="F148" s="171" t="inlineStr">
        <is>
          <t>Flashpoint</t>
        </is>
      </c>
      <c r="G148" s="171" t="inlineStr">
        <is>
          <t>Not Applicable</t>
        </is>
      </c>
      <c r="H148" s="171">
        <f>B148&amp;G148</f>
        <v/>
      </c>
      <c r="I148" s="171">
        <f>'Back End Tables (2)'!G12</f>
        <v/>
      </c>
      <c r="J148" s="171">
        <f>'Back End Tables (2)'!G13</f>
        <v/>
      </c>
      <c r="K148" s="171">
        <f>'Back End Tables (2)'!G14</f>
        <v/>
      </c>
      <c r="L148" s="171">
        <f>'Back End Tables (2)'!G15</f>
        <v/>
      </c>
      <c r="M148" s="171">
        <f>'Back End Tables (2)'!G16</f>
        <v/>
      </c>
      <c r="N148" s="171" t="inlineStr">
        <is>
          <t>Solid (Crystalline)</t>
        </is>
      </c>
      <c r="O148" s="171" t="inlineStr">
        <is>
          <t>Solid (Crystalline)</t>
        </is>
      </c>
      <c r="P148" s="171" t="inlineStr">
        <is>
          <t>Colourless</t>
        </is>
      </c>
      <c r="Q148" s="171" t="inlineStr">
        <is>
          <t>Odourless</t>
        </is>
      </c>
    </row>
    <row r="149">
      <c r="A149" s="171">
        <f>C149&amp;D149&amp;E149</f>
        <v/>
      </c>
      <c r="B149" s="171">
        <f>C149&amp;D149&amp;E149&amp;F149</f>
        <v/>
      </c>
      <c r="C149" s="171" t="inlineStr">
        <is>
          <t>Inorganic</t>
        </is>
      </c>
      <c r="D149" s="171" t="inlineStr">
        <is>
          <t>Alkalis_and_Salts</t>
        </is>
      </c>
      <c r="E149" s="171" t="inlineStr">
        <is>
          <t>Ammonium Sulphate</t>
        </is>
      </c>
      <c r="F149" s="171" t="inlineStr">
        <is>
          <t>Flammability</t>
        </is>
      </c>
      <c r="G149" s="171" t="inlineStr">
        <is>
          <t>Not Classified</t>
        </is>
      </c>
      <c r="H149" s="171">
        <f>B149&amp;G149</f>
        <v/>
      </c>
      <c r="I149" s="14">
        <f>'Back End Tables (2)'!G36</f>
        <v/>
      </c>
      <c r="J149" s="171">
        <f>'Back End Tables (2)'!G37</f>
        <v/>
      </c>
      <c r="K149" s="171">
        <f>'Back End Tables (2)'!G38</f>
        <v/>
      </c>
      <c r="L149" s="171">
        <f>'Back End Tables (2)'!G39</f>
        <v/>
      </c>
      <c r="M149" s="171">
        <f>'Back End Tables (2)'!G40</f>
        <v/>
      </c>
      <c r="N149" s="171" t="inlineStr">
        <is>
          <t>Solid (Crystalline)</t>
        </is>
      </c>
      <c r="O149" s="171" t="inlineStr">
        <is>
          <t>Solid (Crystalline)</t>
        </is>
      </c>
      <c r="P149" s="171" t="inlineStr">
        <is>
          <t>Colourless</t>
        </is>
      </c>
      <c r="Q149" s="171" t="inlineStr">
        <is>
          <t>Odourless</t>
        </is>
      </c>
    </row>
    <row r="150">
      <c r="A150" s="171">
        <f>C150&amp;D150&amp;E150</f>
        <v/>
      </c>
      <c r="B150" s="171">
        <f>C150&amp;D150&amp;E150&amp;F150</f>
        <v/>
      </c>
      <c r="C150" s="171" t="inlineStr">
        <is>
          <t>Inorganic</t>
        </is>
      </c>
      <c r="D150" s="171" t="inlineStr">
        <is>
          <t>Alkalis_and_Salts</t>
        </is>
      </c>
      <c r="E150" s="171" t="inlineStr">
        <is>
          <t>Ammonium Sulphate</t>
        </is>
      </c>
      <c r="F150" s="171" t="inlineStr">
        <is>
          <t>Stability (Autoignition)</t>
        </is>
      </c>
      <c r="G150" s="171" t="inlineStr">
        <is>
          <t>No Data Available</t>
        </is>
      </c>
      <c r="H150" s="171">
        <f>B150&amp;G150</f>
        <v/>
      </c>
      <c r="I150" s="171">
        <f>'Back End Tables (2)'!G24</f>
        <v/>
      </c>
      <c r="J150" s="171">
        <f>'Back End Tables (2)'!G25</f>
        <v/>
      </c>
      <c r="K150" s="171">
        <f>'Back End Tables (2)'!G26</f>
        <v/>
      </c>
      <c r="L150" s="171">
        <f>'Back End Tables (2)'!G27</f>
        <v/>
      </c>
      <c r="M150" s="171">
        <f>'Back End Tables (2)'!G28</f>
        <v/>
      </c>
      <c r="N150" s="171" t="inlineStr">
        <is>
          <t>Solid (Crystalline)</t>
        </is>
      </c>
      <c r="O150" s="171" t="inlineStr">
        <is>
          <t>Solid (Crystalline)</t>
        </is>
      </c>
      <c r="P150" s="171" t="inlineStr">
        <is>
          <t>Colourless</t>
        </is>
      </c>
      <c r="Q150" s="171" t="inlineStr">
        <is>
          <t>Odourless</t>
        </is>
      </c>
    </row>
    <row r="151">
      <c r="A151" s="171">
        <f>C151&amp;D151&amp;E151</f>
        <v/>
      </c>
      <c r="B151" s="171">
        <f>C151&amp;D151&amp;E151&amp;F151</f>
        <v/>
      </c>
      <c r="C151" s="171" t="inlineStr">
        <is>
          <t>Inorganic</t>
        </is>
      </c>
      <c r="D151" s="171" t="inlineStr">
        <is>
          <t>Alkalis_and_Salts</t>
        </is>
      </c>
      <c r="E151" s="171" t="inlineStr">
        <is>
          <t>Ammonium Sulphate</t>
        </is>
      </c>
      <c r="F151" s="171" t="inlineStr">
        <is>
          <t>Lower Explosion Limit</t>
        </is>
      </c>
      <c r="G151" s="171" t="inlineStr">
        <is>
          <t>Not Determined</t>
        </is>
      </c>
      <c r="H151" s="171">
        <f>B151&amp;G151</f>
        <v/>
      </c>
      <c r="N151" s="171" t="inlineStr">
        <is>
          <t>Solid (Crystalline)</t>
        </is>
      </c>
      <c r="O151" s="171" t="inlineStr">
        <is>
          <t>Solid (Crystalline)</t>
        </is>
      </c>
      <c r="P151" s="171" t="inlineStr">
        <is>
          <t>Colourless</t>
        </is>
      </c>
      <c r="Q151" s="171" t="inlineStr">
        <is>
          <t>Odourless</t>
        </is>
      </c>
    </row>
    <row r="152">
      <c r="A152" s="171">
        <f>C152&amp;D152&amp;E152</f>
        <v/>
      </c>
      <c r="B152" s="171">
        <f>C152&amp;D152&amp;E152&amp;F152</f>
        <v/>
      </c>
      <c r="C152" s="171" t="inlineStr">
        <is>
          <t>Inorganic</t>
        </is>
      </c>
      <c r="D152" s="171" t="inlineStr">
        <is>
          <t>Alkalis_and_Salts</t>
        </is>
      </c>
      <c r="E152" s="171" t="inlineStr">
        <is>
          <t>Ammonium Sulphate</t>
        </is>
      </c>
      <c r="F152" s="171" t="inlineStr">
        <is>
          <t>Upper Explosion Limit</t>
        </is>
      </c>
      <c r="G152" s="171" t="inlineStr">
        <is>
          <t>Not Determined</t>
        </is>
      </c>
      <c r="H152" s="171">
        <f>B152&amp;G152</f>
        <v/>
      </c>
      <c r="N152" s="171" t="inlineStr">
        <is>
          <t>Solid (Crystalline)</t>
        </is>
      </c>
      <c r="O152" s="171" t="inlineStr">
        <is>
          <t>Solid (Crystalline)</t>
        </is>
      </c>
      <c r="P152" s="171" t="inlineStr">
        <is>
          <t>Colourless</t>
        </is>
      </c>
      <c r="Q152" s="171" t="inlineStr">
        <is>
          <t>Odourless</t>
        </is>
      </c>
    </row>
    <row r="153">
      <c r="A153" s="171">
        <f>C153&amp;D153&amp;E153</f>
        <v/>
      </c>
      <c r="B153" s="171">
        <f>C153&amp;D153&amp;E153&amp;F153</f>
        <v/>
      </c>
      <c r="C153" s="171" t="inlineStr">
        <is>
          <t>Inorganic</t>
        </is>
      </c>
      <c r="D153" s="171" t="inlineStr">
        <is>
          <t>Alkalis_and_Salts</t>
        </is>
      </c>
      <c r="E153" s="171" t="inlineStr">
        <is>
          <t>Ammonium Sulphate</t>
        </is>
      </c>
      <c r="F153" s="171" t="inlineStr">
        <is>
          <t>Explosiveness</t>
        </is>
      </c>
      <c r="G153" s="171" t="inlineStr">
        <is>
          <t>Division 1.4</t>
        </is>
      </c>
      <c r="H153" s="171">
        <f>B153&amp;G153</f>
        <v/>
      </c>
      <c r="I153" s="14">
        <f>'Back End Tables (2)'!G48</f>
        <v/>
      </c>
      <c r="J153" s="171">
        <f>'Back End Tables (2)'!G49</f>
        <v/>
      </c>
      <c r="K153" s="171">
        <f>'Back End Tables (2)'!G50</f>
        <v/>
      </c>
      <c r="L153" s="171">
        <f>'Back End Tables (2)'!G51</f>
        <v/>
      </c>
      <c r="M153" s="171">
        <f>'Back End Tables (2)'!G52</f>
        <v/>
      </c>
      <c r="N153" s="171" t="inlineStr">
        <is>
          <t>Solid (Crystalline)</t>
        </is>
      </c>
      <c r="O153" s="171" t="inlineStr">
        <is>
          <t>Solid (Crystalline)</t>
        </is>
      </c>
      <c r="P153" s="171" t="inlineStr">
        <is>
          <t>Colourless</t>
        </is>
      </c>
      <c r="Q153" s="171" t="inlineStr">
        <is>
          <t>Odourless</t>
        </is>
      </c>
    </row>
    <row r="154">
      <c r="A154" s="171">
        <f>C154&amp;D154&amp;E154</f>
        <v/>
      </c>
      <c r="B154" s="171">
        <f>C154&amp;D154&amp;E154&amp;F154</f>
        <v/>
      </c>
      <c r="H154" s="171">
        <f>B154&amp;G154</f>
        <v/>
      </c>
    </row>
    <row r="155">
      <c r="A155" s="171">
        <f>C155&amp;D155&amp;E155</f>
        <v/>
      </c>
      <c r="B155" s="171">
        <f>C155&amp;D155&amp;E155&amp;F155</f>
        <v/>
      </c>
      <c r="H155" s="171">
        <f>B155&amp;G155</f>
        <v/>
      </c>
    </row>
    <row r="156">
      <c r="A156" s="171">
        <f>C156&amp;D156&amp;E156</f>
        <v/>
      </c>
      <c r="B156" s="171">
        <f>C156&amp;D156&amp;E156&amp;F156</f>
        <v/>
      </c>
      <c r="C156" s="171" t="inlineStr">
        <is>
          <t>Inorganic</t>
        </is>
      </c>
      <c r="D156" s="171" t="inlineStr">
        <is>
          <t>Alkalis_and_Salts</t>
        </is>
      </c>
      <c r="E156" s="171" t="inlineStr">
        <is>
          <t>Calcium Hydroxide (≥96 %)</t>
        </is>
      </c>
      <c r="F156" s="171" t="inlineStr">
        <is>
          <t>Boiling Point</t>
        </is>
      </c>
      <c r="G156" s="171" t="n">
        <v>2850</v>
      </c>
      <c r="H156" s="171">
        <f>B156&amp;G156</f>
        <v/>
      </c>
      <c r="N156" s="171" t="inlineStr">
        <is>
          <t>Solid (Powder)</t>
        </is>
      </c>
      <c r="O156" s="171" t="inlineStr">
        <is>
          <t>Solid (Powder)</t>
        </is>
      </c>
      <c r="P156" s="171" t="inlineStr">
        <is>
          <t>White</t>
        </is>
      </c>
      <c r="Q156" s="171" t="inlineStr">
        <is>
          <t>Odourless</t>
        </is>
      </c>
    </row>
    <row r="157">
      <c r="A157" s="171">
        <f>C157&amp;D157&amp;E157</f>
        <v/>
      </c>
      <c r="B157" s="171">
        <f>C157&amp;D157&amp;E157&amp;F157</f>
        <v/>
      </c>
      <c r="C157" s="171" t="inlineStr">
        <is>
          <t>Inorganic</t>
        </is>
      </c>
      <c r="D157" s="171" t="inlineStr">
        <is>
          <t>Alkalis_and_Salts</t>
        </is>
      </c>
      <c r="E157" s="171" t="inlineStr">
        <is>
          <t>Calcium Hydroxide (≥96 %)</t>
        </is>
      </c>
      <c r="F157" s="171" t="inlineStr">
        <is>
          <t>Flashpoint</t>
        </is>
      </c>
      <c r="G157" s="171" t="inlineStr">
        <is>
          <t>Not Applicable</t>
        </is>
      </c>
      <c r="H157" s="171">
        <f>B157&amp;G157</f>
        <v/>
      </c>
      <c r="I157" s="171">
        <f>'Back End Tables (2)'!G12</f>
        <v/>
      </c>
      <c r="J157" s="171">
        <f>'Back End Tables (2)'!G13</f>
        <v/>
      </c>
      <c r="K157" s="171">
        <f>'Back End Tables (2)'!G14</f>
        <v/>
      </c>
      <c r="L157" s="171">
        <f>'Back End Tables (2)'!G15</f>
        <v/>
      </c>
      <c r="M157" s="171">
        <f>'Back End Tables (2)'!G16</f>
        <v/>
      </c>
      <c r="N157" s="171" t="inlineStr">
        <is>
          <t>Solid (Powder)</t>
        </is>
      </c>
      <c r="O157" s="171" t="inlineStr">
        <is>
          <t>Solid (Powder)</t>
        </is>
      </c>
      <c r="P157" s="171" t="inlineStr">
        <is>
          <t>White</t>
        </is>
      </c>
      <c r="Q157" s="171" t="inlineStr">
        <is>
          <t>Odourless</t>
        </is>
      </c>
    </row>
    <row r="158">
      <c r="A158" s="171">
        <f>C158&amp;D158&amp;E158</f>
        <v/>
      </c>
      <c r="B158" s="171">
        <f>C158&amp;D158&amp;E158&amp;F158</f>
        <v/>
      </c>
      <c r="C158" s="171" t="inlineStr">
        <is>
          <t>Inorganic</t>
        </is>
      </c>
      <c r="D158" s="171" t="inlineStr">
        <is>
          <t>Alkalis_and_Salts</t>
        </is>
      </c>
      <c r="E158" s="171" t="inlineStr">
        <is>
          <t>Calcium Hydroxide (≥96 %)</t>
        </is>
      </c>
      <c r="F158" s="171" t="inlineStr">
        <is>
          <t>Flammability</t>
        </is>
      </c>
      <c r="G158" s="171" t="inlineStr">
        <is>
          <t>Non Flammable</t>
        </is>
      </c>
      <c r="H158" s="171">
        <f>B158&amp;G158</f>
        <v/>
      </c>
      <c r="I158" s="14">
        <f>'Back End Tables (2)'!G36</f>
        <v/>
      </c>
      <c r="J158" s="171">
        <f>'Back End Tables (2)'!G37</f>
        <v/>
      </c>
      <c r="K158" s="171">
        <f>'Back End Tables (2)'!G38</f>
        <v/>
      </c>
      <c r="L158" s="171">
        <f>'Back End Tables (2)'!G39</f>
        <v/>
      </c>
      <c r="M158" s="171">
        <f>'Back End Tables (2)'!G40</f>
        <v/>
      </c>
      <c r="N158" s="171" t="inlineStr">
        <is>
          <t>Solid (Powder)</t>
        </is>
      </c>
      <c r="O158" s="171" t="inlineStr">
        <is>
          <t>Solid (Powder)</t>
        </is>
      </c>
      <c r="P158" s="171" t="inlineStr">
        <is>
          <t>White</t>
        </is>
      </c>
      <c r="Q158" s="171" t="inlineStr">
        <is>
          <t>Odourless</t>
        </is>
      </c>
    </row>
    <row r="159">
      <c r="A159" s="171">
        <f>C159&amp;D159&amp;E159</f>
        <v/>
      </c>
      <c r="B159" s="171">
        <f>C159&amp;D159&amp;E159&amp;F159</f>
        <v/>
      </c>
      <c r="C159" s="171" t="inlineStr">
        <is>
          <t>Inorganic</t>
        </is>
      </c>
      <c r="D159" s="171" t="inlineStr">
        <is>
          <t>Alkalis_and_Salts</t>
        </is>
      </c>
      <c r="E159" s="171" t="inlineStr">
        <is>
          <t>Calcium Hydroxide (≥96 %)</t>
        </is>
      </c>
      <c r="F159" s="171" t="inlineStr">
        <is>
          <t>Stability (Autoignition)</t>
        </is>
      </c>
      <c r="G159" s="171" t="inlineStr">
        <is>
          <t>No Data Available</t>
        </is>
      </c>
      <c r="H159" s="171">
        <f>B159&amp;G159</f>
        <v/>
      </c>
      <c r="I159" s="171">
        <f>'Back End Tables (2)'!G24</f>
        <v/>
      </c>
      <c r="J159" s="171">
        <f>'Back End Tables (2)'!G25</f>
        <v/>
      </c>
      <c r="K159" s="171">
        <f>'Back End Tables (2)'!G26</f>
        <v/>
      </c>
      <c r="L159" s="171">
        <f>'Back End Tables (2)'!G27</f>
        <v/>
      </c>
      <c r="M159" s="171">
        <f>'Back End Tables (2)'!G28</f>
        <v/>
      </c>
      <c r="N159" s="171" t="inlineStr">
        <is>
          <t>Solid (Powder)</t>
        </is>
      </c>
      <c r="O159" s="171" t="inlineStr">
        <is>
          <t>Solid (Powder)</t>
        </is>
      </c>
      <c r="P159" s="171" t="inlineStr">
        <is>
          <t>White</t>
        </is>
      </c>
      <c r="Q159" s="171" t="inlineStr">
        <is>
          <t>Odourless</t>
        </is>
      </c>
    </row>
    <row r="160">
      <c r="A160" s="171">
        <f>C160&amp;D160&amp;E160</f>
        <v/>
      </c>
      <c r="B160" s="171">
        <f>C160&amp;D160&amp;E160&amp;F160</f>
        <v/>
      </c>
      <c r="C160" s="171" t="inlineStr">
        <is>
          <t>Inorganic</t>
        </is>
      </c>
      <c r="D160" s="171" t="inlineStr">
        <is>
          <t>Alkalis_and_Salts</t>
        </is>
      </c>
      <c r="E160" s="171" t="inlineStr">
        <is>
          <t>Calcium Hydroxide (≥96 %)</t>
        </is>
      </c>
      <c r="F160" s="171" t="inlineStr">
        <is>
          <t>Lower Explosion Limit</t>
        </is>
      </c>
      <c r="G160" s="171" t="inlineStr">
        <is>
          <t>Not Determined</t>
        </is>
      </c>
      <c r="H160" s="171">
        <f>B160&amp;G160</f>
        <v/>
      </c>
      <c r="N160" s="171" t="inlineStr">
        <is>
          <t>Solid (Powder)</t>
        </is>
      </c>
      <c r="O160" s="171" t="inlineStr">
        <is>
          <t>Solid (Powder)</t>
        </is>
      </c>
      <c r="P160" s="171" t="inlineStr">
        <is>
          <t>White</t>
        </is>
      </c>
      <c r="Q160" s="171" t="inlineStr">
        <is>
          <t>Odourless</t>
        </is>
      </c>
    </row>
    <row r="161">
      <c r="A161" s="171">
        <f>C161&amp;D161&amp;E161</f>
        <v/>
      </c>
      <c r="B161" s="171">
        <f>C161&amp;D161&amp;E161&amp;F161</f>
        <v/>
      </c>
      <c r="C161" s="171" t="inlineStr">
        <is>
          <t>Inorganic</t>
        </is>
      </c>
      <c r="D161" s="171" t="inlineStr">
        <is>
          <t>Alkalis_and_Salts</t>
        </is>
      </c>
      <c r="E161" s="171" t="inlineStr">
        <is>
          <t>Calcium Hydroxide (≥96 %)</t>
        </is>
      </c>
      <c r="F161" s="171" t="inlineStr">
        <is>
          <t>Upper Explosion Limit</t>
        </is>
      </c>
      <c r="G161" s="171" t="inlineStr">
        <is>
          <t>Not Determined</t>
        </is>
      </c>
      <c r="H161" s="171">
        <f>B161&amp;G161</f>
        <v/>
      </c>
      <c r="N161" s="171" t="inlineStr">
        <is>
          <t>Solid (Powder)</t>
        </is>
      </c>
      <c r="O161" s="171" t="inlineStr">
        <is>
          <t>Solid (Powder)</t>
        </is>
      </c>
      <c r="P161" s="171" t="inlineStr">
        <is>
          <t>White</t>
        </is>
      </c>
      <c r="Q161" s="171" t="inlineStr">
        <is>
          <t>Odourless</t>
        </is>
      </c>
    </row>
    <row r="162">
      <c r="A162" s="171">
        <f>C162&amp;D162&amp;E162</f>
        <v/>
      </c>
      <c r="B162" s="171">
        <f>C162&amp;D162&amp;E162&amp;F162</f>
        <v/>
      </c>
      <c r="C162" s="171" t="inlineStr">
        <is>
          <t>Inorganic</t>
        </is>
      </c>
      <c r="D162" s="171" t="inlineStr">
        <is>
          <t>Alkalis_and_Salts</t>
        </is>
      </c>
      <c r="E162" s="171" t="inlineStr">
        <is>
          <t>Calcium Hydroxide (≥96 %)</t>
        </is>
      </c>
      <c r="F162" s="171" t="inlineStr">
        <is>
          <t>Explosiveness</t>
        </is>
      </c>
      <c r="G162" s="171" t="inlineStr">
        <is>
          <t>Division 1.4</t>
        </is>
      </c>
      <c r="H162" s="171">
        <f>B162&amp;G162</f>
        <v/>
      </c>
      <c r="I162" s="14">
        <f>'Back End Tables (2)'!G48</f>
        <v/>
      </c>
      <c r="J162" s="171">
        <f>'Back End Tables (2)'!G49</f>
        <v/>
      </c>
      <c r="K162" s="171">
        <f>'Back End Tables (2)'!G50</f>
        <v/>
      </c>
      <c r="L162" s="171">
        <f>'Back End Tables (2)'!G51</f>
        <v/>
      </c>
      <c r="M162" s="171">
        <f>'Back End Tables (2)'!G52</f>
        <v/>
      </c>
      <c r="N162" s="171" t="inlineStr">
        <is>
          <t>Solid (Powder)</t>
        </is>
      </c>
      <c r="O162" s="171" t="inlineStr">
        <is>
          <t>Solid (Powder)</t>
        </is>
      </c>
      <c r="P162" s="171" t="inlineStr">
        <is>
          <t>White</t>
        </is>
      </c>
      <c r="Q162" s="171" t="inlineStr">
        <is>
          <t>Odourless</t>
        </is>
      </c>
    </row>
    <row r="163">
      <c r="A163" s="171">
        <f>C163&amp;D163&amp;E163</f>
        <v/>
      </c>
      <c r="B163" s="171">
        <f>C163&amp;D163&amp;E163&amp;F163</f>
        <v/>
      </c>
      <c r="H163" s="171">
        <f>B163&amp;G163</f>
        <v/>
      </c>
    </row>
    <row r="164">
      <c r="A164" s="171">
        <f>C164&amp;D164&amp;E164</f>
        <v/>
      </c>
      <c r="B164" s="171">
        <f>C164&amp;D164&amp;E164&amp;F164</f>
        <v/>
      </c>
      <c r="H164" s="171">
        <f>B164&amp;G164</f>
        <v/>
      </c>
    </row>
    <row r="165">
      <c r="A165" s="171">
        <f>C165&amp;D165&amp;E165</f>
        <v/>
      </c>
      <c r="B165" s="171">
        <f>C165&amp;D165&amp;E165&amp;F165</f>
        <v/>
      </c>
      <c r="C165" s="171" t="inlineStr">
        <is>
          <t>Inorganic</t>
        </is>
      </c>
      <c r="D165" s="171" t="inlineStr">
        <is>
          <t>Alkalis_and_Salts</t>
        </is>
      </c>
      <c r="E165" s="171" t="inlineStr">
        <is>
          <t>Calcium Oxide</t>
        </is>
      </c>
      <c r="F165" s="171" t="inlineStr">
        <is>
          <t>Boiling Point</t>
        </is>
      </c>
      <c r="G165" s="171" t="n">
        <v>2850</v>
      </c>
      <c r="H165" s="171">
        <f>B165&amp;G165</f>
        <v/>
      </c>
      <c r="N165" s="171" t="inlineStr">
        <is>
          <t>Solid (Powder)</t>
        </is>
      </c>
      <c r="O165" s="171" t="inlineStr">
        <is>
          <t>Solid (Powder)</t>
        </is>
      </c>
      <c r="P165" s="171" t="inlineStr">
        <is>
          <t>White</t>
        </is>
      </c>
      <c r="Q165" s="171" t="inlineStr">
        <is>
          <t>Odourless</t>
        </is>
      </c>
    </row>
    <row r="166">
      <c r="A166" s="171">
        <f>C166&amp;D166&amp;E166</f>
        <v/>
      </c>
      <c r="B166" s="171">
        <f>C166&amp;D166&amp;E166&amp;F166</f>
        <v/>
      </c>
      <c r="C166" s="171" t="inlineStr">
        <is>
          <t>Inorganic</t>
        </is>
      </c>
      <c r="D166" s="171" t="inlineStr">
        <is>
          <t>Alkalis_and_Salts</t>
        </is>
      </c>
      <c r="E166" s="171" t="inlineStr">
        <is>
          <t>Calcium Oxide</t>
        </is>
      </c>
      <c r="F166" s="171" t="inlineStr">
        <is>
          <t>Flashpoint</t>
        </is>
      </c>
      <c r="G166" s="171" t="inlineStr">
        <is>
          <t>Not Applicable</t>
        </is>
      </c>
      <c r="H166" s="171">
        <f>B166&amp;G166</f>
        <v/>
      </c>
      <c r="I166" s="171">
        <f>'Back End Tables (2)'!G12</f>
        <v/>
      </c>
      <c r="J166" s="171">
        <f>'Back End Tables (2)'!G13</f>
        <v/>
      </c>
      <c r="K166" s="171">
        <f>'Back End Tables (2)'!G14</f>
        <v/>
      </c>
      <c r="L166" s="171">
        <f>'Back End Tables (2)'!G15</f>
        <v/>
      </c>
      <c r="M166" s="171">
        <f>'Back End Tables (2)'!G16</f>
        <v/>
      </c>
      <c r="N166" s="171" t="inlineStr">
        <is>
          <t>Solid (Powder)</t>
        </is>
      </c>
      <c r="O166" s="171" t="inlineStr">
        <is>
          <t>Solid (Powder)</t>
        </is>
      </c>
      <c r="P166" s="171" t="inlineStr">
        <is>
          <t>White</t>
        </is>
      </c>
      <c r="Q166" s="171" t="inlineStr">
        <is>
          <t>Odourless</t>
        </is>
      </c>
    </row>
    <row r="167">
      <c r="A167" s="171">
        <f>C167&amp;D167&amp;E167</f>
        <v/>
      </c>
      <c r="B167" s="171">
        <f>C167&amp;D167&amp;E167&amp;F167</f>
        <v/>
      </c>
      <c r="C167" s="171" t="inlineStr">
        <is>
          <t>Inorganic</t>
        </is>
      </c>
      <c r="D167" s="171" t="inlineStr">
        <is>
          <t>Alkalis_and_Salts</t>
        </is>
      </c>
      <c r="E167" s="171" t="inlineStr">
        <is>
          <t>Calcium Oxide</t>
        </is>
      </c>
      <c r="F167" s="171" t="inlineStr">
        <is>
          <t>Flammability</t>
        </is>
      </c>
      <c r="G167" s="171" t="inlineStr">
        <is>
          <t>Non Flammable</t>
        </is>
      </c>
      <c r="H167" s="171">
        <f>B167&amp;G167</f>
        <v/>
      </c>
      <c r="I167" s="14">
        <f>'Back End Tables (2)'!G36</f>
        <v/>
      </c>
      <c r="J167" s="171">
        <f>'Back End Tables (2)'!G37</f>
        <v/>
      </c>
      <c r="K167" s="171">
        <f>'Back End Tables (2)'!G38</f>
        <v/>
      </c>
      <c r="L167" s="171">
        <f>'Back End Tables (2)'!G39</f>
        <v/>
      </c>
      <c r="M167" s="171">
        <f>'Back End Tables (2)'!G40</f>
        <v/>
      </c>
      <c r="N167" s="171" t="inlineStr">
        <is>
          <t>Solid (Powder)</t>
        </is>
      </c>
      <c r="O167" s="171" t="inlineStr">
        <is>
          <t>Solid (Powder)</t>
        </is>
      </c>
      <c r="P167" s="171" t="inlineStr">
        <is>
          <t>White</t>
        </is>
      </c>
      <c r="Q167" s="171" t="inlineStr">
        <is>
          <t>Odourless</t>
        </is>
      </c>
    </row>
    <row r="168">
      <c r="A168" s="171">
        <f>C168&amp;D168&amp;E168</f>
        <v/>
      </c>
      <c r="B168" s="171">
        <f>C168&amp;D168&amp;E168&amp;F168</f>
        <v/>
      </c>
      <c r="C168" s="171" t="inlineStr">
        <is>
          <t>Inorganic</t>
        </is>
      </c>
      <c r="D168" s="171" t="inlineStr">
        <is>
          <t>Alkalis_and_Salts</t>
        </is>
      </c>
      <c r="E168" s="171" t="inlineStr">
        <is>
          <t>Calcium Oxide</t>
        </is>
      </c>
      <c r="F168" s="171" t="inlineStr">
        <is>
          <t>Stability (Autoignition)</t>
        </is>
      </c>
      <c r="G168" s="171" t="n">
        <v>400</v>
      </c>
      <c r="H168" s="171">
        <f>B168&amp;G168</f>
        <v/>
      </c>
      <c r="I168" s="171">
        <f>'Back End Tables (2)'!G24</f>
        <v/>
      </c>
      <c r="J168" s="171">
        <f>'Back End Tables (2)'!G25</f>
        <v/>
      </c>
      <c r="K168" s="171">
        <f>'Back End Tables (2)'!G26</f>
        <v/>
      </c>
      <c r="L168" s="171">
        <f>'Back End Tables (2)'!G27</f>
        <v/>
      </c>
      <c r="M168" s="171">
        <f>'Back End Tables (2)'!G28</f>
        <v/>
      </c>
      <c r="N168" s="171" t="inlineStr">
        <is>
          <t>Solid (Powder)</t>
        </is>
      </c>
      <c r="O168" s="171" t="inlineStr">
        <is>
          <t>Solid (Powder)</t>
        </is>
      </c>
      <c r="P168" s="171" t="inlineStr">
        <is>
          <t>White</t>
        </is>
      </c>
      <c r="Q168" s="171" t="inlineStr">
        <is>
          <t>Odourless</t>
        </is>
      </c>
    </row>
    <row r="169">
      <c r="A169" s="171">
        <f>C169&amp;D169&amp;E169</f>
        <v/>
      </c>
      <c r="B169" s="171">
        <f>C169&amp;D169&amp;E169&amp;F169</f>
        <v/>
      </c>
      <c r="C169" s="171" t="inlineStr">
        <is>
          <t>Inorganic</t>
        </is>
      </c>
      <c r="D169" s="171" t="inlineStr">
        <is>
          <t>Alkalis_and_Salts</t>
        </is>
      </c>
      <c r="E169" s="171" t="inlineStr">
        <is>
          <t>Calcium Oxide</t>
        </is>
      </c>
      <c r="F169" s="171" t="inlineStr">
        <is>
          <t>Lower Explosion Limit</t>
        </is>
      </c>
      <c r="G169" s="171" t="inlineStr">
        <is>
          <t>Not Determined</t>
        </is>
      </c>
      <c r="H169" s="171">
        <f>B169&amp;G169</f>
        <v/>
      </c>
      <c r="N169" s="171" t="inlineStr">
        <is>
          <t>Solid (Powder)</t>
        </is>
      </c>
      <c r="O169" s="171" t="inlineStr">
        <is>
          <t>Solid (Powder)</t>
        </is>
      </c>
      <c r="P169" s="171" t="inlineStr">
        <is>
          <t>White</t>
        </is>
      </c>
      <c r="Q169" s="171" t="inlineStr">
        <is>
          <t>Odourless</t>
        </is>
      </c>
    </row>
    <row r="170">
      <c r="A170" s="171">
        <f>C170&amp;D170&amp;E170</f>
        <v/>
      </c>
      <c r="B170" s="171">
        <f>C170&amp;D170&amp;E170&amp;F170</f>
        <v/>
      </c>
      <c r="C170" s="171" t="inlineStr">
        <is>
          <t>Inorganic</t>
        </is>
      </c>
      <c r="D170" s="171" t="inlineStr">
        <is>
          <t>Alkalis_and_Salts</t>
        </is>
      </c>
      <c r="E170" s="171" t="inlineStr">
        <is>
          <t>Calcium Oxide</t>
        </is>
      </c>
      <c r="F170" s="171" t="inlineStr">
        <is>
          <t>Upper Explosion Limit</t>
        </is>
      </c>
      <c r="G170" s="171" t="inlineStr">
        <is>
          <t>Not Determined</t>
        </is>
      </c>
      <c r="H170" s="171">
        <f>B170&amp;G170</f>
        <v/>
      </c>
      <c r="N170" s="171" t="inlineStr">
        <is>
          <t>Solid (Powder)</t>
        </is>
      </c>
      <c r="O170" s="171" t="inlineStr">
        <is>
          <t>Solid (Powder)</t>
        </is>
      </c>
      <c r="P170" s="171" t="inlineStr">
        <is>
          <t>White</t>
        </is>
      </c>
      <c r="Q170" s="171" t="inlineStr">
        <is>
          <t>Odourless</t>
        </is>
      </c>
    </row>
    <row r="171">
      <c r="A171" s="171">
        <f>C171&amp;D171&amp;E171</f>
        <v/>
      </c>
      <c r="B171" s="171">
        <f>C171&amp;D171&amp;E171&amp;F171</f>
        <v/>
      </c>
      <c r="C171" s="171" t="inlineStr">
        <is>
          <t>Inorganic</t>
        </is>
      </c>
      <c r="D171" s="171" t="inlineStr">
        <is>
          <t>Alkalis_and_Salts</t>
        </is>
      </c>
      <c r="E171" s="171" t="inlineStr">
        <is>
          <t>Calcium Oxide</t>
        </is>
      </c>
      <c r="F171" s="171" t="inlineStr">
        <is>
          <t>Explosiveness</t>
        </is>
      </c>
      <c r="G171" s="171" t="inlineStr">
        <is>
          <t>Division 1.4</t>
        </is>
      </c>
      <c r="H171" s="171">
        <f>B171&amp;G171</f>
        <v/>
      </c>
      <c r="I171" s="14">
        <f>'Back End Tables (2)'!G48</f>
        <v/>
      </c>
      <c r="J171" s="171">
        <f>'Back End Tables (2)'!G49</f>
        <v/>
      </c>
      <c r="K171" s="171">
        <f>'Back End Tables (2)'!G50</f>
        <v/>
      </c>
      <c r="L171" s="171">
        <f>'Back End Tables (2)'!G51</f>
        <v/>
      </c>
      <c r="M171" s="171">
        <f>'Back End Tables (2)'!G52</f>
        <v/>
      </c>
      <c r="N171" s="171" t="inlineStr">
        <is>
          <t>Solid (Powder)</t>
        </is>
      </c>
      <c r="O171" s="171" t="inlineStr">
        <is>
          <t>Solid (Powder)</t>
        </is>
      </c>
      <c r="P171" s="171" t="inlineStr">
        <is>
          <t>White</t>
        </is>
      </c>
      <c r="Q171" s="171" t="inlineStr">
        <is>
          <t>Odourless</t>
        </is>
      </c>
    </row>
    <row r="172">
      <c r="A172" s="171">
        <f>C172&amp;D172&amp;E172</f>
        <v/>
      </c>
      <c r="B172" s="171">
        <f>C172&amp;D172&amp;E172&amp;F172</f>
        <v/>
      </c>
      <c r="H172" s="171">
        <f>B172&amp;G172</f>
        <v/>
      </c>
    </row>
    <row r="173">
      <c r="A173" s="171">
        <f>C173&amp;D173&amp;E173</f>
        <v/>
      </c>
      <c r="B173" s="171">
        <f>C173&amp;D173&amp;E173&amp;F173</f>
        <v/>
      </c>
      <c r="H173" s="171">
        <f>B173&amp;G173</f>
        <v/>
      </c>
    </row>
    <row r="174">
      <c r="A174" s="171">
        <f>C174&amp;D174&amp;E174</f>
        <v/>
      </c>
      <c r="B174" s="171">
        <f>C174&amp;D174&amp;E174&amp;F174</f>
        <v/>
      </c>
      <c r="C174" s="171" t="inlineStr">
        <is>
          <t>Inorganic</t>
        </is>
      </c>
      <c r="D174" s="171" t="inlineStr">
        <is>
          <t>Alkalis_and_Salts</t>
        </is>
      </c>
      <c r="E174" s="171" t="inlineStr">
        <is>
          <t>Potassium Hydroxide</t>
        </is>
      </c>
      <c r="F174" s="171" t="inlineStr">
        <is>
          <t>Boiling Point</t>
        </is>
      </c>
      <c r="G174" s="171" t="n">
        <v>1320</v>
      </c>
      <c r="H174" s="171">
        <f>B174&amp;G174</f>
        <v/>
      </c>
      <c r="N174" s="171" t="inlineStr">
        <is>
          <t>Solid</t>
        </is>
      </c>
      <c r="O174" s="171" t="inlineStr">
        <is>
          <t>Solid</t>
        </is>
      </c>
      <c r="P174" s="171" t="inlineStr">
        <is>
          <t>White</t>
        </is>
      </c>
      <c r="Q174" s="171" t="inlineStr">
        <is>
          <t>Odourless</t>
        </is>
      </c>
    </row>
    <row r="175">
      <c r="A175" s="171">
        <f>C175&amp;D175&amp;E175</f>
        <v/>
      </c>
      <c r="B175" s="171">
        <f>C175&amp;D175&amp;E175&amp;F175</f>
        <v/>
      </c>
      <c r="C175" s="171" t="inlineStr">
        <is>
          <t>Inorganic</t>
        </is>
      </c>
      <c r="D175" s="171" t="inlineStr">
        <is>
          <t>Alkalis_and_Salts</t>
        </is>
      </c>
      <c r="E175" s="171" t="inlineStr">
        <is>
          <t>Potassium Hydroxide</t>
        </is>
      </c>
      <c r="F175" s="171" t="inlineStr">
        <is>
          <t>Flashpoint</t>
        </is>
      </c>
      <c r="G175" s="171" t="inlineStr">
        <is>
          <t>Not Applicable</t>
        </is>
      </c>
      <c r="H175" s="171">
        <f>B175&amp;G175</f>
        <v/>
      </c>
      <c r="I175" s="171">
        <f>'Back End Tables (2)'!G12</f>
        <v/>
      </c>
      <c r="J175" s="171">
        <f>'Back End Tables (2)'!G13</f>
        <v/>
      </c>
      <c r="K175" s="171">
        <f>'Back End Tables (2)'!G14</f>
        <v/>
      </c>
      <c r="L175" s="171">
        <f>'Back End Tables (2)'!G15</f>
        <v/>
      </c>
      <c r="M175" s="171">
        <f>'Back End Tables (2)'!G16</f>
        <v/>
      </c>
      <c r="N175" s="171" t="inlineStr">
        <is>
          <t>Solid</t>
        </is>
      </c>
      <c r="O175" s="171" t="inlineStr">
        <is>
          <t>Solid</t>
        </is>
      </c>
      <c r="P175" s="171" t="inlineStr">
        <is>
          <t>White</t>
        </is>
      </c>
      <c r="Q175" s="171" t="inlineStr">
        <is>
          <t>Odourless</t>
        </is>
      </c>
    </row>
    <row r="176">
      <c r="A176" s="171">
        <f>C176&amp;D176&amp;E176</f>
        <v/>
      </c>
      <c r="B176" s="171">
        <f>C176&amp;D176&amp;E176&amp;F176</f>
        <v/>
      </c>
      <c r="C176" s="171" t="inlineStr">
        <is>
          <t>Inorganic</t>
        </is>
      </c>
      <c r="D176" s="171" t="inlineStr">
        <is>
          <t>Alkalis_and_Salts</t>
        </is>
      </c>
      <c r="E176" s="171" t="inlineStr">
        <is>
          <t>Potassium Hydroxide</t>
        </is>
      </c>
      <c r="F176" s="171" t="inlineStr">
        <is>
          <t>Flammability</t>
        </is>
      </c>
      <c r="G176" s="171" t="inlineStr">
        <is>
          <t>No Data Available</t>
        </is>
      </c>
      <c r="H176" s="171">
        <f>B176&amp;G176</f>
        <v/>
      </c>
      <c r="I176" s="14">
        <f>'Back End Tables (2)'!G36</f>
        <v/>
      </c>
      <c r="J176" s="171">
        <f>'Back End Tables (2)'!G37</f>
        <v/>
      </c>
      <c r="K176" s="171">
        <f>'Back End Tables (2)'!G38</f>
        <v/>
      </c>
      <c r="L176" s="171">
        <f>'Back End Tables (2)'!G39</f>
        <v/>
      </c>
      <c r="M176" s="171">
        <f>'Back End Tables (2)'!G40</f>
        <v/>
      </c>
      <c r="N176" s="171" t="inlineStr">
        <is>
          <t>Solid</t>
        </is>
      </c>
      <c r="O176" s="171" t="inlineStr">
        <is>
          <t>Solid</t>
        </is>
      </c>
      <c r="P176" s="171" t="inlineStr">
        <is>
          <t>White</t>
        </is>
      </c>
      <c r="Q176" s="171" t="inlineStr">
        <is>
          <t>Odourless</t>
        </is>
      </c>
    </row>
    <row r="177">
      <c r="A177" s="171">
        <f>C177&amp;D177&amp;E177</f>
        <v/>
      </c>
      <c r="B177" s="171">
        <f>C177&amp;D177&amp;E177&amp;F177</f>
        <v/>
      </c>
      <c r="C177" s="171" t="inlineStr">
        <is>
          <t>Inorganic</t>
        </is>
      </c>
      <c r="D177" s="171" t="inlineStr">
        <is>
          <t>Alkalis_and_Salts</t>
        </is>
      </c>
      <c r="E177" s="171" t="inlineStr">
        <is>
          <t>Potassium Hydroxide</t>
        </is>
      </c>
      <c r="F177" s="171" t="inlineStr">
        <is>
          <t>Stability (Autoignition)</t>
        </is>
      </c>
      <c r="G177" s="171" t="inlineStr">
        <is>
          <t>No Data Available</t>
        </is>
      </c>
      <c r="H177" s="171">
        <f>B177&amp;G177</f>
        <v/>
      </c>
      <c r="I177" s="171">
        <f>'Back End Tables (2)'!G24</f>
        <v/>
      </c>
      <c r="J177" s="171">
        <f>'Back End Tables (2)'!G25</f>
        <v/>
      </c>
      <c r="K177" s="171">
        <f>'Back End Tables (2)'!G26</f>
        <v/>
      </c>
      <c r="L177" s="171">
        <f>'Back End Tables (2)'!G27</f>
        <v/>
      </c>
      <c r="M177" s="171">
        <f>'Back End Tables (2)'!G28</f>
        <v/>
      </c>
      <c r="N177" s="171" t="inlineStr">
        <is>
          <t>Solid</t>
        </is>
      </c>
      <c r="O177" s="171" t="inlineStr">
        <is>
          <t>Solid</t>
        </is>
      </c>
      <c r="P177" s="171" t="inlineStr">
        <is>
          <t>White</t>
        </is>
      </c>
      <c r="Q177" s="171" t="inlineStr">
        <is>
          <t>Odourless</t>
        </is>
      </c>
    </row>
    <row r="178">
      <c r="A178" s="171">
        <f>C178&amp;D178&amp;E178</f>
        <v/>
      </c>
      <c r="B178" s="171">
        <f>C178&amp;D178&amp;E178&amp;F178</f>
        <v/>
      </c>
      <c r="C178" s="171" t="inlineStr">
        <is>
          <t>Inorganic</t>
        </is>
      </c>
      <c r="D178" s="171" t="inlineStr">
        <is>
          <t>Alkalis_and_Salts</t>
        </is>
      </c>
      <c r="E178" s="171" t="inlineStr">
        <is>
          <t>Potassium Hydroxide</t>
        </is>
      </c>
      <c r="F178" s="171" t="inlineStr">
        <is>
          <t>Lower Explosion Limit</t>
        </is>
      </c>
      <c r="G178" s="171" t="inlineStr">
        <is>
          <t>No Data Available</t>
        </is>
      </c>
      <c r="H178" s="171">
        <f>B178&amp;G178</f>
        <v/>
      </c>
      <c r="N178" s="171" t="inlineStr">
        <is>
          <t>Solid</t>
        </is>
      </c>
      <c r="O178" s="171" t="inlineStr">
        <is>
          <t>Solid</t>
        </is>
      </c>
      <c r="P178" s="171" t="inlineStr">
        <is>
          <t>White</t>
        </is>
      </c>
      <c r="Q178" s="171" t="inlineStr">
        <is>
          <t>Odourless</t>
        </is>
      </c>
    </row>
    <row r="179">
      <c r="A179" s="171">
        <f>C179&amp;D179&amp;E179</f>
        <v/>
      </c>
      <c r="B179" s="171">
        <f>C179&amp;D179&amp;E179&amp;F179</f>
        <v/>
      </c>
      <c r="C179" s="171" t="inlineStr">
        <is>
          <t>Inorganic</t>
        </is>
      </c>
      <c r="D179" s="171" t="inlineStr">
        <is>
          <t>Alkalis_and_Salts</t>
        </is>
      </c>
      <c r="E179" s="171" t="inlineStr">
        <is>
          <t>Potassium Hydroxide</t>
        </is>
      </c>
      <c r="F179" s="171" t="inlineStr">
        <is>
          <t>Upper Explosion Limit</t>
        </is>
      </c>
      <c r="G179" s="171" t="inlineStr">
        <is>
          <t>No Data Available</t>
        </is>
      </c>
      <c r="H179" s="171">
        <f>B179&amp;G179</f>
        <v/>
      </c>
      <c r="N179" s="171" t="inlineStr">
        <is>
          <t>Solid</t>
        </is>
      </c>
      <c r="O179" s="171" t="inlineStr">
        <is>
          <t>Solid</t>
        </is>
      </c>
      <c r="P179" s="171" t="inlineStr">
        <is>
          <t>White</t>
        </is>
      </c>
      <c r="Q179" s="171" t="inlineStr">
        <is>
          <t>Odourless</t>
        </is>
      </c>
    </row>
    <row r="180">
      <c r="A180" s="171">
        <f>C180&amp;D180&amp;E180</f>
        <v/>
      </c>
      <c r="B180" s="171">
        <f>C180&amp;D180&amp;E180&amp;F180</f>
        <v/>
      </c>
      <c r="C180" s="171" t="inlineStr">
        <is>
          <t>Inorganic</t>
        </is>
      </c>
      <c r="D180" s="171" t="inlineStr">
        <is>
          <t>Alkalis_and_Salts</t>
        </is>
      </c>
      <c r="E180" s="171" t="inlineStr">
        <is>
          <t>Potassium Hydroxide</t>
        </is>
      </c>
      <c r="F180" s="171" t="inlineStr">
        <is>
          <t>Explosiveness</t>
        </is>
      </c>
      <c r="G180" s="171" t="inlineStr">
        <is>
          <t>No Data Available</t>
        </is>
      </c>
      <c r="H180" s="171">
        <f>B180&amp;G180</f>
        <v/>
      </c>
      <c r="I180" s="14">
        <f>'Back End Tables (2)'!G48</f>
        <v/>
      </c>
      <c r="J180" s="171">
        <f>'Back End Tables (2)'!G49</f>
        <v/>
      </c>
      <c r="K180" s="171">
        <f>'Back End Tables (2)'!G50</f>
        <v/>
      </c>
      <c r="L180" s="171">
        <f>'Back End Tables (2)'!G51</f>
        <v/>
      </c>
      <c r="M180" s="171">
        <f>'Back End Tables (2)'!G52</f>
        <v/>
      </c>
      <c r="N180" s="171" t="inlineStr">
        <is>
          <t>Solid</t>
        </is>
      </c>
      <c r="O180" s="171" t="inlineStr">
        <is>
          <t>Solid</t>
        </is>
      </c>
      <c r="P180" s="171" t="inlineStr">
        <is>
          <t>White</t>
        </is>
      </c>
      <c r="Q180" s="171" t="inlineStr">
        <is>
          <t>Odourless</t>
        </is>
      </c>
    </row>
    <row r="181">
      <c r="A181" s="171">
        <f>C181&amp;D181&amp;E181</f>
        <v/>
      </c>
      <c r="B181" s="171">
        <f>C181&amp;D181&amp;E181&amp;F181</f>
        <v/>
      </c>
      <c r="H181" s="171">
        <f>B181&amp;G181</f>
        <v/>
      </c>
    </row>
    <row r="182">
      <c r="A182" s="171">
        <f>C182&amp;D182&amp;E182</f>
        <v/>
      </c>
      <c r="B182" s="171">
        <f>C182&amp;D182&amp;E182&amp;F182</f>
        <v/>
      </c>
      <c r="H182" s="171">
        <f>B182&amp;G182</f>
        <v/>
      </c>
    </row>
    <row r="183">
      <c r="A183" s="171">
        <f>C183&amp;D183&amp;E183</f>
        <v/>
      </c>
      <c r="B183" s="171">
        <f>C183&amp;D183&amp;E183&amp;F183</f>
        <v/>
      </c>
      <c r="C183" s="171" t="inlineStr">
        <is>
          <t>Inorganic</t>
        </is>
      </c>
      <c r="D183" s="171" t="inlineStr">
        <is>
          <t>Alkalis_and_Salts</t>
        </is>
      </c>
      <c r="E183" s="171" t="inlineStr">
        <is>
          <t>Sodium Chloride</t>
        </is>
      </c>
      <c r="F183" s="171" t="inlineStr">
        <is>
          <t>Boiling Point</t>
        </is>
      </c>
      <c r="G183" s="171" t="n">
        <v>1461</v>
      </c>
      <c r="H183" s="171">
        <f>B183&amp;G183</f>
        <v/>
      </c>
      <c r="N183" s="171" t="inlineStr">
        <is>
          <t>Solid (Crystalline)</t>
        </is>
      </c>
      <c r="O183" s="171" t="inlineStr">
        <is>
          <t>Solid (Crystalline)</t>
        </is>
      </c>
      <c r="P183" s="171" t="inlineStr">
        <is>
          <t>White</t>
        </is>
      </c>
      <c r="Q183" s="171" t="inlineStr">
        <is>
          <t>Odourless</t>
        </is>
      </c>
    </row>
    <row r="184">
      <c r="A184" s="171">
        <f>C184&amp;D184&amp;E184</f>
        <v/>
      </c>
      <c r="B184" s="171">
        <f>C184&amp;D184&amp;E184&amp;F184</f>
        <v/>
      </c>
      <c r="C184" s="171" t="inlineStr">
        <is>
          <t>Inorganic</t>
        </is>
      </c>
      <c r="D184" s="171" t="inlineStr">
        <is>
          <t>Alkalis_and_Salts</t>
        </is>
      </c>
      <c r="E184" s="171" t="inlineStr">
        <is>
          <t>Sodium Chloride</t>
        </is>
      </c>
      <c r="F184" s="171" t="inlineStr">
        <is>
          <t>Flashpoint</t>
        </is>
      </c>
      <c r="G184" s="171" t="inlineStr">
        <is>
          <t>Not Applicable</t>
        </is>
      </c>
      <c r="H184" s="171">
        <f>B184&amp;G184</f>
        <v/>
      </c>
      <c r="I184" s="171">
        <f>'Back End Tables (2)'!G12</f>
        <v/>
      </c>
      <c r="J184" s="171">
        <f>'Back End Tables (2)'!G13</f>
        <v/>
      </c>
      <c r="K184" s="171">
        <f>'Back End Tables (2)'!G14</f>
        <v/>
      </c>
      <c r="L184" s="171">
        <f>'Back End Tables (2)'!G15</f>
        <v/>
      </c>
      <c r="M184" s="171">
        <f>'Back End Tables (2)'!G16</f>
        <v/>
      </c>
      <c r="N184" s="171" t="inlineStr">
        <is>
          <t>Solid (Crystalline)</t>
        </is>
      </c>
      <c r="O184" s="171" t="inlineStr">
        <is>
          <t>Solid (Crystalline)</t>
        </is>
      </c>
      <c r="P184" s="171" t="inlineStr">
        <is>
          <t>White</t>
        </is>
      </c>
      <c r="Q184" s="171" t="inlineStr">
        <is>
          <t>Odourless</t>
        </is>
      </c>
    </row>
    <row r="185">
      <c r="A185" s="171">
        <f>C185&amp;D185&amp;E185</f>
        <v/>
      </c>
      <c r="B185" s="171">
        <f>C185&amp;D185&amp;E185&amp;F185</f>
        <v/>
      </c>
      <c r="C185" s="171" t="inlineStr">
        <is>
          <t>Inorganic</t>
        </is>
      </c>
      <c r="D185" s="171" t="inlineStr">
        <is>
          <t>Alkalis_and_Salts</t>
        </is>
      </c>
      <c r="E185" s="171" t="inlineStr">
        <is>
          <t>Sodium Chloride</t>
        </is>
      </c>
      <c r="F185" s="171" t="inlineStr">
        <is>
          <t>Flammability</t>
        </is>
      </c>
      <c r="G185" s="171" t="inlineStr">
        <is>
          <t>No Data Available</t>
        </is>
      </c>
      <c r="H185" s="171">
        <f>B185&amp;G185</f>
        <v/>
      </c>
      <c r="I185" s="14">
        <f>'Back End Tables (2)'!G36</f>
        <v/>
      </c>
      <c r="J185" s="171">
        <f>'Back End Tables (2)'!G37</f>
        <v/>
      </c>
      <c r="K185" s="171">
        <f>'Back End Tables (2)'!G38</f>
        <v/>
      </c>
      <c r="L185" s="171">
        <f>'Back End Tables (2)'!G39</f>
        <v/>
      </c>
      <c r="M185" s="171">
        <f>'Back End Tables (2)'!G40</f>
        <v/>
      </c>
      <c r="N185" s="171" t="inlineStr">
        <is>
          <t>Solid (Crystalline)</t>
        </is>
      </c>
      <c r="O185" s="171" t="inlineStr">
        <is>
          <t>Solid (Crystalline)</t>
        </is>
      </c>
      <c r="P185" s="171" t="inlineStr">
        <is>
          <t>White</t>
        </is>
      </c>
      <c r="Q185" s="171" t="inlineStr">
        <is>
          <t>Odourless</t>
        </is>
      </c>
    </row>
    <row r="186">
      <c r="A186" s="171">
        <f>C186&amp;D186&amp;E186</f>
        <v/>
      </c>
      <c r="B186" s="171">
        <f>C186&amp;D186&amp;E186&amp;F186</f>
        <v/>
      </c>
      <c r="C186" s="171" t="inlineStr">
        <is>
          <t>Inorganic</t>
        </is>
      </c>
      <c r="D186" s="171" t="inlineStr">
        <is>
          <t>Alkalis_and_Salts</t>
        </is>
      </c>
      <c r="E186" s="171" t="inlineStr">
        <is>
          <t>Sodium Chloride</t>
        </is>
      </c>
      <c r="F186" s="171" t="inlineStr">
        <is>
          <t>Stability (Autoignition)</t>
        </is>
      </c>
      <c r="G186" s="171" t="inlineStr">
        <is>
          <t>No Data Available</t>
        </is>
      </c>
      <c r="H186" s="171">
        <f>B186&amp;G186</f>
        <v/>
      </c>
      <c r="I186" s="171">
        <f>'Back End Tables (2)'!G24</f>
        <v/>
      </c>
      <c r="J186" s="171">
        <f>'Back End Tables (2)'!G25</f>
        <v/>
      </c>
      <c r="K186" s="171">
        <f>'Back End Tables (2)'!G26</f>
        <v/>
      </c>
      <c r="L186" s="171">
        <f>'Back End Tables (2)'!G27</f>
        <v/>
      </c>
      <c r="M186" s="171">
        <f>'Back End Tables (2)'!G28</f>
        <v/>
      </c>
      <c r="N186" s="171" t="inlineStr">
        <is>
          <t>Solid (Crystalline)</t>
        </is>
      </c>
      <c r="O186" s="171" t="inlineStr">
        <is>
          <t>Solid (Crystalline)</t>
        </is>
      </c>
      <c r="P186" s="171" t="inlineStr">
        <is>
          <t>White</t>
        </is>
      </c>
      <c r="Q186" s="171" t="inlineStr">
        <is>
          <t>Odourless</t>
        </is>
      </c>
    </row>
    <row r="187">
      <c r="A187" s="171">
        <f>C187&amp;D187&amp;E187</f>
        <v/>
      </c>
      <c r="B187" s="171">
        <f>C187&amp;D187&amp;E187&amp;F187</f>
        <v/>
      </c>
      <c r="C187" s="171" t="inlineStr">
        <is>
          <t>Inorganic</t>
        </is>
      </c>
      <c r="D187" s="171" t="inlineStr">
        <is>
          <t>Alkalis_and_Salts</t>
        </is>
      </c>
      <c r="E187" s="171" t="inlineStr">
        <is>
          <t>Sodium Chloride</t>
        </is>
      </c>
      <c r="F187" s="171" t="inlineStr">
        <is>
          <t>Lower Explosion Limit</t>
        </is>
      </c>
      <c r="G187" s="171" t="inlineStr">
        <is>
          <t>No Data Available</t>
        </is>
      </c>
      <c r="H187" s="171">
        <f>B187&amp;G187</f>
        <v/>
      </c>
      <c r="N187" s="171" t="inlineStr">
        <is>
          <t>Solid (Crystalline)</t>
        </is>
      </c>
      <c r="O187" s="171" t="inlineStr">
        <is>
          <t>Solid (Crystalline)</t>
        </is>
      </c>
      <c r="P187" s="171" t="inlineStr">
        <is>
          <t>White</t>
        </is>
      </c>
      <c r="Q187" s="171" t="inlineStr">
        <is>
          <t>Odourless</t>
        </is>
      </c>
    </row>
    <row r="188">
      <c r="A188" s="171">
        <f>C188&amp;D188&amp;E188</f>
        <v/>
      </c>
      <c r="B188" s="171">
        <f>C188&amp;D188&amp;E188&amp;F188</f>
        <v/>
      </c>
      <c r="C188" s="171" t="inlineStr">
        <is>
          <t>Inorganic</t>
        </is>
      </c>
      <c r="D188" s="171" t="inlineStr">
        <is>
          <t>Alkalis_and_Salts</t>
        </is>
      </c>
      <c r="E188" s="171" t="inlineStr">
        <is>
          <t>Sodium Chloride</t>
        </is>
      </c>
      <c r="F188" s="171" t="inlineStr">
        <is>
          <t>Upper Explosion Limit</t>
        </is>
      </c>
      <c r="G188" s="171" t="inlineStr">
        <is>
          <t>No Data Available</t>
        </is>
      </c>
      <c r="H188" s="171">
        <f>B188&amp;G188</f>
        <v/>
      </c>
      <c r="N188" s="171" t="inlineStr">
        <is>
          <t>Solid (Crystalline)</t>
        </is>
      </c>
      <c r="O188" s="171" t="inlineStr">
        <is>
          <t>Solid (Crystalline)</t>
        </is>
      </c>
      <c r="P188" s="171" t="inlineStr">
        <is>
          <t>White</t>
        </is>
      </c>
      <c r="Q188" s="171" t="inlineStr">
        <is>
          <t>Odourless</t>
        </is>
      </c>
    </row>
    <row r="189">
      <c r="A189" s="171">
        <f>C189&amp;D189&amp;E189</f>
        <v/>
      </c>
      <c r="B189" s="171">
        <f>C189&amp;D189&amp;E189&amp;F189</f>
        <v/>
      </c>
      <c r="C189" s="171" t="inlineStr">
        <is>
          <t>Inorganic</t>
        </is>
      </c>
      <c r="D189" s="171" t="inlineStr">
        <is>
          <t>Alkalis_and_Salts</t>
        </is>
      </c>
      <c r="E189" s="171" t="inlineStr">
        <is>
          <t>Sodium Chloride</t>
        </is>
      </c>
      <c r="F189" s="171" t="inlineStr">
        <is>
          <t>Explosiveness</t>
        </is>
      </c>
      <c r="G189" s="171" t="inlineStr">
        <is>
          <t>Division 1.4</t>
        </is>
      </c>
      <c r="H189" s="171">
        <f>B189&amp;G189</f>
        <v/>
      </c>
      <c r="I189" s="14">
        <f>'Back End Tables (2)'!G48</f>
        <v/>
      </c>
      <c r="J189" s="171">
        <f>'Back End Tables (2)'!G49</f>
        <v/>
      </c>
      <c r="K189" s="171">
        <f>'Back End Tables (2)'!G50</f>
        <v/>
      </c>
      <c r="L189" s="171">
        <f>'Back End Tables (2)'!G51</f>
        <v/>
      </c>
      <c r="M189" s="171">
        <f>'Back End Tables (2)'!G52</f>
        <v/>
      </c>
      <c r="N189" s="171" t="inlineStr">
        <is>
          <t>Solid (Crystalline)</t>
        </is>
      </c>
      <c r="O189" s="171" t="inlineStr">
        <is>
          <t>Solid (Crystalline)</t>
        </is>
      </c>
      <c r="P189" s="171" t="inlineStr">
        <is>
          <t>White</t>
        </is>
      </c>
      <c r="Q189" s="171" t="inlineStr">
        <is>
          <t>Odourless</t>
        </is>
      </c>
    </row>
    <row r="190">
      <c r="A190" s="171">
        <f>C190&amp;D190&amp;E190</f>
        <v/>
      </c>
      <c r="B190" s="171">
        <f>C190&amp;D190&amp;E190&amp;F190</f>
        <v/>
      </c>
      <c r="H190" s="171">
        <f>B190&amp;G190</f>
        <v/>
      </c>
    </row>
    <row r="191">
      <c r="A191" s="171">
        <f>C191&amp;D191&amp;E191</f>
        <v/>
      </c>
      <c r="B191" s="171">
        <f>C191&amp;D191&amp;E191&amp;F191</f>
        <v/>
      </c>
      <c r="H191" s="171">
        <f>B191&amp;G191</f>
        <v/>
      </c>
    </row>
    <row r="192">
      <c r="A192" s="171">
        <f>C192&amp;D192&amp;E192</f>
        <v/>
      </c>
      <c r="B192" s="171">
        <f>C192&amp;D192&amp;E192&amp;F192</f>
        <v/>
      </c>
      <c r="C192" s="171" t="inlineStr">
        <is>
          <t>Inorganic</t>
        </is>
      </c>
      <c r="D192" s="171" t="inlineStr">
        <is>
          <t>Others</t>
        </is>
      </c>
      <c r="E192" s="171" t="inlineStr">
        <is>
          <t>Carbon Dioxide</t>
        </is>
      </c>
      <c r="F192" s="171" t="inlineStr">
        <is>
          <t>Boiling Point</t>
        </is>
      </c>
      <c r="G192" s="171" t="n">
        <v>-78.5</v>
      </c>
      <c r="H192" s="171">
        <f>B192&amp;G192</f>
        <v/>
      </c>
    </row>
    <row r="193">
      <c r="A193" s="171">
        <f>C193&amp;D193&amp;E193</f>
        <v/>
      </c>
      <c r="B193" s="171">
        <f>C193&amp;D193&amp;E193&amp;F193</f>
        <v/>
      </c>
      <c r="C193" s="171" t="inlineStr">
        <is>
          <t>Inorganic</t>
        </is>
      </c>
      <c r="D193" s="171" t="inlineStr">
        <is>
          <t>Others</t>
        </is>
      </c>
      <c r="E193" s="171" t="inlineStr">
        <is>
          <t>Carbon Dioxide</t>
        </is>
      </c>
      <c r="F193" s="171" t="inlineStr">
        <is>
          <t>Flashpoint</t>
        </is>
      </c>
      <c r="G193" s="171" t="inlineStr">
        <is>
          <t>Not Applicable</t>
        </is>
      </c>
      <c r="H193" s="171">
        <f>B193&amp;G193</f>
        <v/>
      </c>
      <c r="I193" s="171">
        <f>'Back End Tables (2)'!G12</f>
        <v/>
      </c>
      <c r="J193" s="171">
        <f>'Back End Tables (2)'!G13</f>
        <v/>
      </c>
      <c r="K193" s="171">
        <f>'Back End Tables (2)'!G14</f>
        <v/>
      </c>
      <c r="L193" s="171">
        <f>'Back End Tables (2)'!G15</f>
        <v/>
      </c>
      <c r="M193" s="171">
        <f>'Back End Tables (2)'!G16</f>
        <v/>
      </c>
      <c r="N193" s="171" t="inlineStr">
        <is>
          <t>Gas</t>
        </is>
      </c>
      <c r="O193" s="171" t="inlineStr">
        <is>
          <t>Gas</t>
        </is>
      </c>
      <c r="P193" s="171" t="inlineStr">
        <is>
          <t>Colourless</t>
        </is>
      </c>
      <c r="Q193" s="171" t="inlineStr">
        <is>
          <t>Odourless</t>
        </is>
      </c>
    </row>
    <row r="194">
      <c r="A194" s="171">
        <f>C194&amp;D194&amp;E194</f>
        <v/>
      </c>
      <c r="B194" s="171">
        <f>C194&amp;D194&amp;E194&amp;F194</f>
        <v/>
      </c>
      <c r="C194" s="171" t="inlineStr">
        <is>
          <t>Inorganic</t>
        </is>
      </c>
      <c r="D194" s="171" t="inlineStr">
        <is>
          <t>Others</t>
        </is>
      </c>
      <c r="E194" s="171" t="inlineStr">
        <is>
          <t>Carbon Dioxide</t>
        </is>
      </c>
      <c r="F194" s="171" t="inlineStr">
        <is>
          <t>Flammability</t>
        </is>
      </c>
      <c r="G194" s="171" t="inlineStr">
        <is>
          <t>Non Flammable</t>
        </is>
      </c>
      <c r="H194" s="171">
        <f>B194&amp;G194</f>
        <v/>
      </c>
      <c r="I194" s="14">
        <f>'Back End Tables (2)'!G36</f>
        <v/>
      </c>
      <c r="J194" s="171">
        <f>'Back End Tables (2)'!G37</f>
        <v/>
      </c>
      <c r="K194" s="171">
        <f>'Back End Tables (2)'!G38</f>
        <v/>
      </c>
      <c r="L194" s="171">
        <f>'Back End Tables (2)'!G39</f>
        <v/>
      </c>
      <c r="M194" s="171">
        <f>'Back End Tables (2)'!G40</f>
        <v/>
      </c>
      <c r="N194" s="171" t="inlineStr">
        <is>
          <t>Gas</t>
        </is>
      </c>
      <c r="O194" s="171" t="inlineStr">
        <is>
          <t>Gas</t>
        </is>
      </c>
      <c r="P194" s="171" t="inlineStr">
        <is>
          <t>Colourless</t>
        </is>
      </c>
      <c r="Q194" s="171" t="inlineStr">
        <is>
          <t>Odourless</t>
        </is>
      </c>
    </row>
    <row r="195">
      <c r="A195" s="171">
        <f>C195&amp;D195&amp;E195</f>
        <v/>
      </c>
      <c r="B195" s="171">
        <f>C195&amp;D195&amp;E195&amp;F195</f>
        <v/>
      </c>
      <c r="C195" s="171" t="inlineStr">
        <is>
          <t>Inorganic</t>
        </is>
      </c>
      <c r="D195" s="171" t="inlineStr">
        <is>
          <t>Others</t>
        </is>
      </c>
      <c r="E195" s="171" t="inlineStr">
        <is>
          <t>Carbon Dioxide</t>
        </is>
      </c>
      <c r="F195" s="171" t="inlineStr">
        <is>
          <t>Stability (Autoignition)</t>
        </is>
      </c>
      <c r="G195" s="171" t="inlineStr">
        <is>
          <t>Not Applicable</t>
        </is>
      </c>
      <c r="H195" s="171">
        <f>B195&amp;G195</f>
        <v/>
      </c>
      <c r="I195" s="171">
        <f>'Back End Tables (2)'!G24</f>
        <v/>
      </c>
      <c r="J195" s="171">
        <f>'Back End Tables (2)'!G25</f>
        <v/>
      </c>
      <c r="K195" s="171">
        <f>'Back End Tables (2)'!G26</f>
        <v/>
      </c>
      <c r="L195" s="171">
        <f>'Back End Tables (2)'!G27</f>
        <v/>
      </c>
      <c r="M195" s="171">
        <f>'Back End Tables (2)'!G28</f>
        <v/>
      </c>
      <c r="N195" s="171" t="inlineStr">
        <is>
          <t>Gas</t>
        </is>
      </c>
      <c r="O195" s="171" t="inlineStr">
        <is>
          <t>Gas</t>
        </is>
      </c>
      <c r="P195" s="171" t="inlineStr">
        <is>
          <t>Colourless</t>
        </is>
      </c>
      <c r="Q195" s="171" t="inlineStr">
        <is>
          <t>Odourless</t>
        </is>
      </c>
    </row>
    <row r="196">
      <c r="A196" s="171">
        <f>C196&amp;D196&amp;E196</f>
        <v/>
      </c>
      <c r="B196" s="171">
        <f>C196&amp;D196&amp;E196&amp;F196</f>
        <v/>
      </c>
      <c r="C196" s="171" t="inlineStr">
        <is>
          <t>Inorganic</t>
        </is>
      </c>
      <c r="D196" s="171" t="inlineStr">
        <is>
          <t>Others</t>
        </is>
      </c>
      <c r="E196" s="171" t="inlineStr">
        <is>
          <t>Carbon Dioxide</t>
        </is>
      </c>
      <c r="F196" s="171" t="inlineStr">
        <is>
          <t>Lower Explosion Limit</t>
        </is>
      </c>
      <c r="G196" s="171" t="inlineStr">
        <is>
          <t>No Data Available</t>
        </is>
      </c>
      <c r="H196" s="171">
        <f>B196&amp;G196</f>
        <v/>
      </c>
      <c r="N196" s="171" t="inlineStr">
        <is>
          <t>Gas</t>
        </is>
      </c>
      <c r="O196" s="171" t="inlineStr">
        <is>
          <t>Gas</t>
        </is>
      </c>
      <c r="P196" s="171" t="inlineStr">
        <is>
          <t>Colourless</t>
        </is>
      </c>
      <c r="Q196" s="171" t="inlineStr">
        <is>
          <t>Odourless</t>
        </is>
      </c>
    </row>
    <row r="197">
      <c r="A197" s="171">
        <f>C197&amp;D197&amp;E197</f>
        <v/>
      </c>
      <c r="B197" s="171">
        <f>C197&amp;D197&amp;E197&amp;F197</f>
        <v/>
      </c>
      <c r="C197" s="171" t="inlineStr">
        <is>
          <t>Inorganic</t>
        </is>
      </c>
      <c r="D197" s="171" t="inlineStr">
        <is>
          <t>Others</t>
        </is>
      </c>
      <c r="E197" s="171" t="inlineStr">
        <is>
          <t>Carbon Dioxide</t>
        </is>
      </c>
      <c r="F197" s="171" t="inlineStr">
        <is>
          <t>Upper Explosion Limit</t>
        </is>
      </c>
      <c r="G197" s="171" t="inlineStr">
        <is>
          <t>No Data Available</t>
        </is>
      </c>
      <c r="H197" s="171">
        <f>B197&amp;G197</f>
        <v/>
      </c>
      <c r="N197" s="171" t="inlineStr">
        <is>
          <t>Gas</t>
        </is>
      </c>
      <c r="O197" s="171" t="inlineStr">
        <is>
          <t>Gas</t>
        </is>
      </c>
      <c r="P197" s="171" t="inlineStr">
        <is>
          <t>Colourless</t>
        </is>
      </c>
      <c r="Q197" s="171" t="inlineStr">
        <is>
          <t>Odourless</t>
        </is>
      </c>
    </row>
    <row r="198">
      <c r="A198" s="171">
        <f>C198&amp;D198&amp;E198</f>
        <v/>
      </c>
      <c r="B198" s="171">
        <f>C198&amp;D198&amp;E198&amp;F198</f>
        <v/>
      </c>
      <c r="C198" s="171" t="inlineStr">
        <is>
          <t>Inorganic</t>
        </is>
      </c>
      <c r="D198" s="171" t="inlineStr">
        <is>
          <t>Others</t>
        </is>
      </c>
      <c r="E198" s="171" t="inlineStr">
        <is>
          <t>Carbon Dioxide</t>
        </is>
      </c>
      <c r="F198" s="171" t="inlineStr">
        <is>
          <t>Explosiveness</t>
        </is>
      </c>
      <c r="G198" s="171" t="inlineStr">
        <is>
          <t>Division 1.4</t>
        </is>
      </c>
      <c r="H198" s="171">
        <f>B198&amp;G198</f>
        <v/>
      </c>
      <c r="I198" s="14">
        <f>'Back End Tables (2)'!G48</f>
        <v/>
      </c>
      <c r="J198" s="171">
        <f>'Back End Tables (2)'!G49</f>
        <v/>
      </c>
      <c r="K198" s="171">
        <f>'Back End Tables (2)'!G50</f>
        <v/>
      </c>
      <c r="L198" s="171">
        <f>'Back End Tables (2)'!G51</f>
        <v/>
      </c>
      <c r="M198" s="171">
        <f>'Back End Tables (2)'!G52</f>
        <v/>
      </c>
      <c r="N198" s="171" t="inlineStr">
        <is>
          <t>Gas</t>
        </is>
      </c>
      <c r="O198" s="171" t="inlineStr">
        <is>
          <t>Gas</t>
        </is>
      </c>
      <c r="P198" s="171" t="inlineStr">
        <is>
          <t>Colourless</t>
        </is>
      </c>
      <c r="Q198" s="171" t="inlineStr">
        <is>
          <t>Odourless</t>
        </is>
      </c>
    </row>
    <row r="199">
      <c r="A199" s="171">
        <f>C199&amp;D199&amp;E199</f>
        <v/>
      </c>
      <c r="B199" s="171">
        <f>C199&amp;D199&amp;E199&amp;F199</f>
        <v/>
      </c>
      <c r="H199" s="171">
        <f>B199&amp;G199</f>
        <v/>
      </c>
    </row>
    <row r="200">
      <c r="A200" s="171">
        <f>C200&amp;D200&amp;E200</f>
        <v/>
      </c>
      <c r="B200" s="171">
        <f>C200&amp;D200&amp;E200&amp;F200</f>
        <v/>
      </c>
      <c r="H200" s="171">
        <f>B200&amp;G200</f>
        <v/>
      </c>
    </row>
    <row r="201">
      <c r="A201" s="171">
        <f>C201&amp;D201&amp;E201</f>
        <v/>
      </c>
      <c r="B201" s="171">
        <f>C201&amp;D201&amp;E201&amp;F201</f>
        <v/>
      </c>
      <c r="C201" s="171" t="inlineStr">
        <is>
          <t>Inorganic</t>
        </is>
      </c>
      <c r="D201" s="171" t="inlineStr">
        <is>
          <t>Others</t>
        </is>
      </c>
      <c r="E201" s="171" t="inlineStr">
        <is>
          <t>Ammonia (Anhydrous)</t>
        </is>
      </c>
      <c r="F201" s="171" t="inlineStr">
        <is>
          <t>Boiling Point</t>
        </is>
      </c>
      <c r="G201" s="171" t="n">
        <v>-33.4</v>
      </c>
      <c r="H201" s="171">
        <f>B201&amp;G201</f>
        <v/>
      </c>
      <c r="N201" s="171" t="inlineStr">
        <is>
          <t>Gas</t>
        </is>
      </c>
      <c r="O201" s="171" t="inlineStr">
        <is>
          <t>Gas</t>
        </is>
      </c>
      <c r="P201" s="171" t="inlineStr">
        <is>
          <t>Colourless</t>
        </is>
      </c>
      <c r="Q201" s="171" t="inlineStr">
        <is>
          <t>Pungent</t>
        </is>
      </c>
    </row>
    <row r="202">
      <c r="A202" s="171">
        <f>C202&amp;D202&amp;E202</f>
        <v/>
      </c>
      <c r="B202" s="171">
        <f>C202&amp;D202&amp;E202&amp;F202</f>
        <v/>
      </c>
      <c r="C202" s="171" t="inlineStr">
        <is>
          <t>Inorganic</t>
        </is>
      </c>
      <c r="D202" s="171" t="inlineStr">
        <is>
          <t>Others</t>
        </is>
      </c>
      <c r="E202" s="171" t="inlineStr">
        <is>
          <t>Ammonia</t>
        </is>
      </c>
      <c r="F202" s="171" t="inlineStr">
        <is>
          <t>Flashpoint</t>
        </is>
      </c>
      <c r="G202" s="171" t="inlineStr">
        <is>
          <t>Not Applicable</t>
        </is>
      </c>
      <c r="H202" s="171">
        <f>B202&amp;G202</f>
        <v/>
      </c>
      <c r="I202" s="171">
        <f>'Back End Tables (2)'!G12</f>
        <v/>
      </c>
      <c r="J202" s="171">
        <f>'Back End Tables (2)'!G13</f>
        <v/>
      </c>
      <c r="K202" s="171">
        <f>'Back End Tables (2)'!G14</f>
        <v/>
      </c>
      <c r="L202" s="171">
        <f>'Back End Tables (2)'!G15</f>
        <v/>
      </c>
      <c r="M202" s="171">
        <f>'Back End Tables (2)'!G16</f>
        <v/>
      </c>
      <c r="N202" s="171" t="inlineStr">
        <is>
          <t>Gas</t>
        </is>
      </c>
      <c r="O202" s="171" t="inlineStr">
        <is>
          <t>Gas</t>
        </is>
      </c>
      <c r="P202" s="171" t="inlineStr">
        <is>
          <t>Colourless</t>
        </is>
      </c>
      <c r="Q202" s="171" t="inlineStr">
        <is>
          <t>Pungent</t>
        </is>
      </c>
    </row>
    <row r="203">
      <c r="A203" s="171">
        <f>C203&amp;D203&amp;E203</f>
        <v/>
      </c>
      <c r="B203" s="171">
        <f>C203&amp;D203&amp;E203&amp;F203</f>
        <v/>
      </c>
      <c r="C203" s="171" t="inlineStr">
        <is>
          <t>Inorganic</t>
        </is>
      </c>
      <c r="D203" s="171" t="inlineStr">
        <is>
          <t>Others</t>
        </is>
      </c>
      <c r="E203" s="171" t="inlineStr">
        <is>
          <t>Ammonia</t>
        </is>
      </c>
      <c r="F203" s="171" t="inlineStr">
        <is>
          <t>Flammability</t>
        </is>
      </c>
      <c r="G203" s="171" t="inlineStr">
        <is>
          <t>Category 2</t>
        </is>
      </c>
      <c r="H203" s="171">
        <f>B203&amp;G203</f>
        <v/>
      </c>
      <c r="I203" s="14">
        <f>'Back End Tables (2)'!G36</f>
        <v/>
      </c>
      <c r="J203" s="171">
        <f>'Back End Tables (2)'!G37</f>
        <v/>
      </c>
      <c r="K203" s="171">
        <f>'Back End Tables (2)'!G38</f>
        <v/>
      </c>
      <c r="L203" s="171">
        <f>'Back End Tables (2)'!G39</f>
        <v/>
      </c>
      <c r="M203" s="171">
        <f>'Back End Tables (2)'!G40</f>
        <v/>
      </c>
      <c r="N203" s="171" t="inlineStr">
        <is>
          <t>Gas</t>
        </is>
      </c>
      <c r="O203" s="171" t="inlineStr">
        <is>
          <t>Gas</t>
        </is>
      </c>
      <c r="P203" s="171" t="inlineStr">
        <is>
          <t>Colourless</t>
        </is>
      </c>
      <c r="Q203" s="171" t="inlineStr">
        <is>
          <t>Pungent</t>
        </is>
      </c>
    </row>
    <row r="204">
      <c r="A204" s="171">
        <f>C204&amp;D204&amp;E204</f>
        <v/>
      </c>
      <c r="B204" s="171">
        <f>C204&amp;D204&amp;E204&amp;F204</f>
        <v/>
      </c>
      <c r="C204" s="171" t="inlineStr">
        <is>
          <t>Inorganic</t>
        </is>
      </c>
      <c r="D204" s="171" t="inlineStr">
        <is>
          <t>Others</t>
        </is>
      </c>
      <c r="E204" s="171" t="inlineStr">
        <is>
          <t>Ammonia</t>
        </is>
      </c>
      <c r="F204" s="171" t="inlineStr">
        <is>
          <t>Stability (Autoignition)</t>
        </is>
      </c>
      <c r="G204" s="171" t="n">
        <v>651</v>
      </c>
      <c r="H204" s="171">
        <f>B204&amp;G204</f>
        <v/>
      </c>
      <c r="I204" s="171">
        <f>'Back End Tables (2)'!G24</f>
        <v/>
      </c>
      <c r="J204" s="171">
        <f>'Back End Tables (2)'!G25</f>
        <v/>
      </c>
      <c r="K204" s="171">
        <f>'Back End Tables (2)'!G26</f>
        <v/>
      </c>
      <c r="L204" s="171">
        <f>'Back End Tables (2)'!G27</f>
        <v/>
      </c>
      <c r="M204" s="171">
        <f>'Back End Tables (2)'!G28</f>
        <v/>
      </c>
      <c r="N204" s="171" t="inlineStr">
        <is>
          <t>Gas</t>
        </is>
      </c>
      <c r="O204" s="171" t="inlineStr">
        <is>
          <t>Gas</t>
        </is>
      </c>
      <c r="P204" s="171" t="inlineStr">
        <is>
          <t>Colourless</t>
        </is>
      </c>
      <c r="Q204" s="171" t="inlineStr">
        <is>
          <t>Pungent</t>
        </is>
      </c>
    </row>
    <row r="205">
      <c r="A205" s="171">
        <f>C205&amp;D205&amp;E205</f>
        <v/>
      </c>
      <c r="B205" s="171">
        <f>C205&amp;D205&amp;E205&amp;F205</f>
        <v/>
      </c>
      <c r="C205" s="171" t="inlineStr">
        <is>
          <t>Inorganic</t>
        </is>
      </c>
      <c r="D205" s="171" t="inlineStr">
        <is>
          <t>Others</t>
        </is>
      </c>
      <c r="E205" s="171" t="inlineStr">
        <is>
          <t>Ammonia</t>
        </is>
      </c>
      <c r="F205" s="171" t="inlineStr">
        <is>
          <t>Lower Explosion Limit</t>
        </is>
      </c>
      <c r="G205" s="171" t="inlineStr">
        <is>
          <t>16 vol%</t>
        </is>
      </c>
      <c r="H205" s="171">
        <f>B205&amp;G205</f>
        <v/>
      </c>
      <c r="N205" s="171" t="inlineStr">
        <is>
          <t>Gas</t>
        </is>
      </c>
      <c r="O205" s="171" t="inlineStr">
        <is>
          <t>Gas</t>
        </is>
      </c>
      <c r="P205" s="171" t="inlineStr">
        <is>
          <t>Colourless</t>
        </is>
      </c>
      <c r="Q205" s="171" t="inlineStr">
        <is>
          <t>Pungent</t>
        </is>
      </c>
    </row>
    <row r="206">
      <c r="A206" s="171">
        <f>C206&amp;D206&amp;E206</f>
        <v/>
      </c>
      <c r="B206" s="171">
        <f>C206&amp;D206&amp;E206&amp;F206</f>
        <v/>
      </c>
      <c r="C206" s="171" t="inlineStr">
        <is>
          <t>Inorganic</t>
        </is>
      </c>
      <c r="D206" s="171" t="inlineStr">
        <is>
          <t>Others</t>
        </is>
      </c>
      <c r="E206" s="171" t="inlineStr">
        <is>
          <t>Ammonia</t>
        </is>
      </c>
      <c r="F206" s="171" t="inlineStr">
        <is>
          <t>Upper Explosion Limit</t>
        </is>
      </c>
      <c r="G206" s="171" t="inlineStr">
        <is>
          <t>25 vol%</t>
        </is>
      </c>
      <c r="H206" s="171">
        <f>B206&amp;G206</f>
        <v/>
      </c>
      <c r="N206" s="171" t="inlineStr">
        <is>
          <t>Gas</t>
        </is>
      </c>
      <c r="O206" s="171" t="inlineStr">
        <is>
          <t>Gas</t>
        </is>
      </c>
      <c r="P206" s="171" t="inlineStr">
        <is>
          <t>Colourless</t>
        </is>
      </c>
      <c r="Q206" s="171" t="inlineStr">
        <is>
          <t>Pungent</t>
        </is>
      </c>
    </row>
    <row r="207">
      <c r="A207" s="171">
        <f>C207&amp;D207&amp;E207</f>
        <v/>
      </c>
      <c r="B207" s="171">
        <f>C207&amp;D207&amp;E207&amp;F207</f>
        <v/>
      </c>
      <c r="C207" s="171" t="inlineStr">
        <is>
          <t>Inorganic</t>
        </is>
      </c>
      <c r="D207" s="171" t="inlineStr">
        <is>
          <t>Others</t>
        </is>
      </c>
      <c r="E207" s="171" t="inlineStr">
        <is>
          <t>Ammonia</t>
        </is>
      </c>
      <c r="F207" s="171" t="inlineStr">
        <is>
          <t>Explosiveness</t>
        </is>
      </c>
      <c r="G207" s="171" t="inlineStr">
        <is>
          <t>Division 1.4</t>
        </is>
      </c>
      <c r="H207" s="171">
        <f>B207&amp;G207</f>
        <v/>
      </c>
      <c r="I207" s="14">
        <f>'Back End Tables (2)'!G48</f>
        <v/>
      </c>
      <c r="J207" s="171">
        <f>'Back End Tables (2)'!G49</f>
        <v/>
      </c>
      <c r="K207" s="171">
        <f>'Back End Tables (2)'!G50</f>
        <v/>
      </c>
      <c r="L207" s="171">
        <f>'Back End Tables (2)'!G51</f>
        <v/>
      </c>
      <c r="M207" s="171">
        <f>'Back End Tables (2)'!G52</f>
        <v/>
      </c>
      <c r="N207" s="171" t="inlineStr">
        <is>
          <t>Gas</t>
        </is>
      </c>
      <c r="O207" s="171" t="inlineStr">
        <is>
          <t>Gas</t>
        </is>
      </c>
      <c r="P207" s="171" t="inlineStr">
        <is>
          <t>Colourless</t>
        </is>
      </c>
      <c r="Q207" s="171" t="inlineStr">
        <is>
          <t>Pungent</t>
        </is>
      </c>
    </row>
    <row r="208">
      <c r="A208" s="171">
        <f>C208&amp;D208&amp;E208</f>
        <v/>
      </c>
      <c r="B208" s="171">
        <f>C208&amp;D208&amp;E208&amp;F208</f>
        <v/>
      </c>
      <c r="H208" s="171">
        <f>B208&amp;G208</f>
        <v/>
      </c>
    </row>
    <row r="209">
      <c r="A209" s="171">
        <f>C209&amp;D209&amp;E209</f>
        <v/>
      </c>
      <c r="B209" s="171">
        <f>C209&amp;D209&amp;E209&amp;F209</f>
        <v/>
      </c>
      <c r="H209" s="171">
        <f>B209&amp;G209</f>
        <v/>
      </c>
    </row>
    <row r="210">
      <c r="A210" s="171">
        <f>C210&amp;D210&amp;E210</f>
        <v/>
      </c>
      <c r="B210" s="171">
        <f>C210&amp;D210&amp;E210&amp;F210</f>
        <v/>
      </c>
      <c r="C210" s="171" t="inlineStr">
        <is>
          <t>Inorganic</t>
        </is>
      </c>
      <c r="D210" s="171" t="inlineStr">
        <is>
          <t>Carbonates</t>
        </is>
      </c>
      <c r="E210" s="171" t="inlineStr">
        <is>
          <t>Sodium Carbonate</t>
        </is>
      </c>
      <c r="F210" s="171" t="inlineStr">
        <is>
          <t>Boiling Point</t>
        </is>
      </c>
      <c r="G210" s="171" t="n">
        <v>1600</v>
      </c>
      <c r="H210" s="171">
        <f>B210&amp;G210</f>
        <v/>
      </c>
      <c r="N210" s="171" t="inlineStr">
        <is>
          <t>Solid (Powder)</t>
        </is>
      </c>
      <c r="O210" s="171" t="inlineStr">
        <is>
          <t>Solid (Powder)</t>
        </is>
      </c>
      <c r="P210" s="171" t="inlineStr">
        <is>
          <t>White</t>
        </is>
      </c>
      <c r="Q210" s="171" t="inlineStr">
        <is>
          <t>Odorless</t>
        </is>
      </c>
    </row>
    <row r="211">
      <c r="A211" s="171">
        <f>C211&amp;D211&amp;E211</f>
        <v/>
      </c>
      <c r="B211" s="171">
        <f>C211&amp;D211&amp;E211&amp;F211</f>
        <v/>
      </c>
      <c r="C211" s="171" t="inlineStr">
        <is>
          <t>Inorganic</t>
        </is>
      </c>
      <c r="D211" s="171" t="inlineStr">
        <is>
          <t>Carbonates</t>
        </is>
      </c>
      <c r="E211" s="171" t="inlineStr">
        <is>
          <t>Sodium Carbonate</t>
        </is>
      </c>
      <c r="F211" s="171" t="inlineStr">
        <is>
          <t>Flashpoint</t>
        </is>
      </c>
      <c r="G211" s="171" t="inlineStr">
        <is>
          <t>Not Applicable</t>
        </is>
      </c>
      <c r="H211" s="171">
        <f>B211&amp;G211</f>
        <v/>
      </c>
      <c r="I211" s="171">
        <f>'Back End Tables (2)'!G12</f>
        <v/>
      </c>
      <c r="J211" s="171">
        <f>'Back End Tables (2)'!G13</f>
        <v/>
      </c>
      <c r="K211" s="171">
        <f>'Back End Tables (2)'!G14</f>
        <v/>
      </c>
      <c r="L211" s="171">
        <f>'Back End Tables (2)'!G15</f>
        <v/>
      </c>
      <c r="M211" s="171">
        <f>'Back End Tables (2)'!G16</f>
        <v/>
      </c>
      <c r="N211" s="171" t="inlineStr">
        <is>
          <t>Solid (Powder)</t>
        </is>
      </c>
      <c r="O211" s="171" t="inlineStr">
        <is>
          <t>Solid (Powder)</t>
        </is>
      </c>
      <c r="P211" s="171" t="inlineStr">
        <is>
          <t>White</t>
        </is>
      </c>
      <c r="Q211" s="171" t="inlineStr">
        <is>
          <t>Odorless</t>
        </is>
      </c>
    </row>
    <row r="212">
      <c r="A212" s="171">
        <f>C212&amp;D212&amp;E212</f>
        <v/>
      </c>
      <c r="B212" s="171">
        <f>C212&amp;D212&amp;E212&amp;F212</f>
        <v/>
      </c>
      <c r="C212" s="171" t="inlineStr">
        <is>
          <t>Inorganic</t>
        </is>
      </c>
      <c r="D212" s="171" t="inlineStr">
        <is>
          <t>Carbonates</t>
        </is>
      </c>
      <c r="E212" s="171" t="inlineStr">
        <is>
          <t>Sodium Carbonate</t>
        </is>
      </c>
      <c r="F212" s="171" t="inlineStr">
        <is>
          <t>Flammability</t>
        </is>
      </c>
      <c r="G212" s="171" t="inlineStr">
        <is>
          <t>Non Flammable</t>
        </is>
      </c>
      <c r="H212" s="171">
        <f>B212&amp;G212</f>
        <v/>
      </c>
      <c r="I212" s="14">
        <f>'Back End Tables (2)'!G36</f>
        <v/>
      </c>
      <c r="J212" s="171">
        <f>'Back End Tables (2)'!G37</f>
        <v/>
      </c>
      <c r="K212" s="171">
        <f>'Back End Tables (2)'!G38</f>
        <v/>
      </c>
      <c r="L212" s="171">
        <f>'Back End Tables (2)'!G39</f>
        <v/>
      </c>
      <c r="M212" s="171">
        <f>'Back End Tables (2)'!G40</f>
        <v/>
      </c>
      <c r="N212" s="171" t="inlineStr">
        <is>
          <t>Solid (Powder)</t>
        </is>
      </c>
      <c r="O212" s="171" t="inlineStr">
        <is>
          <t>Solid (Powder)</t>
        </is>
      </c>
      <c r="P212" s="171" t="inlineStr">
        <is>
          <t>White</t>
        </is>
      </c>
      <c r="Q212" s="171" t="inlineStr">
        <is>
          <t>Odorless</t>
        </is>
      </c>
    </row>
    <row r="213">
      <c r="A213" s="171">
        <f>C213&amp;D213&amp;E213</f>
        <v/>
      </c>
      <c r="B213" s="171">
        <f>C213&amp;D213&amp;E213&amp;F213</f>
        <v/>
      </c>
      <c r="C213" s="171" t="inlineStr">
        <is>
          <t>Inorganic</t>
        </is>
      </c>
      <c r="D213" s="171" t="inlineStr">
        <is>
          <t>Carbonates</t>
        </is>
      </c>
      <c r="E213" s="171" t="inlineStr">
        <is>
          <t>Sodium Carbonate</t>
        </is>
      </c>
      <c r="F213" s="171" t="inlineStr">
        <is>
          <t>Stability (Autoignition)</t>
        </is>
      </c>
      <c r="G213" s="171" t="inlineStr">
        <is>
          <t>No Data Available</t>
        </is>
      </c>
      <c r="H213" s="171">
        <f>B213&amp;G213</f>
        <v/>
      </c>
      <c r="I213" s="171">
        <f>'Back End Tables (2)'!G24</f>
        <v/>
      </c>
      <c r="J213" s="171">
        <f>'Back End Tables (2)'!G25</f>
        <v/>
      </c>
      <c r="K213" s="171">
        <f>'Back End Tables (2)'!G26</f>
        <v/>
      </c>
      <c r="L213" s="171">
        <f>'Back End Tables (2)'!G27</f>
        <v/>
      </c>
      <c r="M213" s="171">
        <f>'Back End Tables (2)'!G28</f>
        <v/>
      </c>
      <c r="N213" s="171" t="inlineStr">
        <is>
          <t>Solid (Powder)</t>
        </is>
      </c>
      <c r="O213" s="171" t="inlineStr">
        <is>
          <t>Solid (Powder)</t>
        </is>
      </c>
      <c r="P213" s="171" t="inlineStr">
        <is>
          <t>White</t>
        </is>
      </c>
      <c r="Q213" s="171" t="inlineStr">
        <is>
          <t>Odorless</t>
        </is>
      </c>
    </row>
    <row r="214">
      <c r="A214" s="171">
        <f>C214&amp;D214&amp;E214</f>
        <v/>
      </c>
      <c r="B214" s="171">
        <f>C214&amp;D214&amp;E214&amp;F214</f>
        <v/>
      </c>
      <c r="C214" s="171" t="inlineStr">
        <is>
          <t>Inorganic</t>
        </is>
      </c>
      <c r="D214" s="171" t="inlineStr">
        <is>
          <t>Carbonates</t>
        </is>
      </c>
      <c r="E214" s="171" t="inlineStr">
        <is>
          <t>Sodium Carbonate</t>
        </is>
      </c>
      <c r="F214" s="171" t="inlineStr">
        <is>
          <t>Lower Explosion Limit</t>
        </is>
      </c>
      <c r="G214" s="171" t="inlineStr">
        <is>
          <t>Not Applicable</t>
        </is>
      </c>
      <c r="H214" s="171">
        <f>B214&amp;G214</f>
        <v/>
      </c>
      <c r="N214" s="171" t="inlineStr">
        <is>
          <t>Solid (Powder)</t>
        </is>
      </c>
      <c r="O214" s="171" t="inlineStr">
        <is>
          <t>Solid (Powder)</t>
        </is>
      </c>
      <c r="P214" s="171" t="inlineStr">
        <is>
          <t>White</t>
        </is>
      </c>
      <c r="Q214" s="171" t="inlineStr">
        <is>
          <t>Odorless</t>
        </is>
      </c>
    </row>
    <row r="215">
      <c r="A215" s="171">
        <f>C215&amp;D215&amp;E215</f>
        <v/>
      </c>
      <c r="B215" s="171">
        <f>C215&amp;D215&amp;E215&amp;F215</f>
        <v/>
      </c>
      <c r="C215" s="171" t="inlineStr">
        <is>
          <t>Inorganic</t>
        </is>
      </c>
      <c r="D215" s="171" t="inlineStr">
        <is>
          <t>Carbonates</t>
        </is>
      </c>
      <c r="E215" s="171" t="inlineStr">
        <is>
          <t>Sodium Carbonate</t>
        </is>
      </c>
      <c r="F215" s="171" t="inlineStr">
        <is>
          <t>Upper Explosion Limit</t>
        </is>
      </c>
      <c r="G215" s="171" t="inlineStr">
        <is>
          <t>Not Applicable</t>
        </is>
      </c>
      <c r="H215" s="171">
        <f>B215&amp;G215</f>
        <v/>
      </c>
      <c r="N215" s="171" t="inlineStr">
        <is>
          <t>Solid (Powder)</t>
        </is>
      </c>
      <c r="O215" s="171" t="inlineStr">
        <is>
          <t>Solid (Powder)</t>
        </is>
      </c>
      <c r="P215" s="171" t="inlineStr">
        <is>
          <t>White</t>
        </is>
      </c>
      <c r="Q215" s="171" t="inlineStr">
        <is>
          <t>Odorless</t>
        </is>
      </c>
    </row>
    <row r="216">
      <c r="A216" s="171">
        <f>C216&amp;D216&amp;E216</f>
        <v/>
      </c>
      <c r="B216" s="171">
        <f>C216&amp;D216&amp;E216&amp;F216</f>
        <v/>
      </c>
      <c r="C216" s="171" t="inlineStr">
        <is>
          <t>Inorganic</t>
        </is>
      </c>
      <c r="D216" s="171" t="inlineStr">
        <is>
          <t>Carbonates</t>
        </is>
      </c>
      <c r="E216" s="171" t="inlineStr">
        <is>
          <t>Sodium Carbonate</t>
        </is>
      </c>
      <c r="F216" s="171" t="inlineStr">
        <is>
          <t>Explosiveness</t>
        </is>
      </c>
      <c r="G216" s="171" t="inlineStr">
        <is>
          <t>Division 1.4</t>
        </is>
      </c>
      <c r="H216" s="171">
        <f>B216&amp;G216</f>
        <v/>
      </c>
      <c r="I216" s="14">
        <f>'Back End Tables (2)'!G48</f>
        <v/>
      </c>
      <c r="J216" s="171">
        <f>'Back End Tables (2)'!G49</f>
        <v/>
      </c>
      <c r="K216" s="171">
        <f>'Back End Tables (2)'!G50</f>
        <v/>
      </c>
      <c r="L216" s="171">
        <f>'Back End Tables (2)'!G51</f>
        <v/>
      </c>
      <c r="M216" s="171">
        <f>'Back End Tables (2)'!G52</f>
        <v/>
      </c>
      <c r="N216" s="171" t="inlineStr">
        <is>
          <t>Solid (Powder)</t>
        </is>
      </c>
      <c r="O216" s="171" t="inlineStr">
        <is>
          <t>Solid (Powder)</t>
        </is>
      </c>
      <c r="P216" s="171" t="inlineStr">
        <is>
          <t>White</t>
        </is>
      </c>
      <c r="Q216" s="171" t="inlineStr">
        <is>
          <t>Odorless</t>
        </is>
      </c>
    </row>
    <row r="217">
      <c r="A217" s="171">
        <f>C217&amp;D217&amp;E217</f>
        <v/>
      </c>
      <c r="B217" s="171">
        <f>C217&amp;D217&amp;E217&amp;F217</f>
        <v/>
      </c>
      <c r="H217" s="171">
        <f>B217&amp;G217</f>
        <v/>
      </c>
    </row>
    <row r="218">
      <c r="A218" s="171">
        <f>C218&amp;D218&amp;E218</f>
        <v/>
      </c>
      <c r="B218" s="171">
        <f>C218&amp;D218&amp;E218&amp;F218</f>
        <v/>
      </c>
      <c r="H218" s="171">
        <f>B218&amp;G218</f>
        <v/>
      </c>
    </row>
    <row r="219">
      <c r="A219" s="171">
        <f>C219&amp;D219&amp;E219</f>
        <v/>
      </c>
      <c r="B219" s="171">
        <f>C219&amp;D219&amp;E219&amp;F219</f>
        <v/>
      </c>
      <c r="C219" s="171" t="inlineStr">
        <is>
          <t>Organic</t>
        </is>
      </c>
      <c r="D219" s="171" t="inlineStr">
        <is>
          <t>Alcohols</t>
        </is>
      </c>
      <c r="E219" s="171" t="inlineStr">
        <is>
          <t>Propanol</t>
        </is>
      </c>
      <c r="F219" s="171" t="inlineStr">
        <is>
          <t>Boiling Point</t>
        </is>
      </c>
      <c r="G219" s="171" t="n">
        <v>97</v>
      </c>
      <c r="H219" s="171">
        <f>B219&amp;G219</f>
        <v/>
      </c>
      <c r="N219" s="171" t="inlineStr">
        <is>
          <t>Liquid</t>
        </is>
      </c>
      <c r="O219" s="171" t="inlineStr">
        <is>
          <t>Gas</t>
        </is>
      </c>
      <c r="P219" s="171" t="inlineStr">
        <is>
          <t>Colourless</t>
        </is>
      </c>
      <c r="Q219" s="171" t="inlineStr">
        <is>
          <t>Alcohol-like</t>
        </is>
      </c>
    </row>
    <row r="220">
      <c r="A220" s="171">
        <f>C220&amp;D220&amp;E220</f>
        <v/>
      </c>
      <c r="B220" s="171">
        <f>C220&amp;D220&amp;E220&amp;F220</f>
        <v/>
      </c>
      <c r="C220" s="171" t="inlineStr">
        <is>
          <t>Organic</t>
        </is>
      </c>
      <c r="D220" s="171" t="inlineStr">
        <is>
          <t>Alcohols</t>
        </is>
      </c>
      <c r="E220" s="171" t="inlineStr">
        <is>
          <t>Propanol</t>
        </is>
      </c>
      <c r="F220" s="171" t="inlineStr">
        <is>
          <t>Flashpoint</t>
        </is>
      </c>
      <c r="G220" s="171" t="n">
        <v>23.5</v>
      </c>
      <c r="H220" s="171">
        <f>B220&amp;G220</f>
        <v/>
      </c>
      <c r="I220" s="171">
        <f>'Back End Tables (2)'!G12</f>
        <v/>
      </c>
      <c r="J220" s="171">
        <f>'Back End Tables (2)'!G13</f>
        <v/>
      </c>
      <c r="K220" s="171">
        <f>'Back End Tables (2)'!G14</f>
        <v/>
      </c>
      <c r="L220" s="171">
        <f>'Back End Tables (2)'!G15</f>
        <v/>
      </c>
      <c r="M220" s="171">
        <f>'Back End Tables (2)'!G16</f>
        <v/>
      </c>
      <c r="N220" s="171" t="inlineStr">
        <is>
          <t>Liquid</t>
        </is>
      </c>
      <c r="O220" s="171" t="inlineStr">
        <is>
          <t>Gas</t>
        </is>
      </c>
      <c r="P220" s="171" t="inlineStr">
        <is>
          <t>Colourless</t>
        </is>
      </c>
      <c r="Q220" s="171" t="inlineStr">
        <is>
          <t>Alcohol-like</t>
        </is>
      </c>
    </row>
    <row r="221">
      <c r="A221" s="171">
        <f>C221&amp;D221&amp;E221</f>
        <v/>
      </c>
      <c r="B221" s="171">
        <f>C221&amp;D221&amp;E221&amp;F221</f>
        <v/>
      </c>
      <c r="C221" s="171" t="inlineStr">
        <is>
          <t>Organic</t>
        </is>
      </c>
      <c r="D221" s="171" t="inlineStr">
        <is>
          <t>Alcohols</t>
        </is>
      </c>
      <c r="E221" s="171" t="inlineStr">
        <is>
          <t>Propanol</t>
        </is>
      </c>
      <c r="F221" s="171" t="inlineStr">
        <is>
          <t>Flammability</t>
        </is>
      </c>
      <c r="G221" s="16" t="inlineStr">
        <is>
          <t>Category 1B</t>
        </is>
      </c>
      <c r="H221" s="171">
        <f>B221&amp;G221</f>
        <v/>
      </c>
      <c r="I221" s="14">
        <f>'Back End Tables (2)'!G36</f>
        <v/>
      </c>
      <c r="J221" s="171">
        <f>'Back End Tables (2)'!G37</f>
        <v/>
      </c>
      <c r="K221" s="171">
        <f>'Back End Tables (2)'!G38</f>
        <v/>
      </c>
      <c r="L221" s="171">
        <f>'Back End Tables (2)'!G39</f>
        <v/>
      </c>
      <c r="M221" s="171">
        <f>'Back End Tables (2)'!G40</f>
        <v/>
      </c>
      <c r="N221" s="171" t="inlineStr">
        <is>
          <t>Liquid</t>
        </is>
      </c>
      <c r="O221" s="171" t="inlineStr">
        <is>
          <t>Gas</t>
        </is>
      </c>
      <c r="P221" s="171" t="inlineStr">
        <is>
          <t>Colourless</t>
        </is>
      </c>
      <c r="Q221" s="171" t="inlineStr">
        <is>
          <t>Alcohol-like</t>
        </is>
      </c>
    </row>
    <row r="222">
      <c r="A222" s="171">
        <f>C222&amp;D222&amp;E222</f>
        <v/>
      </c>
      <c r="B222" s="171">
        <f>C222&amp;D222&amp;E222&amp;F222</f>
        <v/>
      </c>
      <c r="C222" s="171" t="inlineStr">
        <is>
          <t>Organic</t>
        </is>
      </c>
      <c r="D222" s="171" t="inlineStr">
        <is>
          <t>Alcohols</t>
        </is>
      </c>
      <c r="E222" s="171" t="inlineStr">
        <is>
          <t>Propanol</t>
        </is>
      </c>
      <c r="F222" s="171" t="inlineStr">
        <is>
          <t>Stability (Autoignition)</t>
        </is>
      </c>
      <c r="G222" s="171" t="n">
        <v>400</v>
      </c>
      <c r="H222" s="171">
        <f>B222&amp;G222</f>
        <v/>
      </c>
      <c r="I222" s="171">
        <f>'Back End Tables (2)'!G24</f>
        <v/>
      </c>
      <c r="J222" s="171">
        <f>'Back End Tables (2)'!G25</f>
        <v/>
      </c>
      <c r="K222" s="171">
        <f>'Back End Tables (2)'!G26</f>
        <v/>
      </c>
      <c r="L222" s="171">
        <f>'Back End Tables (2)'!G27</f>
        <v/>
      </c>
      <c r="M222" s="171">
        <f>'Back End Tables (2)'!G28</f>
        <v/>
      </c>
      <c r="N222" s="171" t="inlineStr">
        <is>
          <t>Liquid</t>
        </is>
      </c>
      <c r="O222" s="171" t="inlineStr">
        <is>
          <t>Gas</t>
        </is>
      </c>
      <c r="P222" s="171" t="inlineStr">
        <is>
          <t>Colourless</t>
        </is>
      </c>
      <c r="Q222" s="171" t="inlineStr">
        <is>
          <t>Alcohol-like</t>
        </is>
      </c>
    </row>
    <row r="223">
      <c r="A223" s="171">
        <f>C223&amp;D223&amp;E223</f>
        <v/>
      </c>
      <c r="B223" s="171">
        <f>C223&amp;D223&amp;E223&amp;F223</f>
        <v/>
      </c>
      <c r="C223" s="171" t="inlineStr">
        <is>
          <t>Organic</t>
        </is>
      </c>
      <c r="D223" s="171" t="inlineStr">
        <is>
          <t>Alcohols</t>
        </is>
      </c>
      <c r="E223" s="171" t="inlineStr">
        <is>
          <t>Propanol</t>
        </is>
      </c>
      <c r="F223" s="171" t="inlineStr">
        <is>
          <t>Lower Explosion Limit</t>
        </is>
      </c>
      <c r="G223" s="171" t="inlineStr">
        <is>
          <t>2.1 vol%</t>
        </is>
      </c>
      <c r="H223" s="171">
        <f>B223&amp;G223</f>
        <v/>
      </c>
      <c r="N223" s="171" t="inlineStr">
        <is>
          <t>Liquid</t>
        </is>
      </c>
      <c r="O223" s="171" t="inlineStr">
        <is>
          <t>Gas</t>
        </is>
      </c>
      <c r="P223" s="171" t="inlineStr">
        <is>
          <t>Colourless</t>
        </is>
      </c>
      <c r="Q223" s="171" t="inlineStr">
        <is>
          <t>Alcohol-like</t>
        </is>
      </c>
    </row>
    <row r="224">
      <c r="A224" s="171">
        <f>C224&amp;D224&amp;E224</f>
        <v/>
      </c>
      <c r="B224" s="171">
        <f>C224&amp;D224&amp;E224&amp;F224</f>
        <v/>
      </c>
      <c r="C224" s="171" t="inlineStr">
        <is>
          <t>Organic</t>
        </is>
      </c>
      <c r="D224" s="171" t="inlineStr">
        <is>
          <t>Alcohols</t>
        </is>
      </c>
      <c r="E224" s="171" t="inlineStr">
        <is>
          <t>Propanol</t>
        </is>
      </c>
      <c r="F224" s="171" t="inlineStr">
        <is>
          <t>Upper Explosion Limit</t>
        </is>
      </c>
      <c r="G224" s="171" t="inlineStr">
        <is>
          <t>19.2 vol%</t>
        </is>
      </c>
      <c r="H224" s="171">
        <f>B224&amp;G224</f>
        <v/>
      </c>
      <c r="N224" s="171" t="inlineStr">
        <is>
          <t>Liquid</t>
        </is>
      </c>
      <c r="O224" s="171" t="inlineStr">
        <is>
          <t>Gas</t>
        </is>
      </c>
      <c r="P224" s="171" t="inlineStr">
        <is>
          <t>Colourless</t>
        </is>
      </c>
      <c r="Q224" s="171" t="inlineStr">
        <is>
          <t>Alcohol-like</t>
        </is>
      </c>
    </row>
    <row r="225">
      <c r="A225" s="171">
        <f>C225&amp;D225&amp;E225</f>
        <v/>
      </c>
      <c r="B225" s="171">
        <f>C225&amp;D225&amp;E225&amp;F225</f>
        <v/>
      </c>
      <c r="C225" s="171" t="inlineStr">
        <is>
          <t>Organic</t>
        </is>
      </c>
      <c r="D225" s="171" t="inlineStr">
        <is>
          <t>Alcohols</t>
        </is>
      </c>
      <c r="E225" s="171" t="inlineStr">
        <is>
          <t>Propanol</t>
        </is>
      </c>
      <c r="F225" s="171" t="inlineStr">
        <is>
          <t>Explosiveness</t>
        </is>
      </c>
      <c r="G225" s="171" t="inlineStr">
        <is>
          <t>Division 1.4</t>
        </is>
      </c>
      <c r="H225" s="171">
        <f>B225&amp;G225</f>
        <v/>
      </c>
      <c r="I225" s="14">
        <f>'Back End Tables (2)'!G48</f>
        <v/>
      </c>
      <c r="J225" s="171">
        <f>'Back End Tables (2)'!G49</f>
        <v/>
      </c>
      <c r="K225" s="171">
        <f>'Back End Tables (2)'!G50</f>
        <v/>
      </c>
      <c r="L225" s="171">
        <f>'Back End Tables (2)'!G51</f>
        <v/>
      </c>
      <c r="M225" s="171">
        <f>'Back End Tables (2)'!G52</f>
        <v/>
      </c>
      <c r="N225" s="171" t="inlineStr">
        <is>
          <t>Liquid</t>
        </is>
      </c>
      <c r="O225" s="171" t="inlineStr">
        <is>
          <t>Gas</t>
        </is>
      </c>
      <c r="P225" s="171" t="inlineStr">
        <is>
          <t>Colourless</t>
        </is>
      </c>
      <c r="Q225" s="171" t="inlineStr">
        <is>
          <t>Alcohol-like</t>
        </is>
      </c>
    </row>
    <row r="226">
      <c r="A226" s="171">
        <f>C226&amp;D226&amp;E226</f>
        <v/>
      </c>
      <c r="B226" s="171">
        <f>C226&amp;D226&amp;E226&amp;F226</f>
        <v/>
      </c>
      <c r="H226" s="171">
        <f>B226&amp;G226</f>
        <v/>
      </c>
    </row>
    <row r="227">
      <c r="A227" s="171">
        <f>C227&amp;D227&amp;E227</f>
        <v/>
      </c>
      <c r="B227" s="171">
        <f>C227&amp;D227&amp;E227&amp;F227</f>
        <v/>
      </c>
      <c r="H227" s="171">
        <f>B227&amp;G227</f>
        <v/>
      </c>
    </row>
    <row r="228">
      <c r="A228" s="171">
        <f>C228&amp;D228&amp;E228</f>
        <v/>
      </c>
      <c r="B228" s="171">
        <f>C228&amp;D228&amp;E228&amp;F228</f>
        <v/>
      </c>
      <c r="C228" s="171" t="inlineStr">
        <is>
          <t>Organic</t>
        </is>
      </c>
      <c r="D228" s="171" t="inlineStr">
        <is>
          <t>Hydrocarbons</t>
        </is>
      </c>
      <c r="E228" s="171" t="inlineStr">
        <is>
          <t>Heptane</t>
        </is>
      </c>
      <c r="F228" s="171" t="inlineStr">
        <is>
          <t>Boiling Point</t>
        </is>
      </c>
      <c r="G228" s="171" t="n">
        <v>98</v>
      </c>
      <c r="H228" s="171">
        <f>B228&amp;G228</f>
        <v/>
      </c>
      <c r="N228" s="171" t="inlineStr">
        <is>
          <t>Liquid</t>
        </is>
      </c>
      <c r="O228" s="171" t="inlineStr">
        <is>
          <t>Gas</t>
        </is>
      </c>
      <c r="P228" s="171" t="inlineStr">
        <is>
          <t>Colourless</t>
        </is>
      </c>
      <c r="Q228" s="171" t="inlineStr">
        <is>
          <t>Gasoline-like</t>
        </is>
      </c>
    </row>
    <row r="229">
      <c r="A229" s="171">
        <f>C229&amp;D229&amp;E229</f>
        <v/>
      </c>
      <c r="B229" s="171">
        <f>C229&amp;D229&amp;E229&amp;F229</f>
        <v/>
      </c>
      <c r="C229" s="171" t="inlineStr">
        <is>
          <t>Organic</t>
        </is>
      </c>
      <c r="D229" s="171" t="inlineStr">
        <is>
          <t>Hydrocarbons</t>
        </is>
      </c>
      <c r="E229" s="171" t="inlineStr">
        <is>
          <t>Heptane</t>
        </is>
      </c>
      <c r="F229" s="171" t="inlineStr">
        <is>
          <t>Flashpoint</t>
        </is>
      </c>
      <c r="G229" s="171" t="n">
        <v>-4</v>
      </c>
      <c r="H229" s="171">
        <f>B229&amp;G229</f>
        <v/>
      </c>
      <c r="I229" s="171">
        <f>'Back End Tables (2)'!G12</f>
        <v/>
      </c>
      <c r="J229" s="171">
        <f>'Back End Tables (2)'!G13</f>
        <v/>
      </c>
      <c r="K229" s="171">
        <f>'Back End Tables (2)'!G14</f>
        <v/>
      </c>
      <c r="L229" s="171">
        <f>'Back End Tables (2)'!G15</f>
        <v/>
      </c>
      <c r="M229" s="171">
        <f>'Back End Tables (2)'!G16</f>
        <v/>
      </c>
      <c r="N229" s="171" t="inlineStr">
        <is>
          <t>Liquid</t>
        </is>
      </c>
      <c r="O229" s="171" t="inlineStr">
        <is>
          <t>Gas</t>
        </is>
      </c>
      <c r="P229" s="171" t="inlineStr">
        <is>
          <t>Colourless</t>
        </is>
      </c>
      <c r="Q229" s="171" t="inlineStr">
        <is>
          <t>Gasoline-like</t>
        </is>
      </c>
    </row>
    <row r="230">
      <c r="A230" s="171">
        <f>C230&amp;D230&amp;E230</f>
        <v/>
      </c>
      <c r="B230" s="171">
        <f>C230&amp;D230&amp;E230&amp;F230</f>
        <v/>
      </c>
      <c r="C230" s="171" t="inlineStr">
        <is>
          <t>Organic</t>
        </is>
      </c>
      <c r="D230" s="171" t="inlineStr">
        <is>
          <t>Hydrocarbons</t>
        </is>
      </c>
      <c r="E230" s="171" t="inlineStr">
        <is>
          <t>Heptane</t>
        </is>
      </c>
      <c r="F230" s="171" t="inlineStr">
        <is>
          <t>Flammability</t>
        </is>
      </c>
      <c r="G230" s="171" t="inlineStr">
        <is>
          <t>Category 1B</t>
        </is>
      </c>
      <c r="H230" s="171">
        <f>B230&amp;G230</f>
        <v/>
      </c>
      <c r="I230" s="14">
        <f>'Back End Tables (2)'!G36</f>
        <v/>
      </c>
      <c r="J230" s="171">
        <f>'Back End Tables (2)'!G37</f>
        <v/>
      </c>
      <c r="K230" s="171">
        <f>'Back End Tables (2)'!G38</f>
        <v/>
      </c>
      <c r="L230" s="171">
        <f>'Back End Tables (2)'!G39</f>
        <v/>
      </c>
      <c r="M230" s="171">
        <f>'Back End Tables (2)'!G40</f>
        <v/>
      </c>
      <c r="N230" s="171" t="inlineStr">
        <is>
          <t>Liquid</t>
        </is>
      </c>
      <c r="O230" s="171" t="inlineStr">
        <is>
          <t>Gas</t>
        </is>
      </c>
      <c r="P230" s="171" t="inlineStr">
        <is>
          <t>Colourless</t>
        </is>
      </c>
      <c r="Q230" s="171" t="inlineStr">
        <is>
          <t>Gasoline-like</t>
        </is>
      </c>
    </row>
    <row r="231">
      <c r="A231" s="171">
        <f>C231&amp;D231&amp;E231</f>
        <v/>
      </c>
      <c r="B231" s="171">
        <f>C231&amp;D231&amp;E231&amp;F231</f>
        <v/>
      </c>
      <c r="C231" s="171" t="inlineStr">
        <is>
          <t>Organic</t>
        </is>
      </c>
      <c r="D231" s="171" t="inlineStr">
        <is>
          <t>Hydrocarbons</t>
        </is>
      </c>
      <c r="E231" s="171" t="inlineStr">
        <is>
          <t>Heptane</t>
        </is>
      </c>
      <c r="F231" s="171" t="inlineStr">
        <is>
          <t>Stability (Autoignition)</t>
        </is>
      </c>
      <c r="G231" s="171" t="n">
        <v>204</v>
      </c>
      <c r="H231" s="171">
        <f>B231&amp;G231</f>
        <v/>
      </c>
      <c r="I231" s="171">
        <f>'Back End Tables (2)'!G24</f>
        <v/>
      </c>
      <c r="J231" s="171">
        <f>'Back End Tables (2)'!G25</f>
        <v/>
      </c>
      <c r="K231" s="171">
        <f>'Back End Tables (2)'!G26</f>
        <v/>
      </c>
      <c r="L231" s="171">
        <f>'Back End Tables (2)'!G27</f>
        <v/>
      </c>
      <c r="M231" s="171">
        <f>'Back End Tables (2)'!G28</f>
        <v/>
      </c>
      <c r="N231" s="171" t="inlineStr">
        <is>
          <t>Liquid</t>
        </is>
      </c>
      <c r="O231" s="171" t="inlineStr">
        <is>
          <t>Gas</t>
        </is>
      </c>
      <c r="P231" s="171" t="inlineStr">
        <is>
          <t>Colourless</t>
        </is>
      </c>
      <c r="Q231" s="171" t="inlineStr">
        <is>
          <t>Gasoline-like</t>
        </is>
      </c>
    </row>
    <row r="232">
      <c r="A232" s="171">
        <f>C232&amp;D232&amp;E232</f>
        <v/>
      </c>
      <c r="B232" s="171">
        <f>C232&amp;D232&amp;E232&amp;F232</f>
        <v/>
      </c>
      <c r="C232" s="171" t="inlineStr">
        <is>
          <t>Organic</t>
        </is>
      </c>
      <c r="D232" s="171" t="inlineStr">
        <is>
          <t>Hydrocarbons</t>
        </is>
      </c>
      <c r="E232" s="171" t="inlineStr">
        <is>
          <t>Heptane</t>
        </is>
      </c>
      <c r="F232" s="171" t="inlineStr">
        <is>
          <t>Lower Explosion Limit</t>
        </is>
      </c>
      <c r="G232" s="171" t="inlineStr">
        <is>
          <t>0.84 vol%</t>
        </is>
      </c>
      <c r="H232" s="171">
        <f>B232&amp;G232</f>
        <v/>
      </c>
      <c r="N232" s="171" t="inlineStr">
        <is>
          <t>Liquid</t>
        </is>
      </c>
      <c r="O232" s="171" t="inlineStr">
        <is>
          <t>Gas</t>
        </is>
      </c>
      <c r="P232" s="171" t="inlineStr">
        <is>
          <t>Colourless</t>
        </is>
      </c>
      <c r="Q232" s="171" t="inlineStr">
        <is>
          <t>Gasoline-like</t>
        </is>
      </c>
    </row>
    <row r="233">
      <c r="A233" s="171">
        <f>C233&amp;D233&amp;E233</f>
        <v/>
      </c>
      <c r="B233" s="171">
        <f>C233&amp;D233&amp;E233&amp;F233</f>
        <v/>
      </c>
      <c r="C233" s="171" t="inlineStr">
        <is>
          <t>Organic</t>
        </is>
      </c>
      <c r="D233" s="171" t="inlineStr">
        <is>
          <t>Hydrocarbons</t>
        </is>
      </c>
      <c r="E233" s="171" t="inlineStr">
        <is>
          <t>Heptane</t>
        </is>
      </c>
      <c r="F233" s="171" t="inlineStr">
        <is>
          <t>Upper Explosion Limit</t>
        </is>
      </c>
      <c r="G233" s="171" t="inlineStr">
        <is>
          <t>6.7 vol%</t>
        </is>
      </c>
      <c r="H233" s="171">
        <f>B233&amp;G233</f>
        <v/>
      </c>
      <c r="N233" s="171" t="inlineStr">
        <is>
          <t>Liquid</t>
        </is>
      </c>
      <c r="O233" s="171" t="inlineStr">
        <is>
          <t>Gas</t>
        </is>
      </c>
      <c r="P233" s="171" t="inlineStr">
        <is>
          <t>Colourless</t>
        </is>
      </c>
      <c r="Q233" s="171" t="inlineStr">
        <is>
          <t>Gasoline-like</t>
        </is>
      </c>
    </row>
    <row r="234">
      <c r="A234" s="171">
        <f>C234&amp;D234&amp;E234</f>
        <v/>
      </c>
      <c r="B234" s="171">
        <f>C234&amp;D234&amp;E234&amp;F234</f>
        <v/>
      </c>
      <c r="C234" s="171" t="inlineStr">
        <is>
          <t>Organic</t>
        </is>
      </c>
      <c r="D234" s="171" t="inlineStr">
        <is>
          <t>Hydrocarbons</t>
        </is>
      </c>
      <c r="E234" s="171" t="inlineStr">
        <is>
          <t>Heptane</t>
        </is>
      </c>
      <c r="F234" s="171" t="inlineStr">
        <is>
          <t>Explosiveness</t>
        </is>
      </c>
      <c r="G234" s="171" t="inlineStr">
        <is>
          <t>No Data Available</t>
        </is>
      </c>
      <c r="H234" s="171">
        <f>B234&amp;G234</f>
        <v/>
      </c>
      <c r="I234" s="14">
        <f>'Back End Tables (2)'!G48</f>
        <v/>
      </c>
      <c r="J234" s="171">
        <f>'Back End Tables (2)'!G49</f>
        <v/>
      </c>
      <c r="K234" s="171">
        <f>'Back End Tables (2)'!G50</f>
        <v/>
      </c>
      <c r="L234" s="171">
        <f>'Back End Tables (2)'!G51</f>
        <v/>
      </c>
      <c r="M234" s="171">
        <f>'Back End Tables (2)'!G52</f>
        <v/>
      </c>
      <c r="N234" s="171" t="inlineStr">
        <is>
          <t>Liquid</t>
        </is>
      </c>
      <c r="O234" s="171" t="inlineStr">
        <is>
          <t>Gas</t>
        </is>
      </c>
      <c r="P234" s="171" t="inlineStr">
        <is>
          <t>Colourless</t>
        </is>
      </c>
      <c r="Q234" s="171" t="inlineStr">
        <is>
          <t>Gasoline-like</t>
        </is>
      </c>
    </row>
    <row r="235">
      <c r="A235" s="171">
        <f>C235&amp;D235&amp;E235</f>
        <v/>
      </c>
      <c r="B235" s="171">
        <f>C235&amp;D235&amp;E235&amp;F235</f>
        <v/>
      </c>
      <c r="H235" s="171">
        <f>B235&amp;G235</f>
        <v/>
      </c>
    </row>
    <row r="236">
      <c r="A236" s="171">
        <f>C236&amp;D236&amp;E236</f>
        <v/>
      </c>
      <c r="B236" s="171">
        <f>C236&amp;D236&amp;E236&amp;F236</f>
        <v/>
      </c>
      <c r="H236" s="171">
        <f>B236&amp;G236</f>
        <v/>
      </c>
    </row>
    <row r="237">
      <c r="A237" s="171">
        <f>C237&amp;D237&amp;E237</f>
        <v/>
      </c>
      <c r="B237" s="171">
        <f>C237&amp;D237&amp;E237&amp;F237</f>
        <v/>
      </c>
      <c r="H237" s="171">
        <f>B237&amp;G237</f>
        <v/>
      </c>
    </row>
    <row r="238">
      <c r="A238" s="171">
        <f>C238&amp;D238&amp;E238</f>
        <v/>
      </c>
      <c r="B238" s="171">
        <f>C238&amp;D238&amp;E238&amp;F238</f>
        <v/>
      </c>
      <c r="H238" s="171">
        <f>B238&amp;G238</f>
        <v/>
      </c>
    </row>
    <row r="239">
      <c r="A239" s="171">
        <f>C239&amp;D239&amp;E239</f>
        <v/>
      </c>
      <c r="B239" s="171">
        <f>C239&amp;D239&amp;E239&amp;F239</f>
        <v/>
      </c>
      <c r="H239" s="171">
        <f>B239&amp;G239</f>
        <v/>
      </c>
    </row>
    <row r="240">
      <c r="A240" s="171">
        <f>C240&amp;D240&amp;E240</f>
        <v/>
      </c>
      <c r="B240" s="171">
        <f>C240&amp;D240&amp;E240&amp;F240</f>
        <v/>
      </c>
      <c r="H240" s="171">
        <f>B240&amp;G240</f>
        <v/>
      </c>
    </row>
    <row r="241">
      <c r="A241" s="171">
        <f>C241&amp;D241&amp;E241</f>
        <v/>
      </c>
      <c r="B241" s="171">
        <f>C241&amp;D241&amp;E241&amp;F241</f>
        <v/>
      </c>
      <c r="H241" s="171">
        <f>B241&amp;G241</f>
        <v/>
      </c>
    </row>
    <row r="242">
      <c r="A242" s="171">
        <f>C242&amp;D242&amp;E242</f>
        <v/>
      </c>
      <c r="B242" s="171">
        <f>C242&amp;D242&amp;E242&amp;F242</f>
        <v/>
      </c>
      <c r="H242" s="171">
        <f>B242&amp;G242</f>
        <v/>
      </c>
    </row>
    <row r="243">
      <c r="A243" s="171">
        <f>C243&amp;D243&amp;E243</f>
        <v/>
      </c>
      <c r="B243" s="171">
        <f>C243&amp;D243&amp;E243&amp;F243</f>
        <v/>
      </c>
      <c r="H243" s="171">
        <f>B243&amp;G243</f>
        <v/>
      </c>
    </row>
    <row r="244">
      <c r="A244" s="171">
        <f>C244&amp;D244&amp;E244</f>
        <v/>
      </c>
      <c r="B244" s="171">
        <f>C244&amp;D244&amp;E244&amp;F244</f>
        <v/>
      </c>
      <c r="H244" s="171">
        <f>B244&amp;G244</f>
        <v/>
      </c>
    </row>
    <row r="245">
      <c r="A245" s="171">
        <f>C245&amp;D245&amp;E245</f>
        <v/>
      </c>
      <c r="B245" s="171">
        <f>C245&amp;D245&amp;E245&amp;F245</f>
        <v/>
      </c>
      <c r="H245" s="171">
        <f>B245&amp;G245</f>
        <v/>
      </c>
    </row>
    <row r="246">
      <c r="A246" s="171">
        <f>C246&amp;D246&amp;E246</f>
        <v/>
      </c>
      <c r="B246" s="171">
        <f>C246&amp;D246&amp;E246&amp;F246</f>
        <v/>
      </c>
      <c r="H246" s="171">
        <f>B246&amp;G246</f>
        <v/>
      </c>
    </row>
    <row r="247">
      <c r="A247" s="171">
        <f>C247&amp;D247&amp;E247</f>
        <v/>
      </c>
      <c r="B247" s="171">
        <f>C247&amp;D247&amp;E247&amp;F247</f>
        <v/>
      </c>
      <c r="H247" s="171">
        <f>B247&amp;G247</f>
        <v/>
      </c>
    </row>
    <row r="248">
      <c r="A248" s="171">
        <f>C248&amp;D248&amp;E248</f>
        <v/>
      </c>
      <c r="B248" s="171">
        <f>C248&amp;D248&amp;E248&amp;F248</f>
        <v/>
      </c>
      <c r="H248" s="171">
        <f>B248&amp;G248</f>
        <v/>
      </c>
    </row>
    <row r="249">
      <c r="A249" s="171">
        <f>C249&amp;D249&amp;E249</f>
        <v/>
      </c>
      <c r="B249" s="171">
        <f>C249&amp;D249&amp;E249&amp;F249</f>
        <v/>
      </c>
      <c r="H249" s="171">
        <f>B249&amp;G249</f>
        <v/>
      </c>
    </row>
    <row r="250">
      <c r="A250" s="171">
        <f>C250&amp;D250&amp;E250</f>
        <v/>
      </c>
      <c r="B250" s="171">
        <f>C250&amp;D250&amp;E250&amp;F250</f>
        <v/>
      </c>
      <c r="H250" s="171">
        <f>B250&amp;G250</f>
        <v/>
      </c>
    </row>
    <row r="251">
      <c r="A251" s="171">
        <f>C251&amp;D251&amp;E251</f>
        <v/>
      </c>
      <c r="B251" s="171">
        <f>C251&amp;D251&amp;E251&amp;F251</f>
        <v/>
      </c>
      <c r="H251" s="171">
        <f>B251&amp;G251</f>
        <v/>
      </c>
    </row>
    <row r="252">
      <c r="A252" s="171">
        <f>C252&amp;D252&amp;E252</f>
        <v/>
      </c>
      <c r="B252" s="171">
        <f>C252&amp;D252&amp;E252&amp;F252</f>
        <v/>
      </c>
      <c r="H252" s="171">
        <f>B252&amp;G252</f>
        <v/>
      </c>
    </row>
    <row r="253">
      <c r="A253" s="171">
        <f>C253&amp;D253&amp;E253</f>
        <v/>
      </c>
      <c r="B253" s="171">
        <f>C253&amp;D253&amp;E253&amp;F253</f>
        <v/>
      </c>
      <c r="H253" s="171">
        <f>B253&amp;G253</f>
        <v/>
      </c>
    </row>
    <row r="254">
      <c r="A254" s="171">
        <f>C254&amp;D254&amp;E254</f>
        <v/>
      </c>
      <c r="B254" s="171">
        <f>C254&amp;D254&amp;E254&amp;F254</f>
        <v/>
      </c>
      <c r="H254" s="171">
        <f>B254&amp;G254</f>
        <v/>
      </c>
    </row>
    <row r="255">
      <c r="A255" s="171">
        <f>C255&amp;D255&amp;E255</f>
        <v/>
      </c>
      <c r="B255" s="171">
        <f>C255&amp;D255&amp;E255&amp;F255</f>
        <v/>
      </c>
      <c r="H255" s="171">
        <f>B255&amp;G255</f>
        <v/>
      </c>
    </row>
    <row r="256">
      <c r="A256" s="171">
        <f>C256&amp;D256&amp;E256</f>
        <v/>
      </c>
      <c r="B256" s="171">
        <f>C256&amp;D256&amp;E256&amp;F256</f>
        <v/>
      </c>
      <c r="H256" s="171">
        <f>B256&amp;G256</f>
        <v/>
      </c>
    </row>
    <row r="257">
      <c r="A257" s="171">
        <f>C257&amp;D257&amp;E257</f>
        <v/>
      </c>
      <c r="B257" s="171">
        <f>C257&amp;D257&amp;E257&amp;F257</f>
        <v/>
      </c>
      <c r="H257" s="171">
        <f>B257&amp;G257</f>
        <v/>
      </c>
    </row>
    <row r="258">
      <c r="A258" s="171">
        <f>C258&amp;D258&amp;E258</f>
        <v/>
      </c>
      <c r="B258" s="171">
        <f>C258&amp;D258&amp;E258&amp;F258</f>
        <v/>
      </c>
      <c r="H258" s="171">
        <f>B258&amp;G258</f>
        <v/>
      </c>
    </row>
    <row r="259">
      <c r="A259" s="171">
        <f>C259&amp;D259&amp;E259</f>
        <v/>
      </c>
      <c r="B259" s="171">
        <f>C259&amp;D259&amp;E259&amp;F259</f>
        <v/>
      </c>
      <c r="H259" s="171">
        <f>B259&amp;G259</f>
        <v/>
      </c>
    </row>
    <row r="260">
      <c r="A260" s="171">
        <f>C260&amp;D260&amp;E260</f>
        <v/>
      </c>
      <c r="B260" s="171">
        <f>C260&amp;D260&amp;E260&amp;F260</f>
        <v/>
      </c>
      <c r="H260" s="171">
        <f>B260&amp;G260</f>
        <v/>
      </c>
    </row>
    <row r="261">
      <c r="A261" s="171">
        <f>C261&amp;D261&amp;E261</f>
        <v/>
      </c>
      <c r="B261" s="171">
        <f>C261&amp;D261&amp;E261&amp;F261</f>
        <v/>
      </c>
      <c r="H261" s="171">
        <f>B261&amp;G261</f>
        <v/>
      </c>
    </row>
    <row r="262">
      <c r="A262" s="171">
        <f>C262&amp;D262&amp;E262</f>
        <v/>
      </c>
      <c r="B262" s="171">
        <f>C262&amp;D262&amp;E262&amp;F262</f>
        <v/>
      </c>
      <c r="H262" s="171">
        <f>B262&amp;G262</f>
        <v/>
      </c>
    </row>
    <row r="263">
      <c r="A263" s="171">
        <f>C263&amp;D263&amp;E263</f>
        <v/>
      </c>
      <c r="B263" s="171">
        <f>C263&amp;D263&amp;E263&amp;F263</f>
        <v/>
      </c>
      <c r="H263" s="171">
        <f>B263&amp;G263</f>
        <v/>
      </c>
    </row>
    <row r="264">
      <c r="A264" s="171">
        <f>C264&amp;D264&amp;E264</f>
        <v/>
      </c>
      <c r="B264" s="171">
        <f>C264&amp;D264&amp;E264&amp;F264</f>
        <v/>
      </c>
      <c r="H264" s="171">
        <f>B264&amp;G264</f>
        <v/>
      </c>
    </row>
    <row r="265">
      <c r="A265" s="171">
        <f>C265&amp;D265&amp;E265</f>
        <v/>
      </c>
      <c r="B265" s="171">
        <f>C265&amp;D265&amp;E265&amp;F265</f>
        <v/>
      </c>
      <c r="H265" s="171">
        <f>B265&amp;G265</f>
        <v/>
      </c>
    </row>
    <row r="266">
      <c r="A266" s="171">
        <f>C266&amp;D266&amp;E266</f>
        <v/>
      </c>
      <c r="B266" s="171">
        <f>C266&amp;D266&amp;E266&amp;F266</f>
        <v/>
      </c>
      <c r="H266" s="171">
        <f>B266&amp;G266</f>
        <v/>
      </c>
    </row>
    <row r="267">
      <c r="A267" s="171">
        <f>C267&amp;D267&amp;E267</f>
        <v/>
      </c>
      <c r="B267" s="171">
        <f>C267&amp;D267&amp;E267&amp;F267</f>
        <v/>
      </c>
      <c r="H267" s="171">
        <f>B267&amp;G267</f>
        <v/>
      </c>
    </row>
    <row r="268">
      <c r="A268" s="171">
        <f>C268&amp;D268&amp;E268</f>
        <v/>
      </c>
      <c r="B268" s="171">
        <f>C268&amp;D268&amp;E268&amp;F268</f>
        <v/>
      </c>
      <c r="H268" s="171">
        <f>B268&amp;G268</f>
        <v/>
      </c>
    </row>
    <row r="269">
      <c r="A269" s="171">
        <f>C269&amp;D269&amp;E269</f>
        <v/>
      </c>
      <c r="B269" s="171">
        <f>C269&amp;D269&amp;E269&amp;F269</f>
        <v/>
      </c>
      <c r="H269" s="171">
        <f>B269&amp;G269</f>
        <v/>
      </c>
    </row>
    <row r="270">
      <c r="A270" s="171">
        <f>C270&amp;D270&amp;E270</f>
        <v/>
      </c>
      <c r="B270" s="171">
        <f>C270&amp;D270&amp;E270&amp;F270</f>
        <v/>
      </c>
      <c r="H270" s="171">
        <f>B270&amp;G270</f>
        <v/>
      </c>
    </row>
    <row r="271">
      <c r="A271" s="171">
        <f>C271&amp;D271&amp;E271</f>
        <v/>
      </c>
      <c r="B271" s="171">
        <f>C271&amp;D271&amp;E271&amp;F271</f>
        <v/>
      </c>
      <c r="H271" s="171">
        <f>B271&amp;G271</f>
        <v/>
      </c>
    </row>
    <row r="272">
      <c r="A272" s="171">
        <f>C272&amp;D272&amp;E272</f>
        <v/>
      </c>
      <c r="B272" s="171">
        <f>C272&amp;D272&amp;E272&amp;F272</f>
        <v/>
      </c>
      <c r="H272" s="171">
        <f>B272&amp;G272</f>
        <v/>
      </c>
    </row>
    <row r="273">
      <c r="A273" s="171">
        <f>C273&amp;D273&amp;E273</f>
        <v/>
      </c>
      <c r="B273" s="171">
        <f>C273&amp;D273&amp;E273&amp;F273</f>
        <v/>
      </c>
      <c r="H273" s="171">
        <f>B273&amp;G273</f>
        <v/>
      </c>
    </row>
    <row r="274">
      <c r="A274" s="171">
        <f>C274&amp;D274&amp;E274</f>
        <v/>
      </c>
      <c r="B274" s="171">
        <f>C274&amp;D274&amp;E274&amp;F274</f>
        <v/>
      </c>
      <c r="H274" s="171">
        <f>B274&amp;G274</f>
        <v/>
      </c>
    </row>
    <row r="275">
      <c r="A275" s="171">
        <f>C275&amp;D275&amp;E275</f>
        <v/>
      </c>
      <c r="B275" s="171">
        <f>C275&amp;D275&amp;E275&amp;F275</f>
        <v/>
      </c>
      <c r="H275" s="171">
        <f>B275&amp;G275</f>
        <v/>
      </c>
    </row>
    <row r="276">
      <c r="A276" s="171">
        <f>C276&amp;D276&amp;E276</f>
        <v/>
      </c>
      <c r="B276" s="171">
        <f>C276&amp;D276&amp;E276&amp;F276</f>
        <v/>
      </c>
      <c r="H276" s="171">
        <f>B276&amp;G276</f>
        <v/>
      </c>
    </row>
    <row r="277">
      <c r="A277" s="171">
        <f>C277&amp;D277&amp;E277</f>
        <v/>
      </c>
      <c r="B277" s="171">
        <f>C277&amp;D277&amp;E277&amp;F277</f>
        <v/>
      </c>
      <c r="H277" s="171">
        <f>B277&amp;G277</f>
        <v/>
      </c>
    </row>
    <row r="278">
      <c r="A278" s="171">
        <f>C278&amp;D278&amp;E278</f>
        <v/>
      </c>
      <c r="B278" s="171">
        <f>C278&amp;D278&amp;E278&amp;F278</f>
        <v/>
      </c>
      <c r="H278" s="171">
        <f>B278&amp;G278</f>
        <v/>
      </c>
    </row>
    <row r="279">
      <c r="A279" s="171">
        <f>C279&amp;D279&amp;E279</f>
        <v/>
      </c>
      <c r="B279" s="171">
        <f>C279&amp;D279&amp;E279&amp;F279</f>
        <v/>
      </c>
      <c r="H279" s="171">
        <f>B279&amp;G279</f>
        <v/>
      </c>
    </row>
    <row r="280">
      <c r="A280" s="171">
        <f>C280&amp;D280&amp;E280</f>
        <v/>
      </c>
      <c r="B280" s="171">
        <f>C280&amp;D280&amp;E280&amp;F280</f>
        <v/>
      </c>
      <c r="H280" s="171">
        <f>B280&amp;G280</f>
        <v/>
      </c>
    </row>
    <row r="281">
      <c r="A281" s="171">
        <f>C281&amp;D281&amp;E281</f>
        <v/>
      </c>
      <c r="B281" s="171">
        <f>C281&amp;D281&amp;E281&amp;F281</f>
        <v/>
      </c>
      <c r="H281" s="171">
        <f>B281&amp;G281</f>
        <v/>
      </c>
    </row>
    <row r="282">
      <c r="A282" s="171">
        <f>C282&amp;D282&amp;E282</f>
        <v/>
      </c>
      <c r="B282" s="171">
        <f>C282&amp;D282&amp;E282&amp;F282</f>
        <v/>
      </c>
      <c r="H282" s="171">
        <f>B282&amp;G282</f>
        <v/>
      </c>
    </row>
    <row r="283">
      <c r="A283" s="171">
        <f>C283&amp;D283&amp;E283</f>
        <v/>
      </c>
      <c r="B283" s="171">
        <f>C283&amp;D283&amp;E283&amp;F283</f>
        <v/>
      </c>
      <c r="H283" s="171">
        <f>B283&amp;G283</f>
        <v/>
      </c>
    </row>
    <row r="284">
      <c r="A284" s="171">
        <f>C284&amp;D284&amp;E284</f>
        <v/>
      </c>
      <c r="B284" s="171">
        <f>C284&amp;D284&amp;E284&amp;F284</f>
        <v/>
      </c>
      <c r="H284" s="171">
        <f>B284&amp;G284</f>
        <v/>
      </c>
    </row>
    <row r="285">
      <c r="A285" s="171">
        <f>C285&amp;D285&amp;E285</f>
        <v/>
      </c>
      <c r="B285" s="171">
        <f>C285&amp;D285&amp;E285&amp;F285</f>
        <v/>
      </c>
      <c r="H285" s="171">
        <f>B285&amp;G285</f>
        <v/>
      </c>
    </row>
    <row r="286">
      <c r="A286" s="171">
        <f>C286&amp;D286&amp;E286</f>
        <v/>
      </c>
      <c r="B286" s="171">
        <f>C286&amp;D286&amp;E286&amp;F286</f>
        <v/>
      </c>
      <c r="H286" s="171">
        <f>B286&amp;G286</f>
        <v/>
      </c>
    </row>
    <row r="287">
      <c r="A287" s="171">
        <f>C287&amp;D287&amp;E287</f>
        <v/>
      </c>
      <c r="B287" s="171">
        <f>C287&amp;D287&amp;E287&amp;F287</f>
        <v/>
      </c>
      <c r="H287" s="171">
        <f>B287&amp;G287</f>
        <v/>
      </c>
    </row>
    <row r="288">
      <c r="A288" s="171">
        <f>C288&amp;D288&amp;E288</f>
        <v/>
      </c>
      <c r="B288" s="171">
        <f>C288&amp;D288&amp;E288&amp;F288</f>
        <v/>
      </c>
      <c r="H288" s="171">
        <f>B288&amp;G288</f>
        <v/>
      </c>
    </row>
    <row r="289">
      <c r="A289" s="171">
        <f>C289&amp;D289&amp;E289</f>
        <v/>
      </c>
      <c r="B289" s="171">
        <f>C289&amp;D289&amp;E289&amp;F289</f>
        <v/>
      </c>
      <c r="H289" s="171">
        <f>B289&amp;G289</f>
        <v/>
      </c>
    </row>
    <row r="290">
      <c r="A290" s="171">
        <f>C290&amp;D290&amp;E290</f>
        <v/>
      </c>
      <c r="B290" s="171">
        <f>C290&amp;D290&amp;E290&amp;F290</f>
        <v/>
      </c>
      <c r="H290" s="171">
        <f>B290&amp;G290</f>
        <v/>
      </c>
    </row>
    <row r="291">
      <c r="A291" s="171">
        <f>C291&amp;D291&amp;E291</f>
        <v/>
      </c>
      <c r="B291" s="171">
        <f>C291&amp;D291&amp;E291&amp;F291</f>
        <v/>
      </c>
      <c r="H291" s="171">
        <f>B291&amp;G291</f>
        <v/>
      </c>
    </row>
    <row r="292">
      <c r="A292" s="171">
        <f>C292&amp;D292&amp;E292</f>
        <v/>
      </c>
      <c r="B292" s="171">
        <f>C292&amp;D292&amp;E292&amp;F292</f>
        <v/>
      </c>
      <c r="H292" s="171">
        <f>B292&amp;G292</f>
        <v/>
      </c>
    </row>
    <row r="293">
      <c r="A293" s="171">
        <f>C293&amp;D293&amp;E293</f>
        <v/>
      </c>
      <c r="B293" s="171">
        <f>C293&amp;D293&amp;E293&amp;F293</f>
        <v/>
      </c>
      <c r="H293" s="171">
        <f>B293&amp;G293</f>
        <v/>
      </c>
    </row>
    <row r="294">
      <c r="A294" s="171">
        <f>C294&amp;D294&amp;E294</f>
        <v/>
      </c>
      <c r="B294" s="171">
        <f>C294&amp;D294&amp;E294&amp;F294</f>
        <v/>
      </c>
      <c r="H294" s="171">
        <f>B294&amp;G294</f>
        <v/>
      </c>
    </row>
    <row r="295">
      <c r="A295" s="171">
        <f>C295&amp;D295&amp;E295</f>
        <v/>
      </c>
      <c r="B295" s="171">
        <f>C295&amp;D295&amp;E295&amp;F295</f>
        <v/>
      </c>
      <c r="H295" s="171">
        <f>B295&amp;G295</f>
        <v/>
      </c>
    </row>
    <row r="296">
      <c r="A296" s="171">
        <f>C296&amp;D296&amp;E296</f>
        <v/>
      </c>
      <c r="B296" s="171">
        <f>C296&amp;D296&amp;E296&amp;F296</f>
        <v/>
      </c>
      <c r="H296" s="171">
        <f>B296&amp;G296</f>
        <v/>
      </c>
    </row>
    <row r="297">
      <c r="A297" s="171">
        <f>C297&amp;D297&amp;E297</f>
        <v/>
      </c>
      <c r="B297" s="171">
        <f>C297&amp;D297&amp;E297&amp;F297</f>
        <v/>
      </c>
      <c r="H297" s="171">
        <f>B297&amp;G297</f>
        <v/>
      </c>
    </row>
    <row r="298">
      <c r="A298" s="171">
        <f>C298&amp;D298&amp;E298</f>
        <v/>
      </c>
      <c r="B298" s="171">
        <f>C298&amp;D298&amp;E298&amp;F298</f>
        <v/>
      </c>
      <c r="H298" s="171">
        <f>B298&amp;G298</f>
        <v/>
      </c>
    </row>
    <row r="299">
      <c r="A299" s="171">
        <f>C299&amp;D299&amp;E299</f>
        <v/>
      </c>
      <c r="B299" s="171">
        <f>C299&amp;D299&amp;E299&amp;F299</f>
        <v/>
      </c>
      <c r="H299" s="171">
        <f>B299&amp;G299</f>
        <v/>
      </c>
    </row>
    <row r="300">
      <c r="A300" s="171">
        <f>C300&amp;D300&amp;E300</f>
        <v/>
      </c>
      <c r="B300" s="171">
        <f>C300&amp;D300&amp;E300&amp;F300</f>
        <v/>
      </c>
      <c r="H300" s="171">
        <f>B300&amp;G300</f>
        <v/>
      </c>
    </row>
    <row r="301">
      <c r="A301" s="171">
        <f>C301&amp;D301&amp;E301</f>
        <v/>
      </c>
      <c r="B301" s="171">
        <f>C301&amp;D301&amp;E301&amp;F301</f>
        <v/>
      </c>
      <c r="H301" s="171">
        <f>B301&amp;G301</f>
        <v/>
      </c>
    </row>
    <row r="302">
      <c r="A302" s="171">
        <f>C302&amp;D302&amp;E302</f>
        <v/>
      </c>
      <c r="B302" s="171">
        <f>C302&amp;D302&amp;E302&amp;F302</f>
        <v/>
      </c>
      <c r="H302" s="171">
        <f>B302&amp;G302</f>
        <v/>
      </c>
    </row>
    <row r="303">
      <c r="A303" s="171">
        <f>C303&amp;D303&amp;E303</f>
        <v/>
      </c>
      <c r="B303" s="171">
        <f>C303&amp;D303&amp;E303&amp;F303</f>
        <v/>
      </c>
      <c r="H303" s="171">
        <f>B303&amp;G303</f>
        <v/>
      </c>
    </row>
    <row r="304">
      <c r="A304" s="171">
        <f>C304&amp;D304&amp;E304</f>
        <v/>
      </c>
      <c r="B304" s="171">
        <f>C304&amp;D304&amp;E304&amp;F304</f>
        <v/>
      </c>
      <c r="H304" s="171">
        <f>B304&amp;G304</f>
        <v/>
      </c>
    </row>
    <row r="305">
      <c r="A305" s="171">
        <f>C305&amp;D305&amp;E305</f>
        <v/>
      </c>
      <c r="B305" s="171">
        <f>C305&amp;D305&amp;E305&amp;F305</f>
        <v/>
      </c>
      <c r="H305" s="171">
        <f>B305&amp;G305</f>
        <v/>
      </c>
    </row>
    <row r="306">
      <c r="A306" s="171">
        <f>C306&amp;D306&amp;E306</f>
        <v/>
      </c>
      <c r="B306" s="171">
        <f>C306&amp;D306&amp;E306&amp;F306</f>
        <v/>
      </c>
      <c r="H306" s="171">
        <f>B306&amp;G306</f>
        <v/>
      </c>
    </row>
    <row r="307">
      <c r="A307" s="171">
        <f>C307&amp;D307&amp;E307</f>
        <v/>
      </c>
      <c r="B307" s="171">
        <f>C307&amp;D307&amp;E307&amp;F307</f>
        <v/>
      </c>
      <c r="H307" s="171">
        <f>B307&amp;G307</f>
        <v/>
      </c>
    </row>
    <row r="308">
      <c r="A308" s="171">
        <f>C308&amp;D308&amp;E308</f>
        <v/>
      </c>
      <c r="B308" s="171">
        <f>C308&amp;D308&amp;E308&amp;F308</f>
        <v/>
      </c>
      <c r="H308" s="171">
        <f>B308&amp;G308</f>
        <v/>
      </c>
    </row>
    <row r="309">
      <c r="A309" s="171">
        <f>C309&amp;D309&amp;E309</f>
        <v/>
      </c>
      <c r="B309" s="171">
        <f>C309&amp;D309&amp;E309&amp;F309</f>
        <v/>
      </c>
      <c r="H309" s="171">
        <f>B309&amp;G309</f>
        <v/>
      </c>
    </row>
    <row r="310">
      <c r="A310" s="171">
        <f>C310&amp;D310&amp;E310</f>
        <v/>
      </c>
      <c r="B310" s="171">
        <f>C310&amp;D310&amp;E310&amp;F310</f>
        <v/>
      </c>
      <c r="H310" s="171">
        <f>B310&amp;G310</f>
        <v/>
      </c>
    </row>
    <row r="311">
      <c r="A311" s="171">
        <f>C311&amp;D311&amp;E311</f>
        <v/>
      </c>
      <c r="B311" s="171">
        <f>C311&amp;D311&amp;E311&amp;F311</f>
        <v/>
      </c>
      <c r="H311" s="171">
        <f>B311&amp;G311</f>
        <v/>
      </c>
    </row>
    <row r="312">
      <c r="A312" s="171">
        <f>C312&amp;D312&amp;E312</f>
        <v/>
      </c>
      <c r="B312" s="171">
        <f>C312&amp;D312&amp;E312&amp;F312</f>
        <v/>
      </c>
      <c r="H312" s="171">
        <f>B312&amp;G312</f>
        <v/>
      </c>
    </row>
    <row r="313">
      <c r="A313" s="171">
        <f>C313&amp;D313&amp;E313</f>
        <v/>
      </c>
      <c r="B313" s="171">
        <f>C313&amp;D313&amp;E313&amp;F313</f>
        <v/>
      </c>
      <c r="H313" s="171">
        <f>B313&amp;G313</f>
        <v/>
      </c>
    </row>
    <row r="314">
      <c r="A314" s="171">
        <f>C314&amp;D314&amp;E314</f>
        <v/>
      </c>
      <c r="B314" s="171">
        <f>C314&amp;D314&amp;E314&amp;F314</f>
        <v/>
      </c>
      <c r="H314" s="171">
        <f>B314&amp;G314</f>
        <v/>
      </c>
    </row>
    <row r="315">
      <c r="A315" s="171">
        <f>C315&amp;D315&amp;E315</f>
        <v/>
      </c>
      <c r="B315" s="171">
        <f>C315&amp;D315&amp;E315&amp;F315</f>
        <v/>
      </c>
      <c r="H315" s="171">
        <f>B315&amp;G315</f>
        <v/>
      </c>
    </row>
    <row r="316">
      <c r="A316" s="171">
        <f>C316&amp;D316&amp;E316</f>
        <v/>
      </c>
      <c r="B316" s="171">
        <f>C316&amp;D316&amp;E316&amp;F316</f>
        <v/>
      </c>
      <c r="H316" s="171">
        <f>B316&amp;G316</f>
        <v/>
      </c>
    </row>
    <row r="317">
      <c r="A317" s="171">
        <f>C317&amp;D317&amp;E317</f>
        <v/>
      </c>
      <c r="B317" s="171">
        <f>C317&amp;D317&amp;E317&amp;F317</f>
        <v/>
      </c>
      <c r="H317" s="171">
        <f>B317&amp;G317</f>
        <v/>
      </c>
    </row>
    <row r="318">
      <c r="A318" s="171">
        <f>C318&amp;D318&amp;E318</f>
        <v/>
      </c>
      <c r="B318" s="171">
        <f>C318&amp;D318&amp;E318&amp;F318</f>
        <v/>
      </c>
      <c r="H318" s="171">
        <f>B318&amp;G318</f>
        <v/>
      </c>
    </row>
    <row r="319">
      <c r="A319" s="171">
        <f>C319&amp;D319&amp;E319</f>
        <v/>
      </c>
      <c r="B319" s="171">
        <f>C319&amp;D319&amp;E319&amp;F319</f>
        <v/>
      </c>
      <c r="H319" s="171">
        <f>B319&amp;G319</f>
        <v/>
      </c>
    </row>
    <row r="320">
      <c r="A320" s="171">
        <f>C320&amp;D320&amp;E320</f>
        <v/>
      </c>
      <c r="B320" s="171">
        <f>C320&amp;D320&amp;E320&amp;F320</f>
        <v/>
      </c>
      <c r="H320" s="171">
        <f>B320&amp;G320</f>
        <v/>
      </c>
    </row>
    <row r="321">
      <c r="A321" s="171">
        <f>C321&amp;D321&amp;E321</f>
        <v/>
      </c>
      <c r="B321" s="171">
        <f>C321&amp;D321&amp;E321&amp;F321</f>
        <v/>
      </c>
      <c r="H321" s="171">
        <f>B321&amp;G321</f>
        <v/>
      </c>
    </row>
    <row r="322">
      <c r="A322" s="171">
        <f>C322&amp;D322&amp;E322</f>
        <v/>
      </c>
      <c r="B322" s="171">
        <f>C322&amp;D322&amp;E322&amp;F322</f>
        <v/>
      </c>
      <c r="H322" s="171">
        <f>B322&amp;G322</f>
        <v/>
      </c>
    </row>
    <row r="323">
      <c r="A323" s="171">
        <f>C323&amp;D323&amp;E323</f>
        <v/>
      </c>
      <c r="B323" s="171">
        <f>C323&amp;D323&amp;E323&amp;F323</f>
        <v/>
      </c>
      <c r="H323" s="171">
        <f>B323&amp;G323</f>
        <v/>
      </c>
    </row>
    <row r="324">
      <c r="A324" s="171">
        <f>C324&amp;D324&amp;E324</f>
        <v/>
      </c>
      <c r="B324" s="171">
        <f>C324&amp;D324&amp;E324&amp;F324</f>
        <v/>
      </c>
      <c r="H324" s="171">
        <f>B324&amp;G324</f>
        <v/>
      </c>
    </row>
    <row r="325">
      <c r="A325" s="171">
        <f>C325&amp;D325&amp;E325</f>
        <v/>
      </c>
      <c r="B325" s="171">
        <f>C325&amp;D325&amp;E325&amp;F325</f>
        <v/>
      </c>
      <c r="H325" s="171">
        <f>B325&amp;G325</f>
        <v/>
      </c>
    </row>
    <row r="326">
      <c r="A326" s="171">
        <f>C326&amp;D326&amp;E326</f>
        <v/>
      </c>
      <c r="B326" s="171">
        <f>C326&amp;D326&amp;E326&amp;F326</f>
        <v/>
      </c>
      <c r="H326" s="171">
        <f>B326&amp;G326</f>
        <v/>
      </c>
    </row>
    <row r="327">
      <c r="A327" s="171">
        <f>C327&amp;D327&amp;E327</f>
        <v/>
      </c>
      <c r="B327" s="171">
        <f>C327&amp;D327&amp;E327&amp;F327</f>
        <v/>
      </c>
      <c r="H327" s="171">
        <f>B327&amp;G327</f>
        <v/>
      </c>
    </row>
    <row r="328">
      <c r="A328" s="171">
        <f>C328&amp;D328&amp;E328</f>
        <v/>
      </c>
      <c r="B328" s="171">
        <f>C328&amp;D328&amp;E328&amp;F328</f>
        <v/>
      </c>
      <c r="H328" s="171">
        <f>B328&amp;G328</f>
        <v/>
      </c>
    </row>
    <row r="329">
      <c r="A329" s="171">
        <f>C329&amp;D329&amp;E329</f>
        <v/>
      </c>
      <c r="B329" s="171">
        <f>C329&amp;D329&amp;E329&amp;F329</f>
        <v/>
      </c>
      <c r="H329" s="171">
        <f>B329&amp;G329</f>
        <v/>
      </c>
    </row>
    <row r="330">
      <c r="A330" s="171">
        <f>C330&amp;D330&amp;E330</f>
        <v/>
      </c>
      <c r="B330" s="171">
        <f>C330&amp;D330&amp;E330&amp;F330</f>
        <v/>
      </c>
      <c r="H330" s="171">
        <f>B330&amp;G330</f>
        <v/>
      </c>
    </row>
    <row r="331">
      <c r="A331" s="171">
        <f>C331&amp;D331&amp;E331</f>
        <v/>
      </c>
      <c r="B331" s="171">
        <f>C331&amp;D331&amp;E331&amp;F331</f>
        <v/>
      </c>
      <c r="H331" s="171">
        <f>B331&amp;G331</f>
        <v/>
      </c>
    </row>
    <row r="332">
      <c r="A332" s="171">
        <f>C332&amp;D332&amp;E332</f>
        <v/>
      </c>
      <c r="B332" s="171">
        <f>C332&amp;D332&amp;E332&amp;F332</f>
        <v/>
      </c>
      <c r="H332" s="171">
        <f>B332&amp;G332</f>
        <v/>
      </c>
    </row>
    <row r="333">
      <c r="A333" s="171">
        <f>C333&amp;D333&amp;E333</f>
        <v/>
      </c>
      <c r="B333" s="171">
        <f>C333&amp;D333&amp;E333&amp;F333</f>
        <v/>
      </c>
      <c r="H333" s="171">
        <f>B333&amp;G333</f>
        <v/>
      </c>
    </row>
    <row r="334">
      <c r="A334" s="171">
        <f>C334&amp;D334&amp;E334</f>
        <v/>
      </c>
      <c r="B334" s="171">
        <f>C334&amp;D334&amp;E334&amp;F334</f>
        <v/>
      </c>
      <c r="H334" s="171">
        <f>B334&amp;G334</f>
        <v/>
      </c>
    </row>
    <row r="335">
      <c r="A335" s="171">
        <f>C335&amp;D335&amp;E335</f>
        <v/>
      </c>
      <c r="B335" s="171">
        <f>C335&amp;D335&amp;E335&amp;F335</f>
        <v/>
      </c>
      <c r="H335" s="171">
        <f>B335&amp;G335</f>
        <v/>
      </c>
    </row>
    <row r="336">
      <c r="A336" s="171">
        <f>C336&amp;D336&amp;E336</f>
        <v/>
      </c>
      <c r="B336" s="171">
        <f>C336&amp;D336&amp;E336&amp;F336</f>
        <v/>
      </c>
      <c r="H336" s="171">
        <f>B336&amp;G336</f>
        <v/>
      </c>
    </row>
    <row r="337">
      <c r="A337" s="171">
        <f>C337&amp;D337&amp;E337</f>
        <v/>
      </c>
      <c r="B337" s="171">
        <f>C337&amp;D337&amp;E337&amp;F337</f>
        <v/>
      </c>
      <c r="H337" s="171">
        <f>B337&amp;G337</f>
        <v/>
      </c>
    </row>
    <row r="338">
      <c r="A338" s="171">
        <f>C338&amp;D338&amp;E338</f>
        <v/>
      </c>
      <c r="B338" s="171">
        <f>C338&amp;D338&amp;E338&amp;F338</f>
        <v/>
      </c>
      <c r="H338" s="171">
        <f>B338&amp;G338</f>
        <v/>
      </c>
    </row>
    <row r="339">
      <c r="A339" s="171">
        <f>C339&amp;D339&amp;E339</f>
        <v/>
      </c>
      <c r="B339" s="171">
        <f>C339&amp;D339&amp;E339&amp;F339</f>
        <v/>
      </c>
      <c r="H339" s="171">
        <f>B339&amp;G339</f>
        <v/>
      </c>
    </row>
    <row r="340">
      <c r="A340" s="171">
        <f>C340&amp;D340&amp;E340</f>
        <v/>
      </c>
      <c r="B340" s="171">
        <f>C340&amp;D340&amp;E340&amp;F340</f>
        <v/>
      </c>
      <c r="H340" s="171">
        <f>B340&amp;G340</f>
        <v/>
      </c>
    </row>
    <row r="341">
      <c r="A341" s="171">
        <f>C341&amp;D341&amp;E341</f>
        <v/>
      </c>
      <c r="B341" s="171">
        <f>C341&amp;D341&amp;E341&amp;F341</f>
        <v/>
      </c>
      <c r="H341" s="171">
        <f>B341&amp;G341</f>
        <v/>
      </c>
    </row>
    <row r="342">
      <c r="A342" s="171">
        <f>C342&amp;D342&amp;E342</f>
        <v/>
      </c>
      <c r="B342" s="171">
        <f>C342&amp;D342&amp;E342&amp;F342</f>
        <v/>
      </c>
      <c r="H342" s="171">
        <f>B342&amp;G342</f>
        <v/>
      </c>
    </row>
    <row r="343">
      <c r="A343" s="171">
        <f>C343&amp;D343&amp;E343</f>
        <v/>
      </c>
      <c r="B343" s="171">
        <f>C343&amp;D343&amp;E343&amp;F343</f>
        <v/>
      </c>
      <c r="H343" s="171">
        <f>B343&amp;G343</f>
        <v/>
      </c>
    </row>
    <row r="344">
      <c r="A344" s="171">
        <f>C344&amp;D344&amp;E344</f>
        <v/>
      </c>
      <c r="B344" s="171">
        <f>C344&amp;D344&amp;E344&amp;F344</f>
        <v/>
      </c>
      <c r="H344" s="171">
        <f>B344&amp;G344</f>
        <v/>
      </c>
    </row>
    <row r="345">
      <c r="A345" s="171">
        <f>C345&amp;D345&amp;E345</f>
        <v/>
      </c>
      <c r="B345" s="171">
        <f>C345&amp;D345&amp;E345&amp;F345</f>
        <v/>
      </c>
      <c r="H345" s="171">
        <f>B345&amp;G345</f>
        <v/>
      </c>
    </row>
    <row r="346">
      <c r="A346" s="171">
        <f>C346&amp;D346&amp;E346</f>
        <v/>
      </c>
      <c r="B346" s="171">
        <f>C346&amp;D346&amp;E346&amp;F346</f>
        <v/>
      </c>
      <c r="H346" s="171">
        <f>B346&amp;G346</f>
        <v/>
      </c>
    </row>
    <row r="347">
      <c r="A347" s="171">
        <f>C347&amp;D347&amp;E347</f>
        <v/>
      </c>
      <c r="B347" s="171">
        <f>C347&amp;D347&amp;E347&amp;F347</f>
        <v/>
      </c>
      <c r="H347" s="171">
        <f>B347&amp;G347</f>
        <v/>
      </c>
    </row>
    <row r="348">
      <c r="A348" s="171">
        <f>C348&amp;D348&amp;E348</f>
        <v/>
      </c>
      <c r="B348" s="171">
        <f>C348&amp;D348&amp;E348&amp;F348</f>
        <v/>
      </c>
      <c r="H348" s="171">
        <f>B348&amp;G348</f>
        <v/>
      </c>
    </row>
    <row r="349">
      <c r="A349" s="171">
        <f>C349&amp;D349&amp;E349</f>
        <v/>
      </c>
      <c r="B349" s="171">
        <f>C349&amp;D349&amp;E349&amp;F349</f>
        <v/>
      </c>
      <c r="H349" s="171">
        <f>B349&amp;G349</f>
        <v/>
      </c>
    </row>
    <row r="350">
      <c r="A350" s="171">
        <f>C350&amp;D350&amp;E350</f>
        <v/>
      </c>
      <c r="B350" s="171">
        <f>C350&amp;D350&amp;E350&amp;F350</f>
        <v/>
      </c>
      <c r="H350" s="171">
        <f>B350&amp;G350</f>
        <v/>
      </c>
    </row>
    <row r="351">
      <c r="A351" s="171">
        <f>C351&amp;D351&amp;E351</f>
        <v/>
      </c>
      <c r="B351" s="171">
        <f>C351&amp;D351&amp;E351&amp;F351</f>
        <v/>
      </c>
      <c r="H351" s="171">
        <f>B351&amp;G351</f>
        <v/>
      </c>
    </row>
    <row r="352">
      <c r="A352" s="171">
        <f>C352&amp;D352&amp;E352</f>
        <v/>
      </c>
      <c r="B352" s="171">
        <f>C352&amp;D352&amp;E352&amp;F352</f>
        <v/>
      </c>
      <c r="H352" s="171">
        <f>B352&amp;G352</f>
        <v/>
      </c>
    </row>
    <row r="353">
      <c r="A353" s="171">
        <f>C353&amp;D353&amp;E353</f>
        <v/>
      </c>
      <c r="B353" s="171">
        <f>C353&amp;D353&amp;E353&amp;F353</f>
        <v/>
      </c>
      <c r="H353" s="171">
        <f>B353&amp;G353</f>
        <v/>
      </c>
    </row>
    <row r="354">
      <c r="A354" s="171">
        <f>C354&amp;D354&amp;E354</f>
        <v/>
      </c>
      <c r="B354" s="171">
        <f>C354&amp;D354&amp;E354&amp;F354</f>
        <v/>
      </c>
      <c r="H354" s="171">
        <f>B354&amp;G354</f>
        <v/>
      </c>
    </row>
    <row r="355">
      <c r="A355" s="171">
        <f>C355&amp;D355&amp;E355</f>
        <v/>
      </c>
      <c r="B355" s="171">
        <f>C355&amp;D355&amp;E355&amp;F355</f>
        <v/>
      </c>
      <c r="H355" s="171">
        <f>B355&amp;G355</f>
        <v/>
      </c>
    </row>
    <row r="356">
      <c r="A356" s="171">
        <f>C356&amp;D356&amp;E356</f>
        <v/>
      </c>
      <c r="B356" s="171">
        <f>C356&amp;D356&amp;E356&amp;F356</f>
        <v/>
      </c>
      <c r="H356" s="171">
        <f>B356&amp;G356</f>
        <v/>
      </c>
    </row>
    <row r="357">
      <c r="A357" s="171">
        <f>C357&amp;D357&amp;E357</f>
        <v/>
      </c>
      <c r="B357" s="171">
        <f>C357&amp;D357&amp;E357&amp;F357</f>
        <v/>
      </c>
      <c r="H357" s="171">
        <f>B357&amp;G357</f>
        <v/>
      </c>
    </row>
    <row r="358">
      <c r="A358" s="171">
        <f>C358&amp;D358&amp;E358</f>
        <v/>
      </c>
      <c r="B358" s="171">
        <f>C358&amp;D358&amp;E358&amp;F358</f>
        <v/>
      </c>
      <c r="H358" s="171">
        <f>B358&amp;G358</f>
        <v/>
      </c>
    </row>
    <row r="359">
      <c r="A359" s="171">
        <f>C359&amp;D359&amp;E359</f>
        <v/>
      </c>
      <c r="B359" s="171">
        <f>C359&amp;D359&amp;E359&amp;F359</f>
        <v/>
      </c>
      <c r="H359" s="171">
        <f>B359&amp;G359</f>
        <v/>
      </c>
    </row>
    <row r="360">
      <c r="A360" s="171">
        <f>C360&amp;D360&amp;E360</f>
        <v/>
      </c>
      <c r="B360" s="171">
        <f>C360&amp;D360&amp;E360&amp;F360</f>
        <v/>
      </c>
      <c r="H360" s="171">
        <f>B360&amp;G360</f>
        <v/>
      </c>
    </row>
    <row r="361">
      <c r="A361" s="171">
        <f>C361&amp;D361&amp;E361</f>
        <v/>
      </c>
      <c r="B361" s="171">
        <f>C361&amp;D361&amp;E361&amp;F361</f>
        <v/>
      </c>
      <c r="H361" s="171">
        <f>B361&amp;G361</f>
        <v/>
      </c>
    </row>
    <row r="362">
      <c r="A362" s="171">
        <f>C362&amp;D362&amp;E362</f>
        <v/>
      </c>
      <c r="B362" s="171">
        <f>C362&amp;D362&amp;E362&amp;F362</f>
        <v/>
      </c>
      <c r="H362" s="171">
        <f>B362&amp;G362</f>
        <v/>
      </c>
    </row>
    <row r="363">
      <c r="A363" s="171">
        <f>C363&amp;D363&amp;E363</f>
        <v/>
      </c>
      <c r="B363" s="171">
        <f>C363&amp;D363&amp;E363&amp;F363</f>
        <v/>
      </c>
      <c r="H363" s="171">
        <f>B363&amp;G363</f>
        <v/>
      </c>
    </row>
    <row r="364">
      <c r="A364" s="171">
        <f>C364&amp;D364&amp;E364</f>
        <v/>
      </c>
      <c r="B364" s="171">
        <f>C364&amp;D364&amp;E364&amp;F364</f>
        <v/>
      </c>
      <c r="H364" s="171">
        <f>B364&amp;G364</f>
        <v/>
      </c>
    </row>
    <row r="365">
      <c r="A365" s="171">
        <f>C365&amp;D365&amp;E365</f>
        <v/>
      </c>
      <c r="B365" s="171">
        <f>C365&amp;D365&amp;E365&amp;F365</f>
        <v/>
      </c>
      <c r="H365" s="171">
        <f>B365&amp;G365</f>
        <v/>
      </c>
    </row>
    <row r="366">
      <c r="A366" s="171">
        <f>C366&amp;D366&amp;E366</f>
        <v/>
      </c>
      <c r="B366" s="171">
        <f>C366&amp;D366&amp;E366&amp;F366</f>
        <v/>
      </c>
      <c r="H366" s="171">
        <f>B366&amp;G366</f>
        <v/>
      </c>
    </row>
    <row r="367">
      <c r="A367" s="171">
        <f>C367&amp;D367&amp;E367</f>
        <v/>
      </c>
      <c r="B367" s="171">
        <f>C367&amp;D367&amp;E367&amp;F367</f>
        <v/>
      </c>
      <c r="H367" s="171">
        <f>B367&amp;G367</f>
        <v/>
      </c>
    </row>
    <row r="368">
      <c r="A368" s="171">
        <f>C368&amp;D368&amp;E368</f>
        <v/>
      </c>
      <c r="B368" s="171">
        <f>C368&amp;D368&amp;E368&amp;F368</f>
        <v/>
      </c>
      <c r="H368" s="171">
        <f>B368&amp;G368</f>
        <v/>
      </c>
    </row>
    <row r="369">
      <c r="A369" s="171">
        <f>C369&amp;D369&amp;E369</f>
        <v/>
      </c>
      <c r="B369" s="171">
        <f>C369&amp;D369&amp;E369&amp;F369</f>
        <v/>
      </c>
      <c r="H369" s="171">
        <f>B369&amp;G369</f>
        <v/>
      </c>
    </row>
    <row r="370">
      <c r="A370" s="171">
        <f>C370&amp;D370&amp;E370</f>
        <v/>
      </c>
      <c r="B370" s="171">
        <f>C370&amp;D370&amp;E370&amp;F370</f>
        <v/>
      </c>
      <c r="H370" s="171">
        <f>B370&amp;G370</f>
        <v/>
      </c>
    </row>
    <row r="371">
      <c r="A371" s="171">
        <f>C371&amp;D371&amp;E371</f>
        <v/>
      </c>
      <c r="B371" s="171">
        <f>C371&amp;D371&amp;E371&amp;F371</f>
        <v/>
      </c>
      <c r="H371" s="171">
        <f>B371&amp;G371</f>
        <v/>
      </c>
    </row>
    <row r="372">
      <c r="A372" s="171">
        <f>C372&amp;D372&amp;E372</f>
        <v/>
      </c>
      <c r="B372" s="171">
        <f>C372&amp;D372&amp;E372&amp;F372</f>
        <v/>
      </c>
      <c r="H372" s="171">
        <f>B372&amp;G372</f>
        <v/>
      </c>
    </row>
    <row r="373">
      <c r="A373" s="171">
        <f>C373&amp;D373&amp;E373</f>
        <v/>
      </c>
      <c r="B373" s="171">
        <f>C373&amp;D373&amp;E373&amp;F373</f>
        <v/>
      </c>
      <c r="H373" s="171">
        <f>B373&amp;G373</f>
        <v/>
      </c>
    </row>
    <row r="374">
      <c r="A374" s="171">
        <f>C374&amp;D374&amp;E374</f>
        <v/>
      </c>
      <c r="B374" s="171">
        <f>C374&amp;D374&amp;E374&amp;F374</f>
        <v/>
      </c>
      <c r="H374" s="171">
        <f>B374&amp;G374</f>
        <v/>
      </c>
    </row>
    <row r="375">
      <c r="A375" s="171">
        <f>C375&amp;D375&amp;E375</f>
        <v/>
      </c>
      <c r="B375" s="171">
        <f>C375&amp;D375&amp;E375&amp;F375</f>
        <v/>
      </c>
      <c r="H375" s="171">
        <f>B375&amp;G375</f>
        <v/>
      </c>
    </row>
    <row r="376">
      <c r="A376" s="171">
        <f>C376&amp;D376&amp;E376</f>
        <v/>
      </c>
      <c r="B376" s="171">
        <f>C376&amp;D376&amp;E376&amp;F376</f>
        <v/>
      </c>
      <c r="H376" s="171">
        <f>B376&amp;G376</f>
        <v/>
      </c>
    </row>
    <row r="377">
      <c r="A377" s="171">
        <f>C377&amp;D377&amp;E377</f>
        <v/>
      </c>
      <c r="B377" s="171">
        <f>C377&amp;D377&amp;E377&amp;F377</f>
        <v/>
      </c>
      <c r="H377" s="171">
        <f>B377&amp;G377</f>
        <v/>
      </c>
    </row>
    <row r="378">
      <c r="A378" s="171">
        <f>C378&amp;D378&amp;E378</f>
        <v/>
      </c>
      <c r="B378" s="171">
        <f>C378&amp;D378&amp;E378&amp;F378</f>
        <v/>
      </c>
      <c r="H378" s="171">
        <f>B378&amp;G378</f>
        <v/>
      </c>
    </row>
    <row r="379">
      <c r="A379" s="171">
        <f>C379&amp;D379&amp;E379</f>
        <v/>
      </c>
      <c r="B379" s="171">
        <f>C379&amp;D379&amp;E379&amp;F379</f>
        <v/>
      </c>
      <c r="H379" s="171">
        <f>B379&amp;G379</f>
        <v/>
      </c>
    </row>
    <row r="380">
      <c r="A380" s="171">
        <f>C380&amp;D380&amp;E380</f>
        <v/>
      </c>
      <c r="B380" s="171">
        <f>C380&amp;D380&amp;E380&amp;F380</f>
        <v/>
      </c>
      <c r="H380" s="171">
        <f>B380&amp;G380</f>
        <v/>
      </c>
    </row>
    <row r="381">
      <c r="A381" s="171">
        <f>C381&amp;D381&amp;E381</f>
        <v/>
      </c>
      <c r="B381" s="171">
        <f>C381&amp;D381&amp;E381&amp;F381</f>
        <v/>
      </c>
      <c r="H381" s="171">
        <f>B381&amp;G381</f>
        <v/>
      </c>
    </row>
    <row r="382">
      <c r="A382" s="171">
        <f>C382&amp;D382&amp;E382</f>
        <v/>
      </c>
      <c r="B382" s="171">
        <f>C382&amp;D382&amp;E382&amp;F382</f>
        <v/>
      </c>
      <c r="H382" s="171">
        <f>B382&amp;G382</f>
        <v/>
      </c>
    </row>
    <row r="383">
      <c r="A383" s="171">
        <f>C383&amp;D383&amp;E383</f>
        <v/>
      </c>
      <c r="B383" s="171">
        <f>C383&amp;D383&amp;E383&amp;F383</f>
        <v/>
      </c>
      <c r="H383" s="171">
        <f>B383&amp;G383</f>
        <v/>
      </c>
    </row>
    <row r="384">
      <c r="A384" s="171">
        <f>C384&amp;D384&amp;E384</f>
        <v/>
      </c>
      <c r="B384" s="171">
        <f>C384&amp;D384&amp;E384&amp;F384</f>
        <v/>
      </c>
      <c r="H384" s="171">
        <f>B384&amp;G384</f>
        <v/>
      </c>
    </row>
    <row r="385">
      <c r="A385" s="171">
        <f>C385&amp;D385&amp;E385</f>
        <v/>
      </c>
      <c r="B385" s="171">
        <f>C385&amp;D385&amp;E385&amp;F385</f>
        <v/>
      </c>
      <c r="H385" s="171">
        <f>B385&amp;G385</f>
        <v/>
      </c>
    </row>
    <row r="386">
      <c r="A386" s="171">
        <f>C386&amp;D386&amp;E386</f>
        <v/>
      </c>
      <c r="B386" s="171">
        <f>C386&amp;D386&amp;E386&amp;F386</f>
        <v/>
      </c>
      <c r="H386" s="171">
        <f>B386&amp;G386</f>
        <v/>
      </c>
    </row>
    <row r="387">
      <c r="A387" s="171">
        <f>C387&amp;D387&amp;E387</f>
        <v/>
      </c>
      <c r="B387" s="171">
        <f>C387&amp;D387&amp;E387&amp;F387</f>
        <v/>
      </c>
      <c r="H387" s="171">
        <f>B387&amp;G387</f>
        <v/>
      </c>
    </row>
    <row r="388">
      <c r="A388" s="171">
        <f>C388&amp;D388&amp;E388</f>
        <v/>
      </c>
      <c r="B388" s="171">
        <f>C388&amp;D388&amp;E388&amp;F388</f>
        <v/>
      </c>
      <c r="H388" s="171">
        <f>B388&amp;G388</f>
        <v/>
      </c>
    </row>
    <row r="389">
      <c r="A389" s="171">
        <f>C389&amp;D389&amp;E389</f>
        <v/>
      </c>
      <c r="B389" s="171">
        <f>C389&amp;D389&amp;E389&amp;F389</f>
        <v/>
      </c>
      <c r="H389" s="171">
        <f>B389&amp;G389</f>
        <v/>
      </c>
    </row>
    <row r="390">
      <c r="A390" s="171">
        <f>C390&amp;D390&amp;E390</f>
        <v/>
      </c>
      <c r="B390" s="171">
        <f>C390&amp;D390&amp;E390&amp;F390</f>
        <v/>
      </c>
      <c r="H390" s="171">
        <f>B390&amp;G390</f>
        <v/>
      </c>
    </row>
    <row r="391">
      <c r="A391" s="171">
        <f>C391&amp;D391&amp;E391</f>
        <v/>
      </c>
      <c r="B391" s="171">
        <f>C391&amp;D391&amp;E391&amp;F391</f>
        <v/>
      </c>
      <c r="H391" s="171">
        <f>B391&amp;G391</f>
        <v/>
      </c>
    </row>
    <row r="392">
      <c r="A392" s="171">
        <f>C392&amp;D392&amp;E392</f>
        <v/>
      </c>
      <c r="B392" s="171">
        <f>C392&amp;D392&amp;E392&amp;F392</f>
        <v/>
      </c>
      <c r="H392" s="171">
        <f>B392&amp;G392</f>
        <v/>
      </c>
    </row>
    <row r="393">
      <c r="A393" s="171">
        <f>C393&amp;D393&amp;E393</f>
        <v/>
      </c>
      <c r="B393" s="171">
        <f>C393&amp;D393&amp;E393&amp;F393</f>
        <v/>
      </c>
      <c r="H393" s="171">
        <f>B393&amp;G393</f>
        <v/>
      </c>
    </row>
    <row r="394">
      <c r="A394" s="171">
        <f>C394&amp;D394&amp;E394</f>
        <v/>
      </c>
      <c r="B394" s="171">
        <f>C394&amp;D394&amp;E394&amp;F394</f>
        <v/>
      </c>
      <c r="H394" s="171">
        <f>B394&amp;G394</f>
        <v/>
      </c>
    </row>
    <row r="395">
      <c r="A395" s="171">
        <f>C395&amp;D395&amp;E395</f>
        <v/>
      </c>
      <c r="B395" s="171">
        <f>C395&amp;D395&amp;E395&amp;F395</f>
        <v/>
      </c>
      <c r="H395" s="171">
        <f>B395&amp;G395</f>
        <v/>
      </c>
    </row>
    <row r="396">
      <c r="A396" s="171">
        <f>C396&amp;D396&amp;E396</f>
        <v/>
      </c>
      <c r="B396" s="171">
        <f>C396&amp;D396&amp;E396&amp;F396</f>
        <v/>
      </c>
      <c r="H396" s="171">
        <f>B396&amp;G396</f>
        <v/>
      </c>
    </row>
    <row r="397">
      <c r="A397" s="171">
        <f>C397&amp;D397&amp;E397</f>
        <v/>
      </c>
      <c r="B397" s="171">
        <f>C397&amp;D397&amp;E397&amp;F397</f>
        <v/>
      </c>
      <c r="H397" s="171">
        <f>B397&amp;G397</f>
        <v/>
      </c>
    </row>
    <row r="398">
      <c r="A398" s="171">
        <f>C398&amp;D398&amp;E398</f>
        <v/>
      </c>
      <c r="B398" s="171">
        <f>C398&amp;D398&amp;E398&amp;F398</f>
        <v/>
      </c>
      <c r="H398" s="171">
        <f>B398&amp;G398</f>
        <v/>
      </c>
    </row>
    <row r="399">
      <c r="A399" s="171">
        <f>C399&amp;D399&amp;E399</f>
        <v/>
      </c>
      <c r="B399" s="171">
        <f>C399&amp;D399&amp;E399&amp;F399</f>
        <v/>
      </c>
      <c r="H399" s="171">
        <f>B399&amp;G399</f>
        <v/>
      </c>
    </row>
    <row r="400">
      <c r="A400" s="171">
        <f>C400&amp;D400&amp;E400</f>
        <v/>
      </c>
      <c r="B400" s="171">
        <f>C400&amp;D400&amp;E400&amp;F400</f>
        <v/>
      </c>
      <c r="H400" s="171">
        <f>B400&amp;G400</f>
        <v/>
      </c>
    </row>
    <row r="401">
      <c r="A401" s="171">
        <f>C401&amp;D401&amp;E401</f>
        <v/>
      </c>
      <c r="B401" s="171">
        <f>C401&amp;D401&amp;E401&amp;F401</f>
        <v/>
      </c>
      <c r="H401" s="171">
        <f>B401&amp;G401</f>
        <v/>
      </c>
    </row>
    <row r="402">
      <c r="A402" s="171">
        <f>C402&amp;D402&amp;E402</f>
        <v/>
      </c>
      <c r="B402" s="171">
        <f>C402&amp;D402&amp;E402&amp;F402</f>
        <v/>
      </c>
      <c r="H402" s="171">
        <f>B402&amp;G402</f>
        <v/>
      </c>
    </row>
    <row r="403">
      <c r="A403" s="171">
        <f>C403&amp;D403&amp;E403</f>
        <v/>
      </c>
      <c r="B403" s="171">
        <f>C403&amp;D403&amp;E403&amp;F403</f>
        <v/>
      </c>
      <c r="H403" s="171">
        <f>B403&amp;G403</f>
        <v/>
      </c>
    </row>
    <row r="404">
      <c r="A404" s="171">
        <f>C404&amp;D404&amp;E404</f>
        <v/>
      </c>
      <c r="B404" s="171">
        <f>C404&amp;D404&amp;E404&amp;F404</f>
        <v/>
      </c>
      <c r="H404" s="171">
        <f>B404&amp;G404</f>
        <v/>
      </c>
    </row>
    <row r="405">
      <c r="A405" s="171">
        <f>C405&amp;D405&amp;E405</f>
        <v/>
      </c>
      <c r="B405" s="171">
        <f>C405&amp;D405&amp;E405&amp;F405</f>
        <v/>
      </c>
      <c r="H405" s="171">
        <f>B405&amp;G405</f>
        <v/>
      </c>
    </row>
    <row r="406">
      <c r="A406" s="171">
        <f>C406&amp;D406&amp;E406</f>
        <v/>
      </c>
      <c r="B406" s="171">
        <f>C406&amp;D406&amp;E406&amp;F406</f>
        <v/>
      </c>
      <c r="H406" s="171">
        <f>B406&amp;G406</f>
        <v/>
      </c>
    </row>
    <row r="407">
      <c r="A407" s="171">
        <f>C407&amp;D407&amp;E407</f>
        <v/>
      </c>
      <c r="B407" s="171">
        <f>C407&amp;D407&amp;E407&amp;F407</f>
        <v/>
      </c>
      <c r="H407" s="171">
        <f>B407&amp;G407</f>
        <v/>
      </c>
    </row>
    <row r="408">
      <c r="A408" s="171">
        <f>C408&amp;D408&amp;E408</f>
        <v/>
      </c>
      <c r="B408" s="171">
        <f>C408&amp;D408&amp;E408&amp;F408</f>
        <v/>
      </c>
      <c r="H408" s="171">
        <f>B408&amp;G408</f>
        <v/>
      </c>
    </row>
    <row r="409">
      <c r="A409" s="171">
        <f>C409&amp;D409&amp;E409</f>
        <v/>
      </c>
      <c r="B409" s="171">
        <f>C409&amp;D409&amp;E409&amp;F409</f>
        <v/>
      </c>
      <c r="H409" s="171">
        <f>B409&amp;G409</f>
        <v/>
      </c>
    </row>
    <row r="410">
      <c r="A410" s="171">
        <f>C410&amp;D410&amp;E410</f>
        <v/>
      </c>
      <c r="B410" s="171">
        <f>C410&amp;D410&amp;E410&amp;F410</f>
        <v/>
      </c>
      <c r="H410" s="171">
        <f>B410&amp;G410</f>
        <v/>
      </c>
    </row>
    <row r="411">
      <c r="A411" s="171">
        <f>C411&amp;D411&amp;E411</f>
        <v/>
      </c>
      <c r="B411" s="171">
        <f>C411&amp;D411&amp;E411&amp;F411</f>
        <v/>
      </c>
      <c r="H411" s="171">
        <f>B411&amp;G411</f>
        <v/>
      </c>
    </row>
    <row r="412">
      <c r="A412" s="171">
        <f>C412&amp;D412&amp;E412</f>
        <v/>
      </c>
      <c r="B412" s="171">
        <f>C412&amp;D412&amp;E412&amp;F412</f>
        <v/>
      </c>
      <c r="H412" s="171">
        <f>B412&amp;G412</f>
        <v/>
      </c>
    </row>
    <row r="413">
      <c r="A413" s="171">
        <f>C413&amp;D413&amp;E413</f>
        <v/>
      </c>
      <c r="B413" s="171">
        <f>C413&amp;D413&amp;E413&amp;F413</f>
        <v/>
      </c>
      <c r="H413" s="171">
        <f>B413&amp;G413</f>
        <v/>
      </c>
    </row>
    <row r="414">
      <c r="A414" s="171">
        <f>C414&amp;D414&amp;E414</f>
        <v/>
      </c>
      <c r="B414" s="171">
        <f>C414&amp;D414&amp;E414&amp;F414</f>
        <v/>
      </c>
      <c r="H414" s="171">
        <f>B414&amp;G414</f>
        <v/>
      </c>
    </row>
    <row r="415">
      <c r="A415" s="171">
        <f>C415&amp;D415&amp;E415</f>
        <v/>
      </c>
      <c r="B415" s="171">
        <f>C415&amp;D415&amp;E415&amp;F415</f>
        <v/>
      </c>
      <c r="H415" s="171">
        <f>B415&amp;G415</f>
        <v/>
      </c>
    </row>
    <row r="416">
      <c r="A416" s="171">
        <f>C416&amp;D416&amp;E416</f>
        <v/>
      </c>
      <c r="B416" s="171">
        <f>C416&amp;D416&amp;E416&amp;F416</f>
        <v/>
      </c>
      <c r="H416" s="171">
        <f>B416&amp;G416</f>
        <v/>
      </c>
    </row>
    <row r="417">
      <c r="A417" s="171">
        <f>C417&amp;D417&amp;E417</f>
        <v/>
      </c>
      <c r="B417" s="171">
        <f>C417&amp;D417&amp;E417&amp;F417</f>
        <v/>
      </c>
      <c r="H417" s="171">
        <f>B417&amp;G417</f>
        <v/>
      </c>
    </row>
    <row r="418">
      <c r="A418" s="171">
        <f>C418&amp;D418&amp;E418</f>
        <v/>
      </c>
      <c r="B418" s="171">
        <f>C418&amp;D418&amp;E418&amp;F418</f>
        <v/>
      </c>
      <c r="H418" s="171">
        <f>B418&amp;G418</f>
        <v/>
      </c>
    </row>
    <row r="419">
      <c r="A419" s="171">
        <f>C419&amp;D419&amp;E419</f>
        <v/>
      </c>
      <c r="B419" s="171">
        <f>C419&amp;D419&amp;E419&amp;F419</f>
        <v/>
      </c>
      <c r="H419" s="171">
        <f>B419&amp;G419</f>
        <v/>
      </c>
    </row>
    <row r="420">
      <c r="A420" s="171">
        <f>C420&amp;D420&amp;E420</f>
        <v/>
      </c>
      <c r="B420" s="171">
        <f>C420&amp;D420&amp;E420&amp;F420</f>
        <v/>
      </c>
      <c r="H420" s="171">
        <f>B420&amp;G420</f>
        <v/>
      </c>
    </row>
    <row r="421">
      <c r="A421" s="171">
        <f>C421&amp;D421&amp;E421</f>
        <v/>
      </c>
      <c r="B421" s="171">
        <f>C421&amp;D421&amp;E421&amp;F421</f>
        <v/>
      </c>
      <c r="H421" s="171">
        <f>B421&amp;G421</f>
        <v/>
      </c>
    </row>
    <row r="422">
      <c r="A422" s="171">
        <f>C422&amp;D422&amp;E422</f>
        <v/>
      </c>
      <c r="B422" s="171">
        <f>C422&amp;D422&amp;E422&amp;F422</f>
        <v/>
      </c>
      <c r="H422" s="171">
        <f>B422&amp;G422</f>
        <v/>
      </c>
    </row>
    <row r="423">
      <c r="A423" s="171">
        <f>C423&amp;D423&amp;E423</f>
        <v/>
      </c>
      <c r="B423" s="171">
        <f>C423&amp;D423&amp;E423&amp;F423</f>
        <v/>
      </c>
      <c r="H423" s="171">
        <f>B423&amp;G423</f>
        <v/>
      </c>
    </row>
    <row r="424">
      <c r="A424" s="171">
        <f>C424&amp;D424&amp;E424</f>
        <v/>
      </c>
      <c r="B424" s="171">
        <f>C424&amp;D424&amp;E424&amp;F424</f>
        <v/>
      </c>
      <c r="H424" s="171">
        <f>B424&amp;G424</f>
        <v/>
      </c>
    </row>
    <row r="425">
      <c r="A425" s="171">
        <f>C425&amp;D425&amp;E425</f>
        <v/>
      </c>
      <c r="B425" s="171">
        <f>C425&amp;D425&amp;E425&amp;F425</f>
        <v/>
      </c>
      <c r="H425" s="171">
        <f>B425&amp;G425</f>
        <v/>
      </c>
    </row>
    <row r="426">
      <c r="A426" s="171">
        <f>C426&amp;D426&amp;E426</f>
        <v/>
      </c>
      <c r="B426" s="171">
        <f>C426&amp;D426&amp;E426&amp;F426</f>
        <v/>
      </c>
      <c r="H426" s="171">
        <f>B426&amp;G426</f>
        <v/>
      </c>
    </row>
    <row r="427">
      <c r="A427" s="171">
        <f>C427&amp;D427&amp;E427</f>
        <v/>
      </c>
      <c r="B427" s="171">
        <f>C427&amp;D427&amp;E427&amp;F427</f>
        <v/>
      </c>
      <c r="H427" s="171">
        <f>B427&amp;G427</f>
        <v/>
      </c>
    </row>
    <row r="428">
      <c r="A428" s="171">
        <f>C428&amp;D428&amp;E428</f>
        <v/>
      </c>
      <c r="B428" s="171">
        <f>C428&amp;D428&amp;E428&amp;F428</f>
        <v/>
      </c>
      <c r="H428" s="171">
        <f>B428&amp;G428</f>
        <v/>
      </c>
    </row>
    <row r="429">
      <c r="A429" s="171">
        <f>C429&amp;D429&amp;E429</f>
        <v/>
      </c>
      <c r="B429" s="171">
        <f>C429&amp;D429&amp;E429&amp;F429</f>
        <v/>
      </c>
      <c r="H429" s="171">
        <f>B429&amp;G429</f>
        <v/>
      </c>
    </row>
    <row r="430">
      <c r="A430" s="171">
        <f>C430&amp;D430&amp;E430</f>
        <v/>
      </c>
      <c r="B430" s="171">
        <f>C430&amp;D430&amp;E430&amp;F430</f>
        <v/>
      </c>
      <c r="H430" s="171">
        <f>B430&amp;G430</f>
        <v/>
      </c>
    </row>
    <row r="431">
      <c r="A431" s="171">
        <f>C431&amp;D431&amp;E431</f>
        <v/>
      </c>
      <c r="B431" s="171">
        <f>C431&amp;D431&amp;E431&amp;F431</f>
        <v/>
      </c>
      <c r="H431" s="171">
        <f>B431&amp;G431</f>
        <v/>
      </c>
    </row>
    <row r="432">
      <c r="A432" s="171">
        <f>C432&amp;D432&amp;E432</f>
        <v/>
      </c>
      <c r="B432" s="171">
        <f>C432&amp;D432&amp;E432&amp;F432</f>
        <v/>
      </c>
      <c r="H432" s="171">
        <f>B432&amp;G432</f>
        <v/>
      </c>
    </row>
    <row r="433">
      <c r="A433" s="171">
        <f>C433&amp;D433&amp;E433</f>
        <v/>
      </c>
      <c r="B433" s="171">
        <f>C433&amp;D433&amp;E433&amp;F433</f>
        <v/>
      </c>
      <c r="H433" s="171">
        <f>B433&amp;G433</f>
        <v/>
      </c>
    </row>
    <row r="434">
      <c r="A434" s="171">
        <f>C434&amp;D434&amp;E434</f>
        <v/>
      </c>
      <c r="B434" s="171">
        <f>C434&amp;D434&amp;E434&amp;F434</f>
        <v/>
      </c>
      <c r="H434" s="171">
        <f>B434&amp;G434</f>
        <v/>
      </c>
    </row>
    <row r="435">
      <c r="A435" s="171">
        <f>C435&amp;D435&amp;E435</f>
        <v/>
      </c>
      <c r="B435" s="171">
        <f>C435&amp;D435&amp;E435&amp;F435</f>
        <v/>
      </c>
      <c r="H435" s="171">
        <f>B435&amp;G435</f>
        <v/>
      </c>
    </row>
    <row r="436">
      <c r="A436" s="171">
        <f>C436&amp;D436&amp;E436</f>
        <v/>
      </c>
      <c r="B436" s="171">
        <f>C436&amp;D436&amp;E436&amp;F436</f>
        <v/>
      </c>
      <c r="H436" s="171">
        <f>B436&amp;G436</f>
        <v/>
      </c>
    </row>
    <row r="437">
      <c r="A437" s="171">
        <f>C437&amp;D437&amp;E437</f>
        <v/>
      </c>
      <c r="B437" s="171">
        <f>C437&amp;D437&amp;E437&amp;F437</f>
        <v/>
      </c>
      <c r="H437" s="171">
        <f>B437&amp;G437</f>
        <v/>
      </c>
    </row>
    <row r="438">
      <c r="A438" s="171">
        <f>C438&amp;D438&amp;E438</f>
        <v/>
      </c>
      <c r="B438" s="171">
        <f>C438&amp;D438&amp;E438&amp;F438</f>
        <v/>
      </c>
      <c r="H438" s="171">
        <f>B438&amp;G438</f>
        <v/>
      </c>
    </row>
    <row r="439">
      <c r="A439" s="171">
        <f>C439&amp;D439&amp;E439</f>
        <v/>
      </c>
      <c r="B439" s="171">
        <f>C439&amp;D439&amp;E439&amp;F439</f>
        <v/>
      </c>
      <c r="H439" s="171">
        <f>B439&amp;G439</f>
        <v/>
      </c>
    </row>
    <row r="440">
      <c r="A440" s="171">
        <f>C440&amp;D440&amp;E440</f>
        <v/>
      </c>
      <c r="B440" s="171">
        <f>C440&amp;D440&amp;E440&amp;F440</f>
        <v/>
      </c>
      <c r="H440" s="171">
        <f>B440&amp;G440</f>
        <v/>
      </c>
    </row>
    <row r="441">
      <c r="A441" s="171">
        <f>C441&amp;D441&amp;E441</f>
        <v/>
      </c>
      <c r="B441" s="171">
        <f>C441&amp;D441&amp;E441&amp;F441</f>
        <v/>
      </c>
      <c r="H441" s="171">
        <f>B441&amp;G441</f>
        <v/>
      </c>
    </row>
    <row r="442">
      <c r="A442" s="171">
        <f>C442&amp;D442&amp;E442</f>
        <v/>
      </c>
      <c r="B442" s="171">
        <f>C442&amp;D442&amp;E442&amp;F442</f>
        <v/>
      </c>
      <c r="H442" s="171">
        <f>B442&amp;G442</f>
        <v/>
      </c>
    </row>
    <row r="443">
      <c r="A443" s="171">
        <f>C443&amp;D443&amp;E443</f>
        <v/>
      </c>
      <c r="B443" s="171">
        <f>C443&amp;D443&amp;E443&amp;F443</f>
        <v/>
      </c>
      <c r="H443" s="171">
        <f>B443&amp;G443</f>
        <v/>
      </c>
    </row>
    <row r="444">
      <c r="A444" s="171">
        <f>C444&amp;D444&amp;E444</f>
        <v/>
      </c>
      <c r="B444" s="171">
        <f>C444&amp;D444&amp;E444&amp;F444</f>
        <v/>
      </c>
      <c r="H444" s="171">
        <f>B444&amp;G444</f>
        <v/>
      </c>
    </row>
    <row r="445">
      <c r="A445" s="171">
        <f>C445&amp;D445&amp;E445</f>
        <v/>
      </c>
      <c r="B445" s="171">
        <f>C445&amp;D445&amp;E445&amp;F445</f>
        <v/>
      </c>
      <c r="H445" s="171">
        <f>B445&amp;G445</f>
        <v/>
      </c>
    </row>
    <row r="446">
      <c r="A446" s="171">
        <f>C446&amp;D446&amp;E446</f>
        <v/>
      </c>
      <c r="B446" s="171">
        <f>C446&amp;D446&amp;E446&amp;F446</f>
        <v/>
      </c>
      <c r="H446" s="171">
        <f>B446&amp;G446</f>
        <v/>
      </c>
    </row>
    <row r="447">
      <c r="A447" s="171">
        <f>C447&amp;D447&amp;E447</f>
        <v/>
      </c>
      <c r="B447" s="171">
        <f>C447&amp;D447&amp;E447&amp;F447</f>
        <v/>
      </c>
      <c r="H447" s="171">
        <f>B447&amp;G447</f>
        <v/>
      </c>
    </row>
    <row r="448">
      <c r="A448" s="171">
        <f>C448&amp;D448&amp;E448</f>
        <v/>
      </c>
      <c r="B448" s="171">
        <f>C448&amp;D448&amp;E448&amp;F448</f>
        <v/>
      </c>
      <c r="H448" s="171">
        <f>B448&amp;G448</f>
        <v/>
      </c>
    </row>
    <row r="449">
      <c r="A449" s="171">
        <f>C449&amp;D449&amp;E449</f>
        <v/>
      </c>
      <c r="B449" s="171">
        <f>C449&amp;D449&amp;E449&amp;F449</f>
        <v/>
      </c>
      <c r="H449" s="171">
        <f>B449&amp;G449</f>
        <v/>
      </c>
    </row>
    <row r="450">
      <c r="A450" s="171">
        <f>C450&amp;D450&amp;E450</f>
        <v/>
      </c>
      <c r="B450" s="171">
        <f>C450&amp;D450&amp;E450&amp;F450</f>
        <v/>
      </c>
      <c r="H450" s="171">
        <f>B450&amp;G450</f>
        <v/>
      </c>
    </row>
    <row r="451">
      <c r="A451" s="171">
        <f>C451&amp;D451&amp;E451</f>
        <v/>
      </c>
      <c r="B451" s="171">
        <f>C451&amp;D451&amp;E451&amp;F451</f>
        <v/>
      </c>
      <c r="H451" s="171">
        <f>B451&amp;G451</f>
        <v/>
      </c>
    </row>
    <row r="452">
      <c r="A452" s="171">
        <f>C452&amp;D452&amp;E452</f>
        <v/>
      </c>
      <c r="B452" s="171">
        <f>C452&amp;D452&amp;E452&amp;F452</f>
        <v/>
      </c>
      <c r="H452" s="171">
        <f>B452&amp;G452</f>
        <v/>
      </c>
    </row>
    <row r="453">
      <c r="A453" s="171">
        <f>C453&amp;D453&amp;E453</f>
        <v/>
      </c>
      <c r="B453" s="171">
        <f>C453&amp;D453&amp;E453&amp;F453</f>
        <v/>
      </c>
      <c r="H453" s="171">
        <f>B453&amp;G453</f>
        <v/>
      </c>
    </row>
    <row r="454">
      <c r="A454" s="171">
        <f>C454&amp;D454&amp;E454</f>
        <v/>
      </c>
      <c r="B454" s="171">
        <f>C454&amp;D454&amp;E454&amp;F454</f>
        <v/>
      </c>
      <c r="H454" s="171">
        <f>B454&amp;G454</f>
        <v/>
      </c>
    </row>
    <row r="455">
      <c r="A455" s="171">
        <f>C455&amp;D455&amp;E455</f>
        <v/>
      </c>
      <c r="B455" s="171">
        <f>C455&amp;D455&amp;E455&amp;F455</f>
        <v/>
      </c>
      <c r="H455" s="171">
        <f>B455&amp;G455</f>
        <v/>
      </c>
    </row>
    <row r="456">
      <c r="A456" s="171">
        <f>C456&amp;D456&amp;E456</f>
        <v/>
      </c>
      <c r="B456" s="171">
        <f>C456&amp;D456&amp;E456&amp;F456</f>
        <v/>
      </c>
      <c r="H456" s="171">
        <f>B456&amp;G456</f>
        <v/>
      </c>
    </row>
    <row r="457">
      <c r="A457" s="171">
        <f>C457&amp;D457&amp;E457</f>
        <v/>
      </c>
      <c r="B457" s="171">
        <f>C457&amp;D457&amp;E457&amp;F457</f>
        <v/>
      </c>
      <c r="H457" s="171">
        <f>B457&amp;G457</f>
        <v/>
      </c>
    </row>
    <row r="458">
      <c r="A458" s="171">
        <f>C458&amp;D458&amp;E458</f>
        <v/>
      </c>
      <c r="B458" s="171">
        <f>C458&amp;D458&amp;E458&amp;F458</f>
        <v/>
      </c>
      <c r="H458" s="171">
        <f>B458&amp;G458</f>
        <v/>
      </c>
    </row>
    <row r="459">
      <c r="A459" s="171">
        <f>C459&amp;D459&amp;E459</f>
        <v/>
      </c>
      <c r="B459" s="171">
        <f>C459&amp;D459&amp;E459&amp;F459</f>
        <v/>
      </c>
      <c r="H459" s="171">
        <f>B459&amp;G459</f>
        <v/>
      </c>
    </row>
    <row r="460">
      <c r="A460" s="171">
        <f>C460&amp;D460&amp;E460</f>
        <v/>
      </c>
      <c r="B460" s="171">
        <f>C460&amp;D460&amp;E460&amp;F460</f>
        <v/>
      </c>
      <c r="H460" s="171">
        <f>B460&amp;G460</f>
        <v/>
      </c>
    </row>
    <row r="461">
      <c r="A461" s="171">
        <f>C461&amp;D461&amp;E461</f>
        <v/>
      </c>
      <c r="B461" s="171">
        <f>C461&amp;D461&amp;E461&amp;F461</f>
        <v/>
      </c>
      <c r="H461" s="171">
        <f>B461&amp;G461</f>
        <v/>
      </c>
    </row>
    <row r="462">
      <c r="A462" s="171">
        <f>C462&amp;D462&amp;E462</f>
        <v/>
      </c>
      <c r="B462" s="171">
        <f>C462&amp;D462&amp;E462&amp;F462</f>
        <v/>
      </c>
      <c r="H462" s="171">
        <f>B462&amp;G462</f>
        <v/>
      </c>
    </row>
    <row r="463">
      <c r="A463" s="171">
        <f>C463&amp;D463&amp;E463</f>
        <v/>
      </c>
      <c r="B463" s="171">
        <f>C463&amp;D463&amp;E463&amp;F463</f>
        <v/>
      </c>
      <c r="H463" s="171">
        <f>B463&amp;G463</f>
        <v/>
      </c>
    </row>
    <row r="464">
      <c r="A464" s="171">
        <f>C464&amp;D464&amp;E464</f>
        <v/>
      </c>
      <c r="B464" s="171">
        <f>C464&amp;D464&amp;E464&amp;F464</f>
        <v/>
      </c>
      <c r="H464" s="171">
        <f>B464&amp;G464</f>
        <v/>
      </c>
    </row>
    <row r="465">
      <c r="A465" s="171">
        <f>C465&amp;D465&amp;E465</f>
        <v/>
      </c>
      <c r="B465" s="171">
        <f>C465&amp;D465&amp;E465&amp;F465</f>
        <v/>
      </c>
      <c r="H465" s="171">
        <f>B465&amp;G465</f>
        <v/>
      </c>
    </row>
    <row r="466">
      <c r="A466" s="171">
        <f>C466&amp;D466&amp;E466</f>
        <v/>
      </c>
      <c r="B466" s="171">
        <f>C466&amp;D466&amp;E466&amp;F466</f>
        <v/>
      </c>
      <c r="H466" s="171">
        <f>B466&amp;G466</f>
        <v/>
      </c>
    </row>
    <row r="467">
      <c r="A467" s="171">
        <f>C467&amp;D467&amp;E467</f>
        <v/>
      </c>
      <c r="B467" s="171">
        <f>C467&amp;D467&amp;E467&amp;F467</f>
        <v/>
      </c>
      <c r="H467" s="171">
        <f>B467&amp;G467</f>
        <v/>
      </c>
    </row>
    <row r="468">
      <c r="A468" s="171">
        <f>C468&amp;D468&amp;E468</f>
        <v/>
      </c>
      <c r="B468" s="171">
        <f>C468&amp;D468&amp;E468&amp;F468</f>
        <v/>
      </c>
      <c r="H468" s="171">
        <f>B468&amp;G468</f>
        <v/>
      </c>
    </row>
    <row r="469">
      <c r="A469" s="171">
        <f>C469&amp;D469&amp;E469</f>
        <v/>
      </c>
      <c r="B469" s="171">
        <f>C469&amp;D469&amp;E469&amp;F469</f>
        <v/>
      </c>
      <c r="H469" s="171">
        <f>B469&amp;G469</f>
        <v/>
      </c>
    </row>
    <row r="470">
      <c r="A470" s="171">
        <f>C470&amp;D470&amp;E470</f>
        <v/>
      </c>
      <c r="B470" s="171">
        <f>C470&amp;D470&amp;E470&amp;F470</f>
        <v/>
      </c>
      <c r="H470" s="171">
        <f>B470&amp;G470</f>
        <v/>
      </c>
    </row>
    <row r="471">
      <c r="A471" s="171">
        <f>C471&amp;D471&amp;E471</f>
        <v/>
      </c>
      <c r="B471" s="171">
        <f>C471&amp;D471&amp;E471&amp;F471</f>
        <v/>
      </c>
      <c r="H471" s="171">
        <f>B471&amp;G471</f>
        <v/>
      </c>
    </row>
    <row r="472">
      <c r="A472" s="171">
        <f>C472&amp;D472&amp;E472</f>
        <v/>
      </c>
      <c r="B472" s="171">
        <f>C472&amp;D472&amp;E472&amp;F472</f>
        <v/>
      </c>
      <c r="H472" s="171">
        <f>B472&amp;G472</f>
        <v/>
      </c>
    </row>
    <row r="473">
      <c r="A473" s="171">
        <f>C473&amp;D473&amp;E473</f>
        <v/>
      </c>
      <c r="B473" s="171">
        <f>C473&amp;D473&amp;E473&amp;F473</f>
        <v/>
      </c>
      <c r="H473" s="171">
        <f>B473&amp;G473</f>
        <v/>
      </c>
    </row>
    <row r="474">
      <c r="A474" s="171">
        <f>C474&amp;D474&amp;E474</f>
        <v/>
      </c>
      <c r="B474" s="171">
        <f>C474&amp;D474&amp;E474&amp;F474</f>
        <v/>
      </c>
      <c r="H474" s="171">
        <f>B474&amp;G474</f>
        <v/>
      </c>
    </row>
    <row r="475">
      <c r="A475" s="171">
        <f>C475&amp;D475&amp;E475</f>
        <v/>
      </c>
      <c r="B475" s="171">
        <f>C475&amp;D475&amp;E475&amp;F475</f>
        <v/>
      </c>
      <c r="H475" s="171">
        <f>B475&amp;G475</f>
        <v/>
      </c>
    </row>
    <row r="476">
      <c r="A476" s="171">
        <f>C476&amp;D476&amp;E476</f>
        <v/>
      </c>
      <c r="B476" s="171">
        <f>C476&amp;D476&amp;E476&amp;F476</f>
        <v/>
      </c>
      <c r="H476" s="171">
        <f>B476&amp;G476</f>
        <v/>
      </c>
    </row>
    <row r="477">
      <c r="A477" s="171">
        <f>C477&amp;D477&amp;E477</f>
        <v/>
      </c>
      <c r="B477" s="171">
        <f>C477&amp;D477&amp;E477&amp;F477</f>
        <v/>
      </c>
      <c r="H477" s="171">
        <f>B477&amp;G477</f>
        <v/>
      </c>
    </row>
    <row r="478">
      <c r="A478" s="171">
        <f>C478&amp;D478&amp;E478</f>
        <v/>
      </c>
      <c r="B478" s="171">
        <f>C478&amp;D478&amp;E478&amp;F478</f>
        <v/>
      </c>
      <c r="H478" s="171">
        <f>B478&amp;G478</f>
        <v/>
      </c>
    </row>
    <row r="479">
      <c r="A479" s="171">
        <f>C479&amp;D479&amp;E479</f>
        <v/>
      </c>
      <c r="B479" s="171">
        <f>C479&amp;D479&amp;E479&amp;F479</f>
        <v/>
      </c>
      <c r="H479" s="171">
        <f>B479&amp;G479</f>
        <v/>
      </c>
    </row>
    <row r="480">
      <c r="A480" s="171">
        <f>C480&amp;D480&amp;E480</f>
        <v/>
      </c>
      <c r="B480" s="171">
        <f>C480&amp;D480&amp;E480&amp;F480</f>
        <v/>
      </c>
      <c r="H480" s="171">
        <f>B480&amp;G480</f>
        <v/>
      </c>
    </row>
    <row r="481">
      <c r="A481" s="171">
        <f>C481&amp;D481&amp;E481</f>
        <v/>
      </c>
      <c r="B481" s="171">
        <f>C481&amp;D481&amp;E481&amp;F481</f>
        <v/>
      </c>
      <c r="H481" s="171">
        <f>B481&amp;G481</f>
        <v/>
      </c>
    </row>
    <row r="482">
      <c r="A482" s="171">
        <f>C482&amp;D482&amp;E482</f>
        <v/>
      </c>
      <c r="B482" s="171">
        <f>C482&amp;D482&amp;E482&amp;F482</f>
        <v/>
      </c>
      <c r="H482" s="171">
        <f>B482&amp;G482</f>
        <v/>
      </c>
    </row>
    <row r="483">
      <c r="A483" s="171">
        <f>C483&amp;D483&amp;E483</f>
        <v/>
      </c>
      <c r="B483" s="171">
        <f>C483&amp;D483&amp;E483&amp;F483</f>
        <v/>
      </c>
      <c r="H483" s="171">
        <f>B483&amp;G483</f>
        <v/>
      </c>
    </row>
    <row r="484">
      <c r="A484" s="171">
        <f>C484&amp;D484&amp;E484</f>
        <v/>
      </c>
      <c r="B484" s="171">
        <f>C484&amp;D484&amp;E484&amp;F484</f>
        <v/>
      </c>
      <c r="H484" s="171">
        <f>B484&amp;G484</f>
        <v/>
      </c>
    </row>
    <row r="485">
      <c r="A485" s="171">
        <f>C485&amp;D485&amp;E485</f>
        <v/>
      </c>
      <c r="B485" s="171">
        <f>C485&amp;D485&amp;E485&amp;F485</f>
        <v/>
      </c>
      <c r="H485" s="171">
        <f>B485&amp;G485</f>
        <v/>
      </c>
    </row>
    <row r="486">
      <c r="A486" s="171">
        <f>C486&amp;D486&amp;E486</f>
        <v/>
      </c>
      <c r="B486" s="171">
        <f>C486&amp;D486&amp;E486&amp;F486</f>
        <v/>
      </c>
      <c r="H486" s="171">
        <f>B486&amp;G486</f>
        <v/>
      </c>
    </row>
    <row r="487">
      <c r="A487" s="171">
        <f>C487&amp;D487&amp;E487</f>
        <v/>
      </c>
      <c r="B487" s="171">
        <f>C487&amp;D487&amp;E487&amp;F487</f>
        <v/>
      </c>
      <c r="H487" s="171">
        <f>B487&amp;G487</f>
        <v/>
      </c>
    </row>
    <row r="488">
      <c r="A488" s="171">
        <f>C488&amp;D488&amp;E488</f>
        <v/>
      </c>
      <c r="B488" s="171">
        <f>C488&amp;D488&amp;E488&amp;F488</f>
        <v/>
      </c>
      <c r="H488" s="171">
        <f>B488&amp;G488</f>
        <v/>
      </c>
    </row>
    <row r="489">
      <c r="A489" s="171">
        <f>C489&amp;D489&amp;E489</f>
        <v/>
      </c>
      <c r="B489" s="171">
        <f>C489&amp;D489&amp;E489&amp;F489</f>
        <v/>
      </c>
      <c r="H489" s="171">
        <f>B489&amp;G489</f>
        <v/>
      </c>
    </row>
    <row r="490">
      <c r="A490" s="171">
        <f>C490&amp;D490&amp;E490</f>
        <v/>
      </c>
      <c r="B490" s="171">
        <f>C490&amp;D490&amp;E490&amp;F490</f>
        <v/>
      </c>
      <c r="H490" s="171">
        <f>B490&amp;G490</f>
        <v/>
      </c>
    </row>
    <row r="491">
      <c r="A491" s="171">
        <f>C491&amp;D491&amp;E491</f>
        <v/>
      </c>
      <c r="B491" s="171">
        <f>C491&amp;D491&amp;E491&amp;F491</f>
        <v/>
      </c>
      <c r="H491" s="171">
        <f>B491&amp;G491</f>
        <v/>
      </c>
    </row>
    <row r="492">
      <c r="A492" s="171">
        <f>C492&amp;D492&amp;E492</f>
        <v/>
      </c>
      <c r="B492" s="171">
        <f>C492&amp;D492&amp;E492&amp;F492</f>
        <v/>
      </c>
      <c r="H492" s="171">
        <f>B492&amp;G492</f>
        <v/>
      </c>
    </row>
    <row r="493">
      <c r="A493" s="171">
        <f>C493&amp;D493&amp;E493</f>
        <v/>
      </c>
      <c r="B493" s="171">
        <f>C493&amp;D493&amp;E493&amp;F493</f>
        <v/>
      </c>
      <c r="H493" s="171">
        <f>B493&amp;G493</f>
        <v/>
      </c>
    </row>
    <row r="494">
      <c r="A494" s="171">
        <f>C494&amp;D494&amp;E494</f>
        <v/>
      </c>
      <c r="B494" s="171">
        <f>C494&amp;D494&amp;E494&amp;F494</f>
        <v/>
      </c>
      <c r="H494" s="171">
        <f>B494&amp;G494</f>
        <v/>
      </c>
    </row>
    <row r="495">
      <c r="A495" s="171">
        <f>C495&amp;D495&amp;E495</f>
        <v/>
      </c>
      <c r="B495" s="171">
        <f>C495&amp;D495&amp;E495&amp;F495</f>
        <v/>
      </c>
      <c r="H495" s="171">
        <f>B495&amp;G495</f>
        <v/>
      </c>
    </row>
    <row r="496">
      <c r="A496" s="171">
        <f>C496&amp;D496&amp;E496</f>
        <v/>
      </c>
      <c r="B496" s="171">
        <f>C496&amp;D496&amp;E496&amp;F496</f>
        <v/>
      </c>
      <c r="H496" s="171">
        <f>B496&amp;G496</f>
        <v/>
      </c>
    </row>
    <row r="497">
      <c r="A497" s="171">
        <f>C497&amp;D497&amp;E497</f>
        <v/>
      </c>
      <c r="B497" s="171">
        <f>C497&amp;D497&amp;E497&amp;F497</f>
        <v/>
      </c>
      <c r="H497" s="171">
        <f>B497&amp;G497</f>
        <v/>
      </c>
    </row>
    <row r="498">
      <c r="A498" s="171">
        <f>C498&amp;D498&amp;E498</f>
        <v/>
      </c>
      <c r="B498" s="171">
        <f>C498&amp;D498&amp;E498&amp;F498</f>
        <v/>
      </c>
      <c r="H498" s="171">
        <f>B498&amp;G498</f>
        <v/>
      </c>
    </row>
    <row r="499">
      <c r="A499" s="171">
        <f>C499&amp;D499&amp;E499</f>
        <v/>
      </c>
      <c r="B499" s="171">
        <f>C499&amp;D499&amp;E499&amp;F499</f>
        <v/>
      </c>
      <c r="H499" s="171">
        <f>B499&amp;G499</f>
        <v/>
      </c>
    </row>
    <row r="500">
      <c r="A500" s="171">
        <f>C500&amp;D500&amp;E500</f>
        <v/>
      </c>
      <c r="B500" s="171">
        <f>C500&amp;D500&amp;E500&amp;F500</f>
        <v/>
      </c>
      <c r="H500" s="171">
        <f>B500&amp;G500</f>
        <v/>
      </c>
    </row>
    <row r="501">
      <c r="A501" s="171">
        <f>C501&amp;D501&amp;E501</f>
        <v/>
      </c>
      <c r="B501" s="171">
        <f>C501&amp;D501&amp;E501&amp;F501</f>
        <v/>
      </c>
      <c r="H501" s="171">
        <f>B501&amp;G501</f>
        <v/>
      </c>
    </row>
    <row r="502">
      <c r="A502" s="171">
        <f>C502&amp;D502&amp;E502</f>
        <v/>
      </c>
      <c r="B502" s="171">
        <f>C502&amp;D502&amp;E502&amp;F502</f>
        <v/>
      </c>
      <c r="H502" s="171">
        <f>B502&amp;G502</f>
        <v/>
      </c>
    </row>
    <row r="503">
      <c r="A503" s="171">
        <f>C503&amp;D503&amp;E503</f>
        <v/>
      </c>
      <c r="B503" s="171">
        <f>C503&amp;D503&amp;E503&amp;F503</f>
        <v/>
      </c>
      <c r="H503" s="171">
        <f>B503&amp;G503</f>
        <v/>
      </c>
    </row>
    <row r="504">
      <c r="A504" s="171">
        <f>C504&amp;D504&amp;E504</f>
        <v/>
      </c>
      <c r="B504" s="171">
        <f>C504&amp;D504&amp;E504&amp;F504</f>
        <v/>
      </c>
      <c r="H504" s="171">
        <f>B504&amp;G504</f>
        <v/>
      </c>
    </row>
    <row r="505">
      <c r="A505" s="171">
        <f>C505&amp;D505&amp;E505</f>
        <v/>
      </c>
      <c r="B505" s="171">
        <f>C505&amp;D505&amp;E505&amp;F505</f>
        <v/>
      </c>
      <c r="H505" s="171">
        <f>B505&amp;G505</f>
        <v/>
      </c>
    </row>
    <row r="506">
      <c r="A506" s="171">
        <f>C506&amp;D506&amp;E506</f>
        <v/>
      </c>
      <c r="B506" s="171">
        <f>C506&amp;D506&amp;E506&amp;F506</f>
        <v/>
      </c>
      <c r="H506" s="171">
        <f>B506&amp;G506</f>
        <v/>
      </c>
    </row>
    <row r="507">
      <c r="A507" s="171">
        <f>C507&amp;D507&amp;E507</f>
        <v/>
      </c>
      <c r="B507" s="171">
        <f>C507&amp;D507&amp;E507&amp;F507</f>
        <v/>
      </c>
      <c r="H507" s="171">
        <f>B507&amp;G507</f>
        <v/>
      </c>
    </row>
    <row r="508">
      <c r="A508" s="171">
        <f>C508&amp;D508&amp;E508</f>
        <v/>
      </c>
      <c r="B508" s="171">
        <f>C508&amp;D508&amp;E508&amp;F508</f>
        <v/>
      </c>
      <c r="H508" s="171">
        <f>B508&amp;G508</f>
        <v/>
      </c>
    </row>
    <row r="509">
      <c r="A509" s="171">
        <f>C509&amp;D509&amp;E509</f>
        <v/>
      </c>
      <c r="B509" s="171">
        <f>C509&amp;D509&amp;E509&amp;F509</f>
        <v/>
      </c>
      <c r="H509" s="171">
        <f>B509&amp;G509</f>
        <v/>
      </c>
    </row>
    <row r="510">
      <c r="A510" s="171">
        <f>C510&amp;D510&amp;E510</f>
        <v/>
      </c>
      <c r="B510" s="171">
        <f>C510&amp;D510&amp;E510&amp;F510</f>
        <v/>
      </c>
      <c r="H510" s="171">
        <f>B510&amp;G510</f>
        <v/>
      </c>
    </row>
    <row r="511">
      <c r="A511" s="171">
        <f>C511&amp;D511&amp;E511</f>
        <v/>
      </c>
      <c r="B511" s="171">
        <f>C511&amp;D511&amp;E511&amp;F511</f>
        <v/>
      </c>
      <c r="H511" s="171">
        <f>B511&amp;G511</f>
        <v/>
      </c>
    </row>
    <row r="512">
      <c r="A512" s="171">
        <f>C512&amp;D512&amp;E512</f>
        <v/>
      </c>
      <c r="B512" s="171">
        <f>C512&amp;D512&amp;E512&amp;F512</f>
        <v/>
      </c>
      <c r="H512" s="171">
        <f>B512&amp;G512</f>
        <v/>
      </c>
    </row>
    <row r="513">
      <c r="A513" s="171">
        <f>C513&amp;D513&amp;E513</f>
        <v/>
      </c>
      <c r="B513" s="171">
        <f>C513&amp;D513&amp;E513&amp;F513</f>
        <v/>
      </c>
      <c r="H513" s="171">
        <f>B513&amp;G513</f>
        <v/>
      </c>
    </row>
    <row r="514">
      <c r="A514" s="171">
        <f>C514&amp;D514&amp;E514</f>
        <v/>
      </c>
      <c r="B514" s="171">
        <f>C514&amp;D514&amp;E514&amp;F514</f>
        <v/>
      </c>
      <c r="H514" s="171">
        <f>B514&amp;G514</f>
        <v/>
      </c>
    </row>
    <row r="515">
      <c r="A515" s="171">
        <f>C515&amp;D515&amp;E515</f>
        <v/>
      </c>
      <c r="B515" s="171">
        <f>C515&amp;D515&amp;E515&amp;F515</f>
        <v/>
      </c>
      <c r="H515" s="171">
        <f>B515&amp;G515</f>
        <v/>
      </c>
    </row>
    <row r="516">
      <c r="A516" s="171">
        <f>C516&amp;D516&amp;E516</f>
        <v/>
      </c>
      <c r="B516" s="171">
        <f>C516&amp;D516&amp;E516&amp;F516</f>
        <v/>
      </c>
      <c r="H516" s="171">
        <f>B516&amp;G516</f>
        <v/>
      </c>
    </row>
    <row r="517">
      <c r="A517" s="171">
        <f>C517&amp;D517&amp;E517</f>
        <v/>
      </c>
      <c r="B517" s="171">
        <f>C517&amp;D517&amp;E517&amp;F517</f>
        <v/>
      </c>
      <c r="H517" s="171">
        <f>B517&amp;G517</f>
        <v/>
      </c>
    </row>
    <row r="518">
      <c r="A518" s="171">
        <f>C518&amp;D518&amp;E518</f>
        <v/>
      </c>
      <c r="B518" s="171">
        <f>C518&amp;D518&amp;E518&amp;F518</f>
        <v/>
      </c>
      <c r="H518" s="171">
        <f>B518&amp;G518</f>
        <v/>
      </c>
    </row>
    <row r="519">
      <c r="A519" s="171">
        <f>C519&amp;D519&amp;E519</f>
        <v/>
      </c>
      <c r="B519" s="171">
        <f>C519&amp;D519&amp;E519&amp;F519</f>
        <v/>
      </c>
      <c r="H519" s="171">
        <f>B519&amp;G519</f>
        <v/>
      </c>
    </row>
    <row r="520">
      <c r="A520" s="171">
        <f>C520&amp;D520&amp;E520</f>
        <v/>
      </c>
      <c r="B520" s="171">
        <f>C520&amp;D520&amp;E520&amp;F520</f>
        <v/>
      </c>
      <c r="H520" s="171">
        <f>B520&amp;G520</f>
        <v/>
      </c>
    </row>
    <row r="521">
      <c r="A521" s="171">
        <f>C521&amp;D521&amp;E521</f>
        <v/>
      </c>
      <c r="B521" s="171">
        <f>C521&amp;D521&amp;E521&amp;F521</f>
        <v/>
      </c>
      <c r="H521" s="171">
        <f>B521&amp;G521</f>
        <v/>
      </c>
    </row>
    <row r="522">
      <c r="A522" s="171">
        <f>C522&amp;D522&amp;E522</f>
        <v/>
      </c>
      <c r="B522" s="171">
        <f>C522&amp;D522&amp;E522&amp;F522</f>
        <v/>
      </c>
      <c r="H522" s="171">
        <f>B522&amp;G522</f>
        <v/>
      </c>
    </row>
    <row r="523">
      <c r="A523" s="171">
        <f>C523&amp;D523&amp;E523</f>
        <v/>
      </c>
      <c r="B523" s="171">
        <f>C523&amp;D523&amp;E523&amp;F523</f>
        <v/>
      </c>
      <c r="H523" s="171">
        <f>B523&amp;G523</f>
        <v/>
      </c>
    </row>
    <row r="524">
      <c r="A524" s="171">
        <f>C524&amp;D524&amp;E524</f>
        <v/>
      </c>
      <c r="B524" s="171">
        <f>C524&amp;D524&amp;E524&amp;F524</f>
        <v/>
      </c>
      <c r="H524" s="171">
        <f>B524&amp;G524</f>
        <v/>
      </c>
    </row>
    <row r="525">
      <c r="A525" s="171">
        <f>C525&amp;D525&amp;E525</f>
        <v/>
      </c>
      <c r="B525" s="171">
        <f>C525&amp;D525&amp;E525&amp;F525</f>
        <v/>
      </c>
      <c r="H525" s="171">
        <f>B525&amp;G525</f>
        <v/>
      </c>
    </row>
    <row r="526">
      <c r="A526" s="171">
        <f>C526&amp;D526&amp;E526</f>
        <v/>
      </c>
      <c r="B526" s="171">
        <f>C526&amp;D526&amp;E526&amp;F526</f>
        <v/>
      </c>
      <c r="H526" s="171">
        <f>B526&amp;G526</f>
        <v/>
      </c>
    </row>
    <row r="527">
      <c r="A527" s="171">
        <f>C527&amp;D527&amp;E527</f>
        <v/>
      </c>
      <c r="B527" s="171">
        <f>C527&amp;D527&amp;E527&amp;F527</f>
        <v/>
      </c>
      <c r="H527" s="171">
        <f>B527&amp;G527</f>
        <v/>
      </c>
    </row>
    <row r="528">
      <c r="A528" s="171">
        <f>C528&amp;D528&amp;E528</f>
        <v/>
      </c>
      <c r="B528" s="171">
        <f>C528&amp;D528&amp;E528&amp;F528</f>
        <v/>
      </c>
      <c r="H528" s="171">
        <f>B528&amp;G528</f>
        <v/>
      </c>
    </row>
    <row r="529">
      <c r="A529" s="171">
        <f>C529&amp;D529&amp;E529</f>
        <v/>
      </c>
      <c r="B529" s="171">
        <f>C529&amp;D529&amp;E529&amp;F529</f>
        <v/>
      </c>
      <c r="H529" s="171">
        <f>B529&amp;G529</f>
        <v/>
      </c>
    </row>
    <row r="530">
      <c r="A530" s="171">
        <f>C530&amp;D530&amp;E530</f>
        <v/>
      </c>
      <c r="B530" s="171">
        <f>C530&amp;D530&amp;E530&amp;F530</f>
        <v/>
      </c>
      <c r="H530" s="171">
        <f>B530&amp;G530</f>
        <v/>
      </c>
    </row>
    <row r="531">
      <c r="A531" s="171">
        <f>C531&amp;D531&amp;E531</f>
        <v/>
      </c>
      <c r="B531" s="171">
        <f>C531&amp;D531&amp;E531&amp;F531</f>
        <v/>
      </c>
      <c r="H531" s="171">
        <f>B531&amp;G531</f>
        <v/>
      </c>
    </row>
    <row r="532">
      <c r="A532" s="171">
        <f>C532&amp;D532&amp;E532</f>
        <v/>
      </c>
      <c r="B532" s="171">
        <f>C532&amp;D532&amp;E532&amp;F532</f>
        <v/>
      </c>
      <c r="H532" s="171">
        <f>B532&amp;G532</f>
        <v/>
      </c>
    </row>
    <row r="533">
      <c r="A533" s="171">
        <f>C533&amp;D533&amp;E533</f>
        <v/>
      </c>
      <c r="B533" s="171">
        <f>C533&amp;D533&amp;E533&amp;F533</f>
        <v/>
      </c>
      <c r="H533" s="171">
        <f>B533&amp;G533</f>
        <v/>
      </c>
    </row>
    <row r="534">
      <c r="A534" s="171">
        <f>C534&amp;D534&amp;E534</f>
        <v/>
      </c>
      <c r="B534" s="171">
        <f>C534&amp;D534&amp;E534&amp;F534</f>
        <v/>
      </c>
      <c r="H534" s="171">
        <f>B534&amp;G534</f>
        <v/>
      </c>
    </row>
    <row r="535">
      <c r="A535" s="171">
        <f>C535&amp;D535&amp;E535</f>
        <v/>
      </c>
      <c r="B535" s="171">
        <f>C535&amp;D535&amp;E535&amp;F535</f>
        <v/>
      </c>
      <c r="H535" s="171">
        <f>B535&amp;G535</f>
        <v/>
      </c>
    </row>
    <row r="536">
      <c r="A536" s="171">
        <f>C536&amp;D536&amp;E536</f>
        <v/>
      </c>
      <c r="B536" s="171">
        <f>C536&amp;D536&amp;E536&amp;F536</f>
        <v/>
      </c>
      <c r="H536" s="171">
        <f>B536&amp;G536</f>
        <v/>
      </c>
    </row>
    <row r="537">
      <c r="A537" s="171">
        <f>C537&amp;D537&amp;E537</f>
        <v/>
      </c>
      <c r="B537" s="171">
        <f>C537&amp;D537&amp;E537&amp;F537</f>
        <v/>
      </c>
      <c r="H537" s="171">
        <f>B537&amp;G537</f>
        <v/>
      </c>
    </row>
    <row r="538">
      <c r="A538" s="171">
        <f>C538&amp;D538&amp;E538</f>
        <v/>
      </c>
      <c r="B538" s="171">
        <f>C538&amp;D538&amp;E538&amp;F538</f>
        <v/>
      </c>
      <c r="H538" s="171">
        <f>B538&amp;G538</f>
        <v/>
      </c>
    </row>
    <row r="539">
      <c r="A539" s="171">
        <f>C539&amp;D539&amp;E539</f>
        <v/>
      </c>
      <c r="B539" s="171">
        <f>C539&amp;D539&amp;E539&amp;F539</f>
        <v/>
      </c>
      <c r="H539" s="171">
        <f>B539&amp;G539</f>
        <v/>
      </c>
    </row>
    <row r="540">
      <c r="A540" s="171">
        <f>C540&amp;D540&amp;E540</f>
        <v/>
      </c>
      <c r="B540" s="171">
        <f>C540&amp;D540&amp;E540&amp;F540</f>
        <v/>
      </c>
      <c r="H540" s="171">
        <f>B540&amp;G540</f>
        <v/>
      </c>
    </row>
    <row r="541">
      <c r="A541" s="171">
        <f>C541&amp;D541&amp;E541</f>
        <v/>
      </c>
      <c r="B541" s="171">
        <f>C541&amp;D541&amp;E541&amp;F541</f>
        <v/>
      </c>
      <c r="H541" s="171">
        <f>B541&amp;G541</f>
        <v/>
      </c>
    </row>
    <row r="542">
      <c r="A542" s="171">
        <f>C542&amp;D542&amp;E542</f>
        <v/>
      </c>
      <c r="B542" s="171">
        <f>C542&amp;D542&amp;E542&amp;F542</f>
        <v/>
      </c>
      <c r="H542" s="171">
        <f>B542&amp;G542</f>
        <v/>
      </c>
    </row>
    <row r="543">
      <c r="A543" s="171">
        <f>C543&amp;D543&amp;E543</f>
        <v/>
      </c>
      <c r="B543" s="171">
        <f>C543&amp;D543&amp;E543&amp;F543</f>
        <v/>
      </c>
      <c r="H543" s="171">
        <f>B543&amp;G543</f>
        <v/>
      </c>
    </row>
    <row r="544">
      <c r="A544" s="171">
        <f>C544&amp;D544&amp;E544</f>
        <v/>
      </c>
      <c r="B544" s="171">
        <f>C544&amp;D544&amp;E544&amp;F544</f>
        <v/>
      </c>
      <c r="H544" s="171">
        <f>B544&amp;G544</f>
        <v/>
      </c>
    </row>
    <row r="545">
      <c r="A545" s="171">
        <f>C545&amp;D545&amp;E545</f>
        <v/>
      </c>
      <c r="B545" s="171">
        <f>C545&amp;D545&amp;E545&amp;F545</f>
        <v/>
      </c>
      <c r="H545" s="171">
        <f>B545&amp;G545</f>
        <v/>
      </c>
    </row>
    <row r="546">
      <c r="A546" s="171">
        <f>C546&amp;D546&amp;E546</f>
        <v/>
      </c>
      <c r="B546" s="171">
        <f>C546&amp;D546&amp;E546&amp;F546</f>
        <v/>
      </c>
      <c r="H546" s="171">
        <f>B546&amp;G546</f>
        <v/>
      </c>
    </row>
    <row r="547">
      <c r="A547" s="171">
        <f>C547&amp;D547&amp;E547</f>
        <v/>
      </c>
      <c r="B547" s="171">
        <f>C547&amp;D547&amp;E547&amp;F547</f>
        <v/>
      </c>
      <c r="H547" s="171">
        <f>B547&amp;G547</f>
        <v/>
      </c>
    </row>
    <row r="548">
      <c r="A548" s="171">
        <f>C548&amp;D548&amp;E548</f>
        <v/>
      </c>
      <c r="B548" s="171">
        <f>C548&amp;D548&amp;E548&amp;F548</f>
        <v/>
      </c>
      <c r="H548" s="171">
        <f>B548&amp;G548</f>
        <v/>
      </c>
    </row>
    <row r="549">
      <c r="A549" s="171">
        <f>C549&amp;D549&amp;E549</f>
        <v/>
      </c>
      <c r="B549" s="171">
        <f>C549&amp;D549&amp;E549&amp;F549</f>
        <v/>
      </c>
      <c r="H549" s="171">
        <f>B549&amp;G549</f>
        <v/>
      </c>
    </row>
    <row r="550">
      <c r="A550" s="171">
        <f>C550&amp;D550&amp;E550</f>
        <v/>
      </c>
      <c r="B550" s="171">
        <f>C550&amp;D550&amp;E550&amp;F550</f>
        <v/>
      </c>
      <c r="H550" s="171">
        <f>B550&amp;G550</f>
        <v/>
      </c>
    </row>
    <row r="551">
      <c r="A551" s="171">
        <f>C551&amp;D551&amp;E551</f>
        <v/>
      </c>
      <c r="B551" s="171">
        <f>C551&amp;D551&amp;E551&amp;F551</f>
        <v/>
      </c>
      <c r="H551" s="171">
        <f>B551&amp;G551</f>
        <v/>
      </c>
    </row>
    <row r="552">
      <c r="A552" s="171">
        <f>C552&amp;D552&amp;E552</f>
        <v/>
      </c>
      <c r="B552" s="171">
        <f>C552&amp;D552&amp;E552&amp;F552</f>
        <v/>
      </c>
      <c r="H552" s="171">
        <f>B552&amp;G552</f>
        <v/>
      </c>
    </row>
    <row r="553">
      <c r="A553" s="171">
        <f>C553&amp;D553&amp;E553</f>
        <v/>
      </c>
      <c r="B553" s="171">
        <f>C553&amp;D553&amp;E553&amp;F553</f>
        <v/>
      </c>
      <c r="H553" s="171">
        <f>B553&amp;G553</f>
        <v/>
      </c>
    </row>
    <row r="554">
      <c r="A554" s="171">
        <f>C554&amp;D554&amp;E554</f>
        <v/>
      </c>
      <c r="B554" s="171">
        <f>C554&amp;D554&amp;E554&amp;F554</f>
        <v/>
      </c>
      <c r="H554" s="171">
        <f>B554&amp;G554</f>
        <v/>
      </c>
    </row>
    <row r="555">
      <c r="A555" s="171">
        <f>C555&amp;D555&amp;E555</f>
        <v/>
      </c>
      <c r="B555" s="171">
        <f>C555&amp;D555&amp;E555&amp;F555</f>
        <v/>
      </c>
      <c r="H555" s="171">
        <f>B555&amp;G555</f>
        <v/>
      </c>
    </row>
    <row r="556">
      <c r="A556" s="171">
        <f>C556&amp;D556&amp;E556</f>
        <v/>
      </c>
      <c r="B556" s="171">
        <f>C556&amp;D556&amp;E556&amp;F556</f>
        <v/>
      </c>
      <c r="H556" s="171">
        <f>B556&amp;G556</f>
        <v/>
      </c>
    </row>
    <row r="557">
      <c r="A557" s="171">
        <f>C557&amp;D557&amp;E557</f>
        <v/>
      </c>
      <c r="B557" s="171">
        <f>C557&amp;D557&amp;E557&amp;F557</f>
        <v/>
      </c>
      <c r="H557" s="171">
        <f>B557&amp;G557</f>
        <v/>
      </c>
    </row>
    <row r="558">
      <c r="A558" s="171">
        <f>C558&amp;D558&amp;E558</f>
        <v/>
      </c>
      <c r="B558" s="171">
        <f>C558&amp;D558&amp;E558&amp;F558</f>
        <v/>
      </c>
      <c r="H558" s="171">
        <f>B558&amp;G558</f>
        <v/>
      </c>
    </row>
    <row r="559">
      <c r="A559" s="171">
        <f>C559&amp;D559&amp;E559</f>
        <v/>
      </c>
      <c r="B559" s="171">
        <f>C559&amp;D559&amp;E559&amp;F559</f>
        <v/>
      </c>
      <c r="H559" s="171">
        <f>B559&amp;G559</f>
        <v/>
      </c>
    </row>
    <row r="560">
      <c r="A560" s="171">
        <f>C560&amp;D560&amp;E560</f>
        <v/>
      </c>
      <c r="B560" s="171">
        <f>C560&amp;D560&amp;E560&amp;F560</f>
        <v/>
      </c>
      <c r="H560" s="171">
        <f>B560&amp;G560</f>
        <v/>
      </c>
    </row>
    <row r="561">
      <c r="A561" s="171">
        <f>C561&amp;D561&amp;E561</f>
        <v/>
      </c>
      <c r="B561" s="171">
        <f>C561&amp;D561&amp;E561&amp;F561</f>
        <v/>
      </c>
      <c r="H561" s="171">
        <f>B561&amp;G561</f>
        <v/>
      </c>
    </row>
    <row r="562">
      <c r="A562" s="171">
        <f>C562&amp;D562&amp;E562</f>
        <v/>
      </c>
      <c r="B562" s="171">
        <f>C562&amp;D562&amp;E562&amp;F562</f>
        <v/>
      </c>
      <c r="H562" s="171">
        <f>B562&amp;G562</f>
        <v/>
      </c>
    </row>
    <row r="563">
      <c r="A563" s="171">
        <f>C563&amp;D563&amp;E563</f>
        <v/>
      </c>
      <c r="B563" s="171">
        <f>C563&amp;D563&amp;E563&amp;F563</f>
        <v/>
      </c>
      <c r="H563" s="171">
        <f>B563&amp;G563</f>
        <v/>
      </c>
    </row>
    <row r="564">
      <c r="A564" s="171">
        <f>C564&amp;D564&amp;E564</f>
        <v/>
      </c>
      <c r="B564" s="171">
        <f>C564&amp;D564&amp;E564&amp;F564</f>
        <v/>
      </c>
      <c r="H564" s="171">
        <f>B564&amp;G564</f>
        <v/>
      </c>
    </row>
    <row r="565">
      <c r="A565" s="171">
        <f>C565&amp;D565&amp;E565</f>
        <v/>
      </c>
      <c r="B565" s="171">
        <f>C565&amp;D565&amp;E565&amp;F565</f>
        <v/>
      </c>
      <c r="H565" s="171">
        <f>B565&amp;G565</f>
        <v/>
      </c>
    </row>
    <row r="566">
      <c r="A566" s="171">
        <f>C566&amp;D566&amp;E566</f>
        <v/>
      </c>
      <c r="B566" s="171">
        <f>C566&amp;D566&amp;E566&amp;F566</f>
        <v/>
      </c>
      <c r="H566" s="171">
        <f>B566&amp;G566</f>
        <v/>
      </c>
    </row>
    <row r="567">
      <c r="A567" s="171">
        <f>C567&amp;D567&amp;E567</f>
        <v/>
      </c>
      <c r="B567" s="171">
        <f>C567&amp;D567&amp;E567&amp;F567</f>
        <v/>
      </c>
      <c r="H567" s="171">
        <f>B567&amp;G567</f>
        <v/>
      </c>
    </row>
    <row r="568">
      <c r="A568" s="171">
        <f>C568&amp;D568&amp;E568</f>
        <v/>
      </c>
      <c r="B568" s="171">
        <f>C568&amp;D568&amp;E568&amp;F568</f>
        <v/>
      </c>
      <c r="H568" s="171">
        <f>B568&amp;G568</f>
        <v/>
      </c>
    </row>
    <row r="569">
      <c r="A569" s="171">
        <f>C569&amp;D569&amp;E569</f>
        <v/>
      </c>
      <c r="B569" s="171">
        <f>C569&amp;D569&amp;E569&amp;F569</f>
        <v/>
      </c>
      <c r="H569" s="171">
        <f>B569&amp;G569</f>
        <v/>
      </c>
    </row>
    <row r="570">
      <c r="A570" s="171">
        <f>C570&amp;D570&amp;E570</f>
        <v/>
      </c>
      <c r="B570" s="171">
        <f>C570&amp;D570&amp;E570&amp;F570</f>
        <v/>
      </c>
      <c r="H570" s="171">
        <f>B570&amp;G570</f>
        <v/>
      </c>
    </row>
    <row r="571">
      <c r="A571" s="171">
        <f>C571&amp;D571&amp;E571</f>
        <v/>
      </c>
      <c r="B571" s="171">
        <f>C571&amp;D571&amp;E571&amp;F571</f>
        <v/>
      </c>
      <c r="H571" s="171">
        <f>B571&amp;G571</f>
        <v/>
      </c>
    </row>
    <row r="572">
      <c r="A572" s="171">
        <f>C572&amp;D572&amp;E572</f>
        <v/>
      </c>
      <c r="B572" s="171">
        <f>C572&amp;D572&amp;E572&amp;F572</f>
        <v/>
      </c>
      <c r="H572" s="171">
        <f>B572&amp;G572</f>
        <v/>
      </c>
    </row>
    <row r="573">
      <c r="A573" s="171">
        <f>C573&amp;D573&amp;E573</f>
        <v/>
      </c>
      <c r="B573" s="171">
        <f>C573&amp;D573&amp;E573&amp;F573</f>
        <v/>
      </c>
      <c r="H573" s="171">
        <f>B573&amp;G573</f>
        <v/>
      </c>
    </row>
    <row r="574">
      <c r="A574" s="171">
        <f>C574&amp;D574&amp;E574</f>
        <v/>
      </c>
      <c r="B574" s="171">
        <f>C574&amp;D574&amp;E574&amp;F574</f>
        <v/>
      </c>
      <c r="H574" s="171">
        <f>B574&amp;G574</f>
        <v/>
      </c>
    </row>
    <row r="575">
      <c r="A575" s="171">
        <f>C575&amp;D575&amp;E575</f>
        <v/>
      </c>
      <c r="B575" s="171">
        <f>C575&amp;D575&amp;E575&amp;F575</f>
        <v/>
      </c>
      <c r="H575" s="171">
        <f>B575&amp;G575</f>
        <v/>
      </c>
    </row>
    <row r="576">
      <c r="A576" s="171">
        <f>C576&amp;D576&amp;E576</f>
        <v/>
      </c>
      <c r="B576" s="171">
        <f>C576&amp;D576&amp;E576&amp;F576</f>
        <v/>
      </c>
      <c r="H576" s="171">
        <f>B576&amp;G576</f>
        <v/>
      </c>
    </row>
    <row r="577">
      <c r="A577" s="171">
        <f>C577&amp;D577&amp;E577</f>
        <v/>
      </c>
      <c r="B577" s="171">
        <f>C577&amp;D577&amp;E577&amp;F577</f>
        <v/>
      </c>
      <c r="H577" s="171">
        <f>B577&amp;G577</f>
        <v/>
      </c>
    </row>
    <row r="578">
      <c r="A578" s="171">
        <f>C578&amp;D578&amp;E578</f>
        <v/>
      </c>
      <c r="B578" s="171">
        <f>C578&amp;D578&amp;E578&amp;F578</f>
        <v/>
      </c>
      <c r="H578" s="171">
        <f>B578&amp;G578</f>
        <v/>
      </c>
    </row>
    <row r="579">
      <c r="A579" s="171">
        <f>C579&amp;D579&amp;E579</f>
        <v/>
      </c>
      <c r="B579" s="171">
        <f>C579&amp;D579&amp;E579&amp;F579</f>
        <v/>
      </c>
      <c r="H579" s="171">
        <f>B579&amp;G579</f>
        <v/>
      </c>
    </row>
    <row r="580">
      <c r="A580" s="171">
        <f>C580&amp;D580&amp;E580</f>
        <v/>
      </c>
      <c r="B580" s="171">
        <f>C580&amp;D580&amp;E580&amp;F580</f>
        <v/>
      </c>
      <c r="H580" s="171">
        <f>B580&amp;G580</f>
        <v/>
      </c>
    </row>
    <row r="581">
      <c r="A581" s="171">
        <f>C581&amp;D581&amp;E581</f>
        <v/>
      </c>
      <c r="B581" s="171">
        <f>C581&amp;D581&amp;E581&amp;F581</f>
        <v/>
      </c>
      <c r="H581" s="171">
        <f>B581&amp;G581</f>
        <v/>
      </c>
    </row>
    <row r="582">
      <c r="A582" s="171">
        <f>C582&amp;D582&amp;E582</f>
        <v/>
      </c>
      <c r="B582" s="171">
        <f>C582&amp;D582&amp;E582&amp;F582</f>
        <v/>
      </c>
      <c r="H582" s="171">
        <f>B582&amp;G582</f>
        <v/>
      </c>
    </row>
    <row r="583">
      <c r="A583" s="171">
        <f>C583&amp;D583&amp;E583</f>
        <v/>
      </c>
      <c r="B583" s="171">
        <f>C583&amp;D583&amp;E583&amp;F583</f>
        <v/>
      </c>
      <c r="H583" s="171">
        <f>B583&amp;G583</f>
        <v/>
      </c>
    </row>
    <row r="584">
      <c r="A584" s="171">
        <f>C584&amp;D584&amp;E584</f>
        <v/>
      </c>
      <c r="B584" s="171">
        <f>C584&amp;D584&amp;E584&amp;F584</f>
        <v/>
      </c>
      <c r="H584" s="171">
        <f>B584&amp;G584</f>
        <v/>
      </c>
    </row>
    <row r="585">
      <c r="A585" s="171">
        <f>C585&amp;D585&amp;E585</f>
        <v/>
      </c>
      <c r="B585" s="171">
        <f>C585&amp;D585&amp;E585&amp;F585</f>
        <v/>
      </c>
      <c r="H585" s="171">
        <f>B585&amp;G585</f>
        <v/>
      </c>
    </row>
    <row r="586">
      <c r="A586" s="171">
        <f>C586&amp;D586&amp;E586</f>
        <v/>
      </c>
      <c r="B586" s="171">
        <f>C586&amp;D586&amp;E586&amp;F586</f>
        <v/>
      </c>
      <c r="H586" s="171">
        <f>B586&amp;G586</f>
        <v/>
      </c>
    </row>
    <row r="587">
      <c r="A587" s="171">
        <f>C587&amp;D587&amp;E587</f>
        <v/>
      </c>
      <c r="B587" s="171">
        <f>C587&amp;D587&amp;E587&amp;F587</f>
        <v/>
      </c>
      <c r="H587" s="171">
        <f>B587&amp;G587</f>
        <v/>
      </c>
    </row>
    <row r="588">
      <c r="A588" s="171">
        <f>C588&amp;D588&amp;E588</f>
        <v/>
      </c>
      <c r="B588" s="171">
        <f>C588&amp;D588&amp;E588&amp;F588</f>
        <v/>
      </c>
      <c r="H588" s="171">
        <f>B588&amp;G588</f>
        <v/>
      </c>
    </row>
    <row r="589">
      <c r="A589" s="171">
        <f>C589&amp;D589&amp;E589</f>
        <v/>
      </c>
      <c r="B589" s="171">
        <f>C589&amp;D589&amp;E589&amp;F589</f>
        <v/>
      </c>
      <c r="H589" s="171">
        <f>B589&amp;G589</f>
        <v/>
      </c>
    </row>
    <row r="590">
      <c r="A590" s="171">
        <f>C590&amp;D590&amp;E590</f>
        <v/>
      </c>
      <c r="B590" s="171">
        <f>C590&amp;D590&amp;E590&amp;F590</f>
        <v/>
      </c>
      <c r="H590" s="171">
        <f>B590&amp;G590</f>
        <v/>
      </c>
    </row>
    <row r="591">
      <c r="A591" s="171">
        <f>C591&amp;D591&amp;E591</f>
        <v/>
      </c>
      <c r="B591" s="171">
        <f>C591&amp;D591&amp;E591&amp;F591</f>
        <v/>
      </c>
      <c r="H591" s="171">
        <f>B591&amp;G591</f>
        <v/>
      </c>
    </row>
    <row r="592">
      <c r="A592" s="171">
        <f>C592&amp;D592&amp;E592</f>
        <v/>
      </c>
      <c r="B592" s="171">
        <f>C592&amp;D592&amp;E592&amp;F592</f>
        <v/>
      </c>
      <c r="H592" s="171">
        <f>B592&amp;G592</f>
        <v/>
      </c>
    </row>
    <row r="593">
      <c r="A593" s="171">
        <f>C593&amp;D593&amp;E593</f>
        <v/>
      </c>
      <c r="B593" s="171">
        <f>C593&amp;D593&amp;E593&amp;F593</f>
        <v/>
      </c>
      <c r="H593" s="171">
        <f>B593&amp;G593</f>
        <v/>
      </c>
    </row>
    <row r="594">
      <c r="A594" s="171">
        <f>C594&amp;D594&amp;E594</f>
        <v/>
      </c>
      <c r="B594" s="171">
        <f>C594&amp;D594&amp;E594&amp;F594</f>
        <v/>
      </c>
      <c r="H594" s="171">
        <f>B594&amp;G594</f>
        <v/>
      </c>
    </row>
    <row r="595">
      <c r="A595" s="171">
        <f>C595&amp;D595&amp;E595</f>
        <v/>
      </c>
      <c r="B595" s="171">
        <f>C595&amp;D595&amp;E595&amp;F595</f>
        <v/>
      </c>
      <c r="H595" s="171">
        <f>B595&amp;G595</f>
        <v/>
      </c>
    </row>
    <row r="596">
      <c r="A596" s="171">
        <f>C596&amp;D596&amp;E596</f>
        <v/>
      </c>
      <c r="B596" s="171">
        <f>C596&amp;D596&amp;E596&amp;F596</f>
        <v/>
      </c>
      <c r="H596" s="171">
        <f>B596&amp;G596</f>
        <v/>
      </c>
    </row>
    <row r="597">
      <c r="A597" s="171">
        <f>C597&amp;D597&amp;E597</f>
        <v/>
      </c>
      <c r="B597" s="171">
        <f>C597&amp;D597&amp;E597&amp;F597</f>
        <v/>
      </c>
      <c r="H597" s="171">
        <f>B597&amp;G597</f>
        <v/>
      </c>
    </row>
    <row r="598">
      <c r="A598" s="171">
        <f>C598&amp;D598&amp;E598</f>
        <v/>
      </c>
      <c r="B598" s="171">
        <f>C598&amp;D598&amp;E598&amp;F598</f>
        <v/>
      </c>
      <c r="H598" s="171">
        <f>B598&amp;G598</f>
        <v/>
      </c>
    </row>
    <row r="599">
      <c r="A599" s="171">
        <f>C599&amp;D599&amp;E599</f>
        <v/>
      </c>
      <c r="B599" s="171">
        <f>C599&amp;D599&amp;E599&amp;F599</f>
        <v/>
      </c>
      <c r="H599" s="171">
        <f>B599&amp;G599</f>
        <v/>
      </c>
    </row>
    <row r="600">
      <c r="A600" s="171">
        <f>C600&amp;D600&amp;E600</f>
        <v/>
      </c>
      <c r="B600" s="171">
        <f>C600&amp;D600&amp;E600&amp;F600</f>
        <v/>
      </c>
      <c r="H600" s="171">
        <f>B600&amp;G600</f>
        <v/>
      </c>
    </row>
    <row r="601">
      <c r="A601" s="171">
        <f>C601&amp;D601&amp;E601</f>
        <v/>
      </c>
      <c r="B601" s="171">
        <f>C601&amp;D601&amp;E601&amp;F601</f>
        <v/>
      </c>
      <c r="H601" s="171">
        <f>B601&amp;G601</f>
        <v/>
      </c>
    </row>
    <row r="602">
      <c r="A602" s="171">
        <f>C602&amp;D602&amp;E602</f>
        <v/>
      </c>
      <c r="B602" s="171">
        <f>C602&amp;D602&amp;E602&amp;F602</f>
        <v/>
      </c>
      <c r="H602" s="171">
        <f>B602&amp;G602</f>
        <v/>
      </c>
    </row>
    <row r="603">
      <c r="A603" s="171">
        <f>C603&amp;D603&amp;E603</f>
        <v/>
      </c>
      <c r="B603" s="171">
        <f>C603&amp;D603&amp;E603&amp;F603</f>
        <v/>
      </c>
      <c r="H603" s="171">
        <f>B603&amp;G603</f>
        <v/>
      </c>
    </row>
    <row r="604">
      <c r="A604" s="171">
        <f>C604&amp;D604&amp;E604</f>
        <v/>
      </c>
      <c r="B604" s="171">
        <f>C604&amp;D604&amp;E604&amp;F604</f>
        <v/>
      </c>
      <c r="H604" s="171">
        <f>B604&amp;G604</f>
        <v/>
      </c>
    </row>
    <row r="605">
      <c r="A605" s="171">
        <f>C605&amp;D605&amp;E605</f>
        <v/>
      </c>
      <c r="B605" s="171">
        <f>C605&amp;D605&amp;E605&amp;F605</f>
        <v/>
      </c>
      <c r="H605" s="171">
        <f>B605&amp;G605</f>
        <v/>
      </c>
    </row>
    <row r="606">
      <c r="A606" s="171">
        <f>C606&amp;D606&amp;E606</f>
        <v/>
      </c>
      <c r="B606" s="171">
        <f>C606&amp;D606&amp;E606&amp;F606</f>
        <v/>
      </c>
      <c r="H606" s="171">
        <f>B606&amp;G606</f>
        <v/>
      </c>
    </row>
    <row r="607">
      <c r="A607" s="171">
        <f>C607&amp;D607&amp;E607</f>
        <v/>
      </c>
      <c r="B607" s="171">
        <f>C607&amp;D607&amp;E607&amp;F607</f>
        <v/>
      </c>
      <c r="H607" s="171">
        <f>B607&amp;G607</f>
        <v/>
      </c>
    </row>
    <row r="608">
      <c r="A608" s="171">
        <f>C608&amp;D608&amp;E608</f>
        <v/>
      </c>
      <c r="B608" s="171">
        <f>C608&amp;D608&amp;E608&amp;F608</f>
        <v/>
      </c>
      <c r="H608" s="171">
        <f>B608&amp;G608</f>
        <v/>
      </c>
    </row>
    <row r="609">
      <c r="A609" s="171">
        <f>C609&amp;D609&amp;E609</f>
        <v/>
      </c>
      <c r="B609" s="171">
        <f>C609&amp;D609&amp;E609&amp;F609</f>
        <v/>
      </c>
      <c r="H609" s="171">
        <f>B609&amp;G609</f>
        <v/>
      </c>
    </row>
    <row r="610">
      <c r="A610" s="171">
        <f>C610&amp;D610&amp;E610</f>
        <v/>
      </c>
      <c r="B610" s="171">
        <f>C610&amp;D610&amp;E610&amp;F610</f>
        <v/>
      </c>
      <c r="H610" s="171">
        <f>B610&amp;G610</f>
        <v/>
      </c>
    </row>
    <row r="611">
      <c r="A611" s="171">
        <f>C611&amp;D611&amp;E611</f>
        <v/>
      </c>
      <c r="B611" s="171">
        <f>C611&amp;D611&amp;E611&amp;F611</f>
        <v/>
      </c>
      <c r="H611" s="171">
        <f>B611&amp;G611</f>
        <v/>
      </c>
    </row>
    <row r="612">
      <c r="A612" s="171">
        <f>C612&amp;D612&amp;E612</f>
        <v/>
      </c>
      <c r="B612" s="171">
        <f>C612&amp;D612&amp;E612&amp;F612</f>
        <v/>
      </c>
      <c r="H612" s="171">
        <f>B612&amp;G612</f>
        <v/>
      </c>
    </row>
    <row r="613">
      <c r="A613" s="171">
        <f>C613&amp;D613&amp;E613</f>
        <v/>
      </c>
      <c r="B613" s="171">
        <f>C613&amp;D613&amp;E613&amp;F613</f>
        <v/>
      </c>
      <c r="H613" s="171">
        <f>B613&amp;G613</f>
        <v/>
      </c>
    </row>
    <row r="614">
      <c r="A614" s="171">
        <f>C614&amp;D614&amp;E614</f>
        <v/>
      </c>
      <c r="B614" s="171">
        <f>C614&amp;D614&amp;E614&amp;F614</f>
        <v/>
      </c>
      <c r="H614" s="171">
        <f>B614&amp;G614</f>
        <v/>
      </c>
    </row>
    <row r="615">
      <c r="A615" s="171">
        <f>C615&amp;D615&amp;E615</f>
        <v/>
      </c>
      <c r="B615" s="171">
        <f>C615&amp;D615&amp;E615&amp;F615</f>
        <v/>
      </c>
      <c r="H615" s="171">
        <f>B615&amp;G615</f>
        <v/>
      </c>
    </row>
    <row r="616">
      <c r="A616" s="171">
        <f>C616&amp;D616&amp;E616</f>
        <v/>
      </c>
      <c r="B616" s="171">
        <f>C616&amp;D616&amp;E616&amp;F616</f>
        <v/>
      </c>
      <c r="H616" s="171">
        <f>B616&amp;G616</f>
        <v/>
      </c>
    </row>
    <row r="617">
      <c r="A617" s="171">
        <f>C617&amp;D617&amp;E617</f>
        <v/>
      </c>
      <c r="B617" s="171">
        <f>C617&amp;D617&amp;E617&amp;F617</f>
        <v/>
      </c>
      <c r="H617" s="171">
        <f>B617&amp;G617</f>
        <v/>
      </c>
    </row>
    <row r="618">
      <c r="A618" s="171">
        <f>C618&amp;D618&amp;E618</f>
        <v/>
      </c>
      <c r="B618" s="171">
        <f>C618&amp;D618&amp;E618&amp;F618</f>
        <v/>
      </c>
      <c r="H618" s="171">
        <f>B618&amp;G618</f>
        <v/>
      </c>
    </row>
    <row r="619">
      <c r="A619" s="171">
        <f>C619&amp;D619&amp;E619</f>
        <v/>
      </c>
      <c r="B619" s="171">
        <f>C619&amp;D619&amp;E619&amp;F619</f>
        <v/>
      </c>
      <c r="H619" s="171">
        <f>B619&amp;G619</f>
        <v/>
      </c>
    </row>
    <row r="620">
      <c r="A620" s="171">
        <f>C620&amp;D620&amp;E620</f>
        <v/>
      </c>
      <c r="B620" s="171">
        <f>C620&amp;D620&amp;E620&amp;F620</f>
        <v/>
      </c>
      <c r="H620" s="171">
        <f>B620&amp;G620</f>
        <v/>
      </c>
    </row>
    <row r="621">
      <c r="A621" s="171">
        <f>C621&amp;D621&amp;E621</f>
        <v/>
      </c>
      <c r="B621" s="171">
        <f>C621&amp;D621&amp;E621&amp;F621</f>
        <v/>
      </c>
      <c r="H621" s="171">
        <f>B621&amp;G621</f>
        <v/>
      </c>
    </row>
    <row r="622">
      <c r="A622" s="171">
        <f>C622&amp;D622&amp;E622</f>
        <v/>
      </c>
      <c r="B622" s="171">
        <f>C622&amp;D622&amp;E622&amp;F622</f>
        <v/>
      </c>
      <c r="H622" s="171">
        <f>B622&amp;G622</f>
        <v/>
      </c>
    </row>
    <row r="623">
      <c r="A623" s="171">
        <f>C623&amp;D623&amp;E623</f>
        <v/>
      </c>
      <c r="B623" s="171">
        <f>C623&amp;D623&amp;E623&amp;F623</f>
        <v/>
      </c>
      <c r="H623" s="171">
        <f>B623&amp;G623</f>
        <v/>
      </c>
    </row>
    <row r="624">
      <c r="A624" s="171">
        <f>C624&amp;D624&amp;E624</f>
        <v/>
      </c>
      <c r="B624" s="171">
        <f>C624&amp;D624&amp;E624&amp;F624</f>
        <v/>
      </c>
      <c r="H624" s="171">
        <f>B624&amp;G624</f>
        <v/>
      </c>
    </row>
    <row r="625">
      <c r="A625" s="171">
        <f>C625&amp;D625&amp;E625</f>
        <v/>
      </c>
      <c r="B625" s="171">
        <f>C625&amp;D625&amp;E625&amp;F625</f>
        <v/>
      </c>
      <c r="H625" s="171">
        <f>B625&amp;G625</f>
        <v/>
      </c>
    </row>
    <row r="626">
      <c r="A626" s="171">
        <f>C626&amp;D626&amp;E626</f>
        <v/>
      </c>
      <c r="B626" s="171">
        <f>C626&amp;D626&amp;E626&amp;F626</f>
        <v/>
      </c>
      <c r="H626" s="171">
        <f>B626&amp;G626</f>
        <v/>
      </c>
    </row>
    <row r="627">
      <c r="A627" s="171">
        <f>C627&amp;D627&amp;E627</f>
        <v/>
      </c>
      <c r="B627" s="171">
        <f>C627&amp;D627&amp;E627&amp;F627</f>
        <v/>
      </c>
      <c r="H627" s="171">
        <f>B627&amp;G627</f>
        <v/>
      </c>
    </row>
    <row r="628">
      <c r="A628" s="171">
        <f>C628&amp;D628&amp;E628</f>
        <v/>
      </c>
      <c r="B628" s="171">
        <f>C628&amp;D628&amp;E628&amp;F628</f>
        <v/>
      </c>
      <c r="H628" s="171">
        <f>B628&amp;G628</f>
        <v/>
      </c>
    </row>
    <row r="629">
      <c r="A629" s="171">
        <f>C629&amp;D629&amp;E629</f>
        <v/>
      </c>
      <c r="B629" s="171">
        <f>C629&amp;D629&amp;E629&amp;F629</f>
        <v/>
      </c>
      <c r="H629" s="171">
        <f>B629&amp;G629</f>
        <v/>
      </c>
    </row>
    <row r="630">
      <c r="A630" s="171">
        <f>C630&amp;D630&amp;E630</f>
        <v/>
      </c>
      <c r="B630" s="171">
        <f>C630&amp;D630&amp;E630&amp;F630</f>
        <v/>
      </c>
      <c r="H630" s="171">
        <f>B630&amp;G630</f>
        <v/>
      </c>
    </row>
    <row r="631">
      <c r="A631" s="171">
        <f>C631&amp;D631&amp;E631</f>
        <v/>
      </c>
      <c r="B631" s="171">
        <f>C631&amp;D631&amp;E631&amp;F631</f>
        <v/>
      </c>
      <c r="H631" s="171">
        <f>B631&amp;G631</f>
        <v/>
      </c>
    </row>
    <row r="632">
      <c r="A632" s="171">
        <f>C632&amp;D632&amp;E632</f>
        <v/>
      </c>
      <c r="B632" s="171">
        <f>C632&amp;D632&amp;E632&amp;F632</f>
        <v/>
      </c>
      <c r="H632" s="171">
        <f>B632&amp;G632</f>
        <v/>
      </c>
    </row>
    <row r="633">
      <c r="A633" s="171">
        <f>C633&amp;D633&amp;E633</f>
        <v/>
      </c>
      <c r="B633" s="171">
        <f>C633&amp;D633&amp;E633&amp;F633</f>
        <v/>
      </c>
      <c r="H633" s="171">
        <f>B633&amp;G633</f>
        <v/>
      </c>
    </row>
    <row r="634">
      <c r="A634" s="171">
        <f>C634&amp;D634&amp;E634</f>
        <v/>
      </c>
      <c r="B634" s="171">
        <f>C634&amp;D634&amp;E634&amp;F634</f>
        <v/>
      </c>
      <c r="H634" s="171">
        <f>B634&amp;G634</f>
        <v/>
      </c>
    </row>
    <row r="635">
      <c r="A635" s="171">
        <f>C635&amp;D635&amp;E635</f>
        <v/>
      </c>
      <c r="B635" s="171">
        <f>C635&amp;D635&amp;E635&amp;F635</f>
        <v/>
      </c>
      <c r="H635" s="171">
        <f>B635&amp;G635</f>
        <v/>
      </c>
    </row>
    <row r="636">
      <c r="A636" s="171">
        <f>C636&amp;D636&amp;E636</f>
        <v/>
      </c>
      <c r="B636" s="171">
        <f>C636&amp;D636&amp;E636&amp;F636</f>
        <v/>
      </c>
      <c r="H636" s="171">
        <f>B636&amp;G636</f>
        <v/>
      </c>
    </row>
    <row r="637">
      <c r="A637" s="171">
        <f>C637&amp;D637&amp;E637</f>
        <v/>
      </c>
      <c r="B637" s="171">
        <f>C637&amp;D637&amp;E637&amp;F637</f>
        <v/>
      </c>
      <c r="H637" s="171">
        <f>B637&amp;G637</f>
        <v/>
      </c>
    </row>
    <row r="638">
      <c r="A638" s="171">
        <f>C638&amp;D638&amp;E638</f>
        <v/>
      </c>
      <c r="B638" s="171">
        <f>C638&amp;D638&amp;E638&amp;F638</f>
        <v/>
      </c>
      <c r="H638" s="171">
        <f>B638&amp;G638</f>
        <v/>
      </c>
    </row>
    <row r="639">
      <c r="A639" s="171">
        <f>C639&amp;D639&amp;E639</f>
        <v/>
      </c>
      <c r="B639" s="171">
        <f>C639&amp;D639&amp;E639&amp;F639</f>
        <v/>
      </c>
      <c r="H639" s="171">
        <f>B639&amp;G639</f>
        <v/>
      </c>
    </row>
    <row r="640">
      <c r="A640" s="171">
        <f>C640&amp;D640&amp;E640</f>
        <v/>
      </c>
      <c r="B640" s="171">
        <f>C640&amp;D640&amp;E640&amp;F640</f>
        <v/>
      </c>
      <c r="H640" s="171">
        <f>B640&amp;G640</f>
        <v/>
      </c>
    </row>
    <row r="641">
      <c r="A641" s="171">
        <f>C641&amp;D641&amp;E641</f>
        <v/>
      </c>
      <c r="B641" s="171">
        <f>C641&amp;D641&amp;E641&amp;F641</f>
        <v/>
      </c>
      <c r="H641" s="171">
        <f>B641&amp;G641</f>
        <v/>
      </c>
    </row>
    <row r="642">
      <c r="A642" s="171">
        <f>C642&amp;D642&amp;E642</f>
        <v/>
      </c>
      <c r="B642" s="171">
        <f>C642&amp;D642&amp;E642&amp;F642</f>
        <v/>
      </c>
      <c r="H642" s="171">
        <f>B642&amp;G642</f>
        <v/>
      </c>
    </row>
    <row r="643">
      <c r="A643" s="171">
        <f>C643&amp;D643&amp;E643</f>
        <v/>
      </c>
      <c r="B643" s="171">
        <f>C643&amp;D643&amp;E643&amp;F643</f>
        <v/>
      </c>
      <c r="H643" s="171">
        <f>B643&amp;G643</f>
        <v/>
      </c>
    </row>
    <row r="644">
      <c r="A644" s="171">
        <f>C644&amp;D644&amp;E644</f>
        <v/>
      </c>
      <c r="B644" s="171">
        <f>C644&amp;D644&amp;E644&amp;F644</f>
        <v/>
      </c>
      <c r="H644" s="171">
        <f>B644&amp;G644</f>
        <v/>
      </c>
    </row>
    <row r="645">
      <c r="A645" s="171">
        <f>C645&amp;D645&amp;E645</f>
        <v/>
      </c>
      <c r="B645" s="171">
        <f>C645&amp;D645&amp;E645&amp;F645</f>
        <v/>
      </c>
      <c r="H645" s="171">
        <f>B645&amp;G645</f>
        <v/>
      </c>
    </row>
    <row r="646">
      <c r="A646" s="171">
        <f>C646&amp;D646&amp;E646</f>
        <v/>
      </c>
      <c r="B646" s="171">
        <f>C646&amp;D646&amp;E646&amp;F646</f>
        <v/>
      </c>
      <c r="H646" s="171">
        <f>B646&amp;G646</f>
        <v/>
      </c>
    </row>
    <row r="647">
      <c r="A647" s="171">
        <f>C647&amp;D647&amp;E647</f>
        <v/>
      </c>
      <c r="B647" s="171">
        <f>C647&amp;D647&amp;E647&amp;F647</f>
        <v/>
      </c>
      <c r="H647" s="171">
        <f>B647&amp;G647</f>
        <v/>
      </c>
    </row>
    <row r="648">
      <c r="A648" s="171">
        <f>C648&amp;D648&amp;E648</f>
        <v/>
      </c>
      <c r="B648" s="171">
        <f>C648&amp;D648&amp;E648&amp;F648</f>
        <v/>
      </c>
      <c r="H648" s="171">
        <f>B648&amp;G648</f>
        <v/>
      </c>
    </row>
    <row r="649">
      <c r="A649" s="171">
        <f>C649&amp;D649&amp;E649</f>
        <v/>
      </c>
      <c r="B649" s="171">
        <f>C649&amp;D649&amp;E649&amp;F649</f>
        <v/>
      </c>
      <c r="H649" s="171">
        <f>B649&amp;G649</f>
        <v/>
      </c>
    </row>
    <row r="650">
      <c r="A650" s="171">
        <f>C650&amp;D650&amp;E650</f>
        <v/>
      </c>
      <c r="B650" s="171">
        <f>C650&amp;D650&amp;E650&amp;F650</f>
        <v/>
      </c>
      <c r="H650" s="171">
        <f>B650&amp;G650</f>
        <v/>
      </c>
    </row>
    <row r="651">
      <c r="A651" s="171">
        <f>C651&amp;D651&amp;E651</f>
        <v/>
      </c>
      <c r="B651" s="171">
        <f>C651&amp;D651&amp;E651&amp;F651</f>
        <v/>
      </c>
      <c r="H651" s="171">
        <f>B651&amp;G651</f>
        <v/>
      </c>
    </row>
    <row r="652">
      <c r="A652" s="171">
        <f>C652&amp;D652&amp;E652</f>
        <v/>
      </c>
      <c r="B652" s="171">
        <f>C652&amp;D652&amp;E652&amp;F652</f>
        <v/>
      </c>
      <c r="H652" s="171">
        <f>B652&amp;G652</f>
        <v/>
      </c>
    </row>
    <row r="653">
      <c r="A653" s="171">
        <f>C653&amp;D653&amp;E653</f>
        <v/>
      </c>
      <c r="B653" s="171">
        <f>C653&amp;D653&amp;E653&amp;F653</f>
        <v/>
      </c>
      <c r="H653" s="171">
        <f>B653&amp;G653</f>
        <v/>
      </c>
    </row>
    <row r="654">
      <c r="A654" s="171">
        <f>C654&amp;D654&amp;E654</f>
        <v/>
      </c>
      <c r="B654" s="171">
        <f>C654&amp;D654&amp;E654&amp;F654</f>
        <v/>
      </c>
      <c r="H654" s="171">
        <f>B654&amp;G654</f>
        <v/>
      </c>
    </row>
    <row r="655">
      <c r="A655" s="171">
        <f>C655&amp;D655&amp;E655</f>
        <v/>
      </c>
      <c r="B655" s="171">
        <f>C655&amp;D655&amp;E655&amp;F655</f>
        <v/>
      </c>
      <c r="H655" s="171">
        <f>B655&amp;G655</f>
        <v/>
      </c>
    </row>
    <row r="656">
      <c r="A656" s="171">
        <f>C656&amp;D656&amp;E656</f>
        <v/>
      </c>
      <c r="B656" s="171">
        <f>C656&amp;D656&amp;E656&amp;F656</f>
        <v/>
      </c>
      <c r="H656" s="171">
        <f>B656&amp;G656</f>
        <v/>
      </c>
    </row>
    <row r="657">
      <c r="A657" s="171">
        <f>C657&amp;D657&amp;E657</f>
        <v/>
      </c>
      <c r="B657" s="171">
        <f>C657&amp;D657&amp;E657&amp;F657</f>
        <v/>
      </c>
      <c r="H657" s="171">
        <f>B657&amp;G657</f>
        <v/>
      </c>
    </row>
    <row r="658">
      <c r="A658" s="171">
        <f>C658&amp;D658&amp;E658</f>
        <v/>
      </c>
      <c r="B658" s="171">
        <f>C658&amp;D658&amp;E658&amp;F658</f>
        <v/>
      </c>
      <c r="H658" s="171">
        <f>B658&amp;G658</f>
        <v/>
      </c>
    </row>
    <row r="659">
      <c r="A659" s="171">
        <f>C659&amp;D659&amp;E659</f>
        <v/>
      </c>
      <c r="B659" s="171">
        <f>C659&amp;D659&amp;E659&amp;F659</f>
        <v/>
      </c>
      <c r="H659" s="171">
        <f>B659&amp;G659</f>
        <v/>
      </c>
    </row>
    <row r="660">
      <c r="A660" s="171">
        <f>C660&amp;D660&amp;E660</f>
        <v/>
      </c>
      <c r="B660" s="171">
        <f>C660&amp;D660&amp;E660&amp;F660</f>
        <v/>
      </c>
      <c r="H660" s="171">
        <f>B660&amp;G660</f>
        <v/>
      </c>
    </row>
    <row r="661">
      <c r="A661" s="171">
        <f>C661&amp;D661&amp;E661</f>
        <v/>
      </c>
      <c r="B661" s="171">
        <f>C661&amp;D661&amp;E661&amp;F661</f>
        <v/>
      </c>
      <c r="H661" s="171">
        <f>B661&amp;G661</f>
        <v/>
      </c>
    </row>
    <row r="662">
      <c r="A662" s="171">
        <f>C662&amp;D662&amp;E662</f>
        <v/>
      </c>
      <c r="B662" s="171">
        <f>C662&amp;D662&amp;E662&amp;F662</f>
        <v/>
      </c>
      <c r="H662" s="171">
        <f>B662&amp;G662</f>
        <v/>
      </c>
    </row>
    <row r="663">
      <c r="A663" s="171">
        <f>C663&amp;D663&amp;E663</f>
        <v/>
      </c>
      <c r="B663" s="171">
        <f>C663&amp;D663&amp;E663&amp;F663</f>
        <v/>
      </c>
      <c r="H663" s="171">
        <f>B663&amp;G663</f>
        <v/>
      </c>
    </row>
    <row r="664">
      <c r="A664" s="171">
        <f>C664&amp;D664&amp;E664</f>
        <v/>
      </c>
      <c r="B664" s="171">
        <f>C664&amp;D664&amp;E664&amp;F664</f>
        <v/>
      </c>
      <c r="H664" s="171">
        <f>B664&amp;G664</f>
        <v/>
      </c>
    </row>
    <row r="665">
      <c r="A665" s="171">
        <f>C665&amp;D665&amp;E665</f>
        <v/>
      </c>
      <c r="B665" s="171">
        <f>C665&amp;D665&amp;E665&amp;F665</f>
        <v/>
      </c>
      <c r="H665" s="171">
        <f>B665&amp;G665</f>
        <v/>
      </c>
    </row>
    <row r="666">
      <c r="A666" s="171">
        <f>C666&amp;D666&amp;E666</f>
        <v/>
      </c>
      <c r="B666" s="171">
        <f>C666&amp;D666&amp;E666&amp;F666</f>
        <v/>
      </c>
      <c r="H666" s="171">
        <f>B666&amp;G666</f>
        <v/>
      </c>
    </row>
    <row r="667">
      <c r="A667" s="171">
        <f>C667&amp;D667&amp;E667</f>
        <v/>
      </c>
      <c r="B667" s="171">
        <f>C667&amp;D667&amp;E667&amp;F667</f>
        <v/>
      </c>
      <c r="H667" s="171">
        <f>B667&amp;G667</f>
        <v/>
      </c>
    </row>
    <row r="668">
      <c r="A668" s="171">
        <f>C668&amp;D668&amp;E668</f>
        <v/>
      </c>
      <c r="B668" s="171">
        <f>C668&amp;D668&amp;E668&amp;F668</f>
        <v/>
      </c>
      <c r="H668" s="171">
        <f>B668&amp;G668</f>
        <v/>
      </c>
    </row>
    <row r="669">
      <c r="A669" s="171">
        <f>C669&amp;D669&amp;E669</f>
        <v/>
      </c>
      <c r="B669" s="171">
        <f>C669&amp;D669&amp;E669&amp;F669</f>
        <v/>
      </c>
      <c r="H669" s="171">
        <f>B669&amp;G669</f>
        <v/>
      </c>
    </row>
    <row r="670">
      <c r="A670" s="171">
        <f>C670&amp;D670&amp;E670</f>
        <v/>
      </c>
      <c r="B670" s="171">
        <f>C670&amp;D670&amp;E670&amp;F670</f>
        <v/>
      </c>
      <c r="H670" s="171">
        <f>B670&amp;G670</f>
        <v/>
      </c>
    </row>
    <row r="671">
      <c r="A671" s="171">
        <f>C671&amp;D671&amp;E671</f>
        <v/>
      </c>
      <c r="B671" s="171">
        <f>C671&amp;D671&amp;E671&amp;F671</f>
        <v/>
      </c>
      <c r="H671" s="171">
        <f>B671&amp;G671</f>
        <v/>
      </c>
    </row>
    <row r="672">
      <c r="A672" s="171">
        <f>C672&amp;D672&amp;E672</f>
        <v/>
      </c>
      <c r="B672" s="171">
        <f>C672&amp;D672&amp;E672&amp;F672</f>
        <v/>
      </c>
      <c r="H672" s="171">
        <f>B672&amp;G672</f>
        <v/>
      </c>
    </row>
    <row r="673">
      <c r="A673" s="171">
        <f>C673&amp;D673&amp;E673</f>
        <v/>
      </c>
      <c r="B673" s="171">
        <f>C673&amp;D673&amp;E673&amp;F673</f>
        <v/>
      </c>
      <c r="H673" s="171">
        <f>B673&amp;G673</f>
        <v/>
      </c>
    </row>
    <row r="674">
      <c r="A674" s="171">
        <f>C674&amp;D674&amp;E674</f>
        <v/>
      </c>
      <c r="B674" s="171">
        <f>C674&amp;D674&amp;E674&amp;F674</f>
        <v/>
      </c>
      <c r="H674" s="171">
        <f>B674&amp;G674</f>
        <v/>
      </c>
    </row>
    <row r="675">
      <c r="A675" s="171">
        <f>C675&amp;D675&amp;E675</f>
        <v/>
      </c>
      <c r="B675" s="171">
        <f>C675&amp;D675&amp;E675&amp;F675</f>
        <v/>
      </c>
      <c r="H675" s="171">
        <f>B675&amp;G675</f>
        <v/>
      </c>
    </row>
    <row r="676">
      <c r="A676" s="171">
        <f>C676&amp;D676&amp;E676</f>
        <v/>
      </c>
      <c r="B676" s="171">
        <f>C676&amp;D676&amp;E676&amp;F676</f>
        <v/>
      </c>
      <c r="H676" s="171">
        <f>B676&amp;G676</f>
        <v/>
      </c>
    </row>
    <row r="677">
      <c r="A677" s="171">
        <f>C677&amp;D677&amp;E677</f>
        <v/>
      </c>
      <c r="B677" s="171">
        <f>C677&amp;D677&amp;E677&amp;F677</f>
        <v/>
      </c>
      <c r="H677" s="171">
        <f>B677&amp;G677</f>
        <v/>
      </c>
    </row>
    <row r="678">
      <c r="A678" s="171">
        <f>C678&amp;D678&amp;E678</f>
        <v/>
      </c>
      <c r="B678" s="171">
        <f>C678&amp;D678&amp;E678&amp;F678</f>
        <v/>
      </c>
      <c r="H678" s="171">
        <f>B678&amp;G678</f>
        <v/>
      </c>
    </row>
    <row r="679">
      <c r="A679" s="171">
        <f>C679&amp;D679&amp;E679</f>
        <v/>
      </c>
      <c r="B679" s="171">
        <f>C679&amp;D679&amp;E679&amp;F679</f>
        <v/>
      </c>
      <c r="H679" s="171">
        <f>B679&amp;G679</f>
        <v/>
      </c>
    </row>
    <row r="680">
      <c r="A680" s="171">
        <f>C680&amp;D680&amp;E680</f>
        <v/>
      </c>
      <c r="B680" s="171">
        <f>C680&amp;D680&amp;E680&amp;F680</f>
        <v/>
      </c>
      <c r="H680" s="171">
        <f>B680&amp;G680</f>
        <v/>
      </c>
    </row>
    <row r="681">
      <c r="A681" s="171">
        <f>C681&amp;D681&amp;E681</f>
        <v/>
      </c>
      <c r="B681" s="171">
        <f>C681&amp;D681&amp;E681&amp;F681</f>
        <v/>
      </c>
      <c r="H681" s="171">
        <f>B681&amp;G681</f>
        <v/>
      </c>
    </row>
    <row r="682">
      <c r="A682" s="171">
        <f>C682&amp;D682&amp;E682</f>
        <v/>
      </c>
      <c r="B682" s="171">
        <f>C682&amp;D682&amp;E682&amp;F682</f>
        <v/>
      </c>
      <c r="H682" s="171">
        <f>B682&amp;G682</f>
        <v/>
      </c>
    </row>
    <row r="683">
      <c r="A683" s="171">
        <f>C683&amp;D683&amp;E683</f>
        <v/>
      </c>
      <c r="B683" s="171">
        <f>C683&amp;D683&amp;E683&amp;F683</f>
        <v/>
      </c>
      <c r="H683" s="171">
        <f>B683&amp;G683</f>
        <v/>
      </c>
    </row>
    <row r="684">
      <c r="A684" s="171">
        <f>C684&amp;D684&amp;E684</f>
        <v/>
      </c>
      <c r="B684" s="171">
        <f>C684&amp;D684&amp;E684&amp;F684</f>
        <v/>
      </c>
      <c r="H684" s="171">
        <f>B684&amp;G684</f>
        <v/>
      </c>
    </row>
    <row r="685">
      <c r="A685" s="171">
        <f>C685&amp;D685&amp;E685</f>
        <v/>
      </c>
      <c r="B685" s="171">
        <f>C685&amp;D685&amp;E685&amp;F685</f>
        <v/>
      </c>
      <c r="H685" s="171">
        <f>B685&amp;G685</f>
        <v/>
      </c>
    </row>
    <row r="686">
      <c r="A686" s="171">
        <f>C686&amp;D686&amp;E686</f>
        <v/>
      </c>
      <c r="B686" s="171">
        <f>C686&amp;D686&amp;E686&amp;F686</f>
        <v/>
      </c>
      <c r="H686" s="171">
        <f>B686&amp;G686</f>
        <v/>
      </c>
    </row>
    <row r="687">
      <c r="A687" s="171">
        <f>C687&amp;D687&amp;E687</f>
        <v/>
      </c>
      <c r="B687" s="171">
        <f>C687&amp;D687&amp;E687&amp;F687</f>
        <v/>
      </c>
      <c r="H687" s="171">
        <f>B687&amp;G687</f>
        <v/>
      </c>
    </row>
    <row r="688">
      <c r="A688" s="171">
        <f>C688&amp;D688&amp;E688</f>
        <v/>
      </c>
      <c r="B688" s="171">
        <f>C688&amp;D688&amp;E688&amp;F688</f>
        <v/>
      </c>
      <c r="H688" s="171">
        <f>B688&amp;G688</f>
        <v/>
      </c>
    </row>
    <row r="689">
      <c r="A689" s="171">
        <f>C689&amp;D689&amp;E689</f>
        <v/>
      </c>
      <c r="B689" s="171">
        <f>C689&amp;D689&amp;E689&amp;F689</f>
        <v/>
      </c>
      <c r="H689" s="171">
        <f>B689&amp;G689</f>
        <v/>
      </c>
    </row>
    <row r="690">
      <c r="A690" s="171">
        <f>C690&amp;D690&amp;E690</f>
        <v/>
      </c>
      <c r="B690" s="171">
        <f>C690&amp;D690&amp;E690&amp;F690</f>
        <v/>
      </c>
      <c r="H690" s="171">
        <f>B690&amp;G690</f>
        <v/>
      </c>
    </row>
    <row r="691">
      <c r="A691" s="171">
        <f>C691&amp;D691&amp;E691</f>
        <v/>
      </c>
      <c r="B691" s="171">
        <f>C691&amp;D691&amp;E691&amp;F691</f>
        <v/>
      </c>
      <c r="H691" s="171">
        <f>B691&amp;G691</f>
        <v/>
      </c>
    </row>
    <row r="692">
      <c r="A692" s="171">
        <f>C692&amp;D692&amp;E692</f>
        <v/>
      </c>
      <c r="B692" s="171">
        <f>C692&amp;D692&amp;E692&amp;F692</f>
        <v/>
      </c>
      <c r="H692" s="171">
        <f>B692&amp;G692</f>
        <v/>
      </c>
    </row>
    <row r="693">
      <c r="A693" s="171">
        <f>C693&amp;D693&amp;E693</f>
        <v/>
      </c>
      <c r="B693" s="171">
        <f>C693&amp;D693&amp;E693&amp;F693</f>
        <v/>
      </c>
      <c r="H693" s="171">
        <f>B693&amp;G693</f>
        <v/>
      </c>
    </row>
    <row r="694">
      <c r="A694" s="171">
        <f>C694&amp;D694&amp;E694</f>
        <v/>
      </c>
      <c r="B694" s="171">
        <f>C694&amp;D694&amp;E694&amp;F694</f>
        <v/>
      </c>
      <c r="H694" s="171">
        <f>B694&amp;G694</f>
        <v/>
      </c>
    </row>
    <row r="695">
      <c r="A695" s="171">
        <f>C695&amp;D695&amp;E695</f>
        <v/>
      </c>
      <c r="B695" s="171">
        <f>C695&amp;D695&amp;E695&amp;F695</f>
        <v/>
      </c>
      <c r="H695" s="171">
        <f>B695&amp;G695</f>
        <v/>
      </c>
    </row>
    <row r="696">
      <c r="A696" s="171">
        <f>C696&amp;D696&amp;E696</f>
        <v/>
      </c>
      <c r="B696" s="171">
        <f>C696&amp;D696&amp;E696&amp;F696</f>
        <v/>
      </c>
      <c r="H696" s="171">
        <f>B696&amp;G696</f>
        <v/>
      </c>
    </row>
    <row r="697">
      <c r="A697" s="171">
        <f>C697&amp;D697&amp;E697</f>
        <v/>
      </c>
      <c r="B697" s="171">
        <f>C697&amp;D697&amp;E697&amp;F697</f>
        <v/>
      </c>
      <c r="H697" s="171">
        <f>B697&amp;G697</f>
        <v/>
      </c>
    </row>
    <row r="698">
      <c r="A698" s="171">
        <f>C698&amp;D698&amp;E698</f>
        <v/>
      </c>
      <c r="B698" s="171">
        <f>C698&amp;D698&amp;E698&amp;F698</f>
        <v/>
      </c>
      <c r="H698" s="171">
        <f>B698&amp;G698</f>
        <v/>
      </c>
    </row>
    <row r="699">
      <c r="A699" s="171">
        <f>C699&amp;D699&amp;E699</f>
        <v/>
      </c>
      <c r="B699" s="171">
        <f>C699&amp;D699&amp;E699&amp;F699</f>
        <v/>
      </c>
      <c r="H699" s="171">
        <f>B699&amp;G699</f>
        <v/>
      </c>
    </row>
    <row r="700">
      <c r="A700" s="171">
        <f>C700&amp;D700&amp;E700</f>
        <v/>
      </c>
      <c r="B700" s="171">
        <f>C700&amp;D700&amp;E700&amp;F700</f>
        <v/>
      </c>
      <c r="H700" s="171">
        <f>B700&amp;G700</f>
        <v/>
      </c>
    </row>
    <row r="701">
      <c r="A701" s="171">
        <f>C701&amp;D701&amp;E701</f>
        <v/>
      </c>
      <c r="B701" s="171">
        <f>C701&amp;D701&amp;E701&amp;F701</f>
        <v/>
      </c>
      <c r="H701" s="171">
        <f>B701&amp;G701</f>
        <v/>
      </c>
    </row>
    <row r="702">
      <c r="A702" s="171">
        <f>C702&amp;D702&amp;E702</f>
        <v/>
      </c>
      <c r="B702" s="171">
        <f>C702&amp;D702&amp;E702&amp;F702</f>
        <v/>
      </c>
      <c r="H702" s="171">
        <f>B702&amp;G702</f>
        <v/>
      </c>
    </row>
    <row r="703">
      <c r="A703" s="171">
        <f>C703&amp;D703&amp;E703</f>
        <v/>
      </c>
      <c r="B703" s="171">
        <f>C703&amp;D703&amp;E703&amp;F703</f>
        <v/>
      </c>
      <c r="H703" s="171">
        <f>B703&amp;G703</f>
        <v/>
      </c>
    </row>
    <row r="704">
      <c r="A704" s="171">
        <f>C704&amp;D704&amp;E704</f>
        <v/>
      </c>
      <c r="B704" s="171">
        <f>C704&amp;D704&amp;E704&amp;F704</f>
        <v/>
      </c>
      <c r="H704" s="171">
        <f>B704&amp;G704</f>
        <v/>
      </c>
    </row>
    <row r="705">
      <c r="A705" s="171">
        <f>C705&amp;D705&amp;E705</f>
        <v/>
      </c>
      <c r="B705" s="171">
        <f>C705&amp;D705&amp;E705&amp;F705</f>
        <v/>
      </c>
      <c r="H705" s="171">
        <f>B705&amp;G705</f>
        <v/>
      </c>
    </row>
    <row r="706">
      <c r="A706" s="171">
        <f>C706&amp;D706&amp;E706</f>
        <v/>
      </c>
      <c r="B706" s="171">
        <f>C706&amp;D706&amp;E706&amp;F706</f>
        <v/>
      </c>
      <c r="H706" s="171">
        <f>B706&amp;G706</f>
        <v/>
      </c>
    </row>
    <row r="707">
      <c r="A707" s="171">
        <f>C707&amp;D707&amp;E707</f>
        <v/>
      </c>
      <c r="B707" s="171">
        <f>C707&amp;D707&amp;E707&amp;F707</f>
        <v/>
      </c>
      <c r="H707" s="171">
        <f>B707&amp;G707</f>
        <v/>
      </c>
    </row>
    <row r="708">
      <c r="A708" s="171">
        <f>C708&amp;D708&amp;E708</f>
        <v/>
      </c>
      <c r="B708" s="171">
        <f>C708&amp;D708&amp;E708&amp;F708</f>
        <v/>
      </c>
      <c r="H708" s="171">
        <f>B708&amp;G708</f>
        <v/>
      </c>
    </row>
    <row r="709">
      <c r="A709" s="171">
        <f>C709&amp;D709&amp;E709</f>
        <v/>
      </c>
      <c r="B709" s="171">
        <f>C709&amp;D709&amp;E709&amp;F709</f>
        <v/>
      </c>
      <c r="H709" s="171">
        <f>B709&amp;G709</f>
        <v/>
      </c>
    </row>
    <row r="710">
      <c r="A710" s="171">
        <f>C710&amp;D710&amp;E710</f>
        <v/>
      </c>
      <c r="B710" s="171">
        <f>C710&amp;D710&amp;E710&amp;F710</f>
        <v/>
      </c>
      <c r="H710" s="171">
        <f>B710&amp;G710</f>
        <v/>
      </c>
    </row>
    <row r="711">
      <c r="A711" s="171">
        <f>C711&amp;D711&amp;E711</f>
        <v/>
      </c>
      <c r="B711" s="171">
        <f>C711&amp;D711&amp;E711&amp;F711</f>
        <v/>
      </c>
      <c r="H711" s="171">
        <f>B711&amp;G711</f>
        <v/>
      </c>
    </row>
    <row r="712">
      <c r="A712" s="171">
        <f>C712&amp;D712&amp;E712</f>
        <v/>
      </c>
      <c r="B712" s="171">
        <f>C712&amp;D712&amp;E712&amp;F712</f>
        <v/>
      </c>
      <c r="H712" s="171">
        <f>B712&amp;G712</f>
        <v/>
      </c>
    </row>
    <row r="713">
      <c r="A713" s="171">
        <f>C713&amp;D713&amp;E713</f>
        <v/>
      </c>
      <c r="B713" s="171">
        <f>C713&amp;D713&amp;E713&amp;F713</f>
        <v/>
      </c>
      <c r="H713" s="171">
        <f>B713&amp;G713</f>
        <v/>
      </c>
    </row>
    <row r="714">
      <c r="A714" s="171">
        <f>C714&amp;D714&amp;E714</f>
        <v/>
      </c>
      <c r="B714" s="171">
        <f>C714&amp;D714&amp;E714&amp;F714</f>
        <v/>
      </c>
      <c r="H714" s="171">
        <f>B714&amp;G714</f>
        <v/>
      </c>
    </row>
    <row r="715">
      <c r="A715" s="171">
        <f>C715&amp;D715&amp;E715</f>
        <v/>
      </c>
      <c r="B715" s="171">
        <f>C715&amp;D715&amp;E715&amp;F715</f>
        <v/>
      </c>
      <c r="H715" s="171">
        <f>B715&amp;G715</f>
        <v/>
      </c>
    </row>
    <row r="716">
      <c r="A716" s="171">
        <f>C716&amp;D716&amp;E716</f>
        <v/>
      </c>
      <c r="B716" s="171">
        <f>C716&amp;D716&amp;E716&amp;F716</f>
        <v/>
      </c>
      <c r="H716" s="171">
        <f>B716&amp;G716</f>
        <v/>
      </c>
    </row>
    <row r="717">
      <c r="A717" s="171">
        <f>C717&amp;D717&amp;E717</f>
        <v/>
      </c>
      <c r="B717" s="171">
        <f>C717&amp;D717&amp;E717&amp;F717</f>
        <v/>
      </c>
      <c r="H717" s="171">
        <f>B717&amp;G717</f>
        <v/>
      </c>
    </row>
    <row r="718">
      <c r="A718" s="171">
        <f>C718&amp;D718&amp;E718</f>
        <v/>
      </c>
      <c r="B718" s="171">
        <f>C718&amp;D718&amp;E718&amp;F718</f>
        <v/>
      </c>
      <c r="H718" s="171">
        <f>B718&amp;G718</f>
        <v/>
      </c>
    </row>
    <row r="719">
      <c r="A719" s="171">
        <f>C719&amp;D719&amp;E719</f>
        <v/>
      </c>
      <c r="B719" s="171">
        <f>C719&amp;D719&amp;E719&amp;F719</f>
        <v/>
      </c>
      <c r="H719" s="171">
        <f>B719&amp;G719</f>
        <v/>
      </c>
    </row>
    <row r="720">
      <c r="A720" s="171">
        <f>C720&amp;D720&amp;E720</f>
        <v/>
      </c>
      <c r="B720" s="171">
        <f>C720&amp;D720&amp;E720&amp;F720</f>
        <v/>
      </c>
      <c r="H720" s="171">
        <f>B720&amp;G720</f>
        <v/>
      </c>
    </row>
    <row r="721">
      <c r="A721" s="171">
        <f>C721&amp;D721&amp;E721</f>
        <v/>
      </c>
      <c r="B721" s="171">
        <f>C721&amp;D721&amp;E721&amp;F721</f>
        <v/>
      </c>
      <c r="H721" s="171">
        <f>B721&amp;G721</f>
        <v/>
      </c>
    </row>
    <row r="722">
      <c r="A722" s="171">
        <f>C722&amp;D722&amp;E722</f>
        <v/>
      </c>
      <c r="B722" s="171">
        <f>C722&amp;D722&amp;E722&amp;F722</f>
        <v/>
      </c>
      <c r="H722" s="171">
        <f>B722&amp;G722</f>
        <v/>
      </c>
    </row>
    <row r="723">
      <c r="A723" s="171">
        <f>C723&amp;D723&amp;E723</f>
        <v/>
      </c>
      <c r="B723" s="171">
        <f>C723&amp;D723&amp;E723&amp;F723</f>
        <v/>
      </c>
      <c r="H723" s="171">
        <f>B723&amp;G723</f>
        <v/>
      </c>
    </row>
    <row r="724">
      <c r="A724" s="171">
        <f>C724&amp;D724&amp;E724</f>
        <v/>
      </c>
      <c r="B724" s="171">
        <f>C724&amp;D724&amp;E724&amp;F724</f>
        <v/>
      </c>
      <c r="H724" s="171">
        <f>B724&amp;G724</f>
        <v/>
      </c>
    </row>
    <row r="725">
      <c r="A725" s="171">
        <f>C725&amp;D725&amp;E725</f>
        <v/>
      </c>
      <c r="B725" s="171">
        <f>C725&amp;D725&amp;E725&amp;F725</f>
        <v/>
      </c>
      <c r="H725" s="171">
        <f>B725&amp;G725</f>
        <v/>
      </c>
    </row>
    <row r="726">
      <c r="A726" s="171">
        <f>C726&amp;D726&amp;E726</f>
        <v/>
      </c>
      <c r="B726" s="171">
        <f>C726&amp;D726&amp;E726&amp;F726</f>
        <v/>
      </c>
      <c r="H726" s="171">
        <f>B726&amp;G726</f>
        <v/>
      </c>
    </row>
    <row r="727">
      <c r="A727" s="171">
        <f>C727&amp;D727&amp;E727</f>
        <v/>
      </c>
      <c r="B727" s="171">
        <f>C727&amp;D727&amp;E727&amp;F727</f>
        <v/>
      </c>
      <c r="H727" s="171">
        <f>B727&amp;G727</f>
        <v/>
      </c>
    </row>
    <row r="728">
      <c r="A728" s="171">
        <f>C728&amp;D728&amp;E728</f>
        <v/>
      </c>
      <c r="B728" s="171">
        <f>C728&amp;D728&amp;E728&amp;F728</f>
        <v/>
      </c>
      <c r="H728" s="171">
        <f>B728&amp;G728</f>
        <v/>
      </c>
    </row>
    <row r="729">
      <c r="A729" s="171">
        <f>C729&amp;D729&amp;E729</f>
        <v/>
      </c>
      <c r="B729" s="171">
        <f>C729&amp;D729&amp;E729&amp;F729</f>
        <v/>
      </c>
      <c r="H729" s="171">
        <f>B729&amp;G729</f>
        <v/>
      </c>
    </row>
    <row r="730">
      <c r="A730" s="171">
        <f>C730&amp;D730&amp;E730</f>
        <v/>
      </c>
      <c r="B730" s="171">
        <f>C730&amp;D730&amp;E730&amp;F730</f>
        <v/>
      </c>
      <c r="H730" s="171">
        <f>B730&amp;G730</f>
        <v/>
      </c>
    </row>
    <row r="731">
      <c r="A731" s="171">
        <f>C731&amp;D731&amp;E731</f>
        <v/>
      </c>
      <c r="B731" s="171">
        <f>C731&amp;D731&amp;E731&amp;F731</f>
        <v/>
      </c>
      <c r="H731" s="171">
        <f>B731&amp;G731</f>
        <v/>
      </c>
    </row>
    <row r="732">
      <c r="A732" s="171">
        <f>C732&amp;D732&amp;E732</f>
        <v/>
      </c>
      <c r="B732" s="171">
        <f>C732&amp;D732&amp;E732&amp;F732</f>
        <v/>
      </c>
      <c r="H732" s="171">
        <f>B732&amp;G732</f>
        <v/>
      </c>
    </row>
    <row r="733">
      <c r="A733" s="171">
        <f>C733&amp;D733&amp;E733</f>
        <v/>
      </c>
      <c r="B733" s="171">
        <f>C733&amp;D733&amp;E733&amp;F733</f>
        <v/>
      </c>
      <c r="H733" s="171">
        <f>B733&amp;G733</f>
        <v/>
      </c>
    </row>
    <row r="734">
      <c r="A734" s="171">
        <f>C734&amp;D734&amp;E734</f>
        <v/>
      </c>
      <c r="B734" s="171">
        <f>C734&amp;D734&amp;E734&amp;F734</f>
        <v/>
      </c>
      <c r="H734" s="171">
        <f>B734&amp;G734</f>
        <v/>
      </c>
    </row>
    <row r="735">
      <c r="A735" s="171">
        <f>C735&amp;D735&amp;E735</f>
        <v/>
      </c>
      <c r="B735" s="171">
        <f>C735&amp;D735&amp;E735&amp;F735</f>
        <v/>
      </c>
      <c r="H735" s="171">
        <f>B735&amp;G735</f>
        <v/>
      </c>
    </row>
    <row r="736">
      <c r="A736" s="171">
        <f>C736&amp;D736&amp;E736</f>
        <v/>
      </c>
      <c r="B736" s="171">
        <f>C736&amp;D736&amp;E736&amp;F736</f>
        <v/>
      </c>
      <c r="H736" s="171">
        <f>B736&amp;G736</f>
        <v/>
      </c>
    </row>
    <row r="737">
      <c r="A737" s="171">
        <f>C737&amp;D737&amp;E737</f>
        <v/>
      </c>
      <c r="B737" s="171">
        <f>C737&amp;D737&amp;E737&amp;F737</f>
        <v/>
      </c>
      <c r="H737" s="171">
        <f>B737&amp;G737</f>
        <v/>
      </c>
    </row>
    <row r="738">
      <c r="A738" s="171">
        <f>C738&amp;D738&amp;E738</f>
        <v/>
      </c>
      <c r="B738" s="171">
        <f>C738&amp;D738&amp;E738&amp;F738</f>
        <v/>
      </c>
      <c r="H738" s="171">
        <f>B738&amp;G738</f>
        <v/>
      </c>
    </row>
    <row r="739">
      <c r="A739" s="171">
        <f>C739&amp;D739&amp;E739</f>
        <v/>
      </c>
      <c r="B739" s="171">
        <f>C739&amp;D739&amp;E739&amp;F739</f>
        <v/>
      </c>
      <c r="H739" s="171">
        <f>B739&amp;G739</f>
        <v/>
      </c>
    </row>
    <row r="740">
      <c r="A740" s="171">
        <f>C740&amp;D740&amp;E740</f>
        <v/>
      </c>
      <c r="B740" s="171">
        <f>C740&amp;D740&amp;E740&amp;F740</f>
        <v/>
      </c>
      <c r="H740" s="171">
        <f>B740&amp;G740</f>
        <v/>
      </c>
    </row>
    <row r="741">
      <c r="A741" s="171">
        <f>C741&amp;D741&amp;E741</f>
        <v/>
      </c>
      <c r="B741" s="171">
        <f>C741&amp;D741&amp;E741&amp;F741</f>
        <v/>
      </c>
      <c r="H741" s="171">
        <f>B741&amp;G741</f>
        <v/>
      </c>
    </row>
    <row r="742">
      <c r="A742" s="171">
        <f>C742&amp;D742&amp;E742</f>
        <v/>
      </c>
      <c r="B742" s="171">
        <f>C742&amp;D742&amp;E742&amp;F742</f>
        <v/>
      </c>
      <c r="H742" s="171">
        <f>B742&amp;G742</f>
        <v/>
      </c>
    </row>
    <row r="743">
      <c r="A743" s="171">
        <f>C743&amp;D743&amp;E743</f>
        <v/>
      </c>
      <c r="B743" s="171">
        <f>C743&amp;D743&amp;E743&amp;F743</f>
        <v/>
      </c>
      <c r="H743" s="171">
        <f>B743&amp;G743</f>
        <v/>
      </c>
    </row>
    <row r="744">
      <c r="A744" s="171">
        <f>C744&amp;D744&amp;E744</f>
        <v/>
      </c>
      <c r="B744" s="171">
        <f>C744&amp;D744&amp;E744&amp;F744</f>
        <v/>
      </c>
      <c r="H744" s="171">
        <f>B744&amp;G744</f>
        <v/>
      </c>
    </row>
    <row r="745">
      <c r="A745" s="171">
        <f>C745&amp;D745&amp;E745</f>
        <v/>
      </c>
      <c r="B745" s="171">
        <f>C745&amp;D745&amp;E745&amp;F745</f>
        <v/>
      </c>
      <c r="H745" s="171">
        <f>B745&amp;G745</f>
        <v/>
      </c>
    </row>
    <row r="746">
      <c r="A746" s="171">
        <f>C746&amp;D746&amp;E746</f>
        <v/>
      </c>
      <c r="B746" s="171">
        <f>C746&amp;D746&amp;E746&amp;F746</f>
        <v/>
      </c>
      <c r="H746" s="171">
        <f>B746&amp;G746</f>
        <v/>
      </c>
    </row>
    <row r="747">
      <c r="A747" s="171">
        <f>C747&amp;D747&amp;E747</f>
        <v/>
      </c>
      <c r="B747" s="171">
        <f>C747&amp;D747&amp;E747&amp;F747</f>
        <v/>
      </c>
      <c r="H747" s="171">
        <f>B747&amp;G747</f>
        <v/>
      </c>
    </row>
    <row r="748">
      <c r="A748" s="171">
        <f>C748&amp;D748&amp;E748</f>
        <v/>
      </c>
      <c r="B748" s="171">
        <f>C748&amp;D748&amp;E748&amp;F748</f>
        <v/>
      </c>
      <c r="H748" s="171">
        <f>B748&amp;G748</f>
        <v/>
      </c>
    </row>
    <row r="749">
      <c r="A749" s="171">
        <f>C749&amp;D749&amp;E749</f>
        <v/>
      </c>
      <c r="B749" s="171">
        <f>C749&amp;D749&amp;E749&amp;F749</f>
        <v/>
      </c>
      <c r="H749" s="171">
        <f>B749&amp;G749</f>
        <v/>
      </c>
    </row>
    <row r="750">
      <c r="A750" s="171">
        <f>C750&amp;D750&amp;E750</f>
        <v/>
      </c>
      <c r="B750" s="171">
        <f>C750&amp;D750&amp;E750&amp;F750</f>
        <v/>
      </c>
      <c r="H750" s="171">
        <f>B750&amp;G750</f>
        <v/>
      </c>
    </row>
    <row r="751">
      <c r="A751" s="171">
        <f>C751&amp;D751&amp;E751</f>
        <v/>
      </c>
      <c r="B751" s="171">
        <f>C751&amp;D751&amp;E751&amp;F751</f>
        <v/>
      </c>
      <c r="H751" s="171">
        <f>B751&amp;G751</f>
        <v/>
      </c>
    </row>
    <row r="752">
      <c r="A752" s="171">
        <f>C752&amp;D752&amp;E752</f>
        <v/>
      </c>
      <c r="B752" s="171">
        <f>C752&amp;D752&amp;E752&amp;F752</f>
        <v/>
      </c>
      <c r="H752" s="171">
        <f>B752&amp;G752</f>
        <v/>
      </c>
    </row>
    <row r="753">
      <c r="A753" s="171">
        <f>C753&amp;D753&amp;E753</f>
        <v/>
      </c>
      <c r="B753" s="171">
        <f>C753&amp;D753&amp;E753&amp;F753</f>
        <v/>
      </c>
      <c r="H753" s="171">
        <f>B753&amp;G753</f>
        <v/>
      </c>
    </row>
    <row r="754">
      <c r="A754" s="171">
        <f>C754&amp;D754&amp;E754</f>
        <v/>
      </c>
      <c r="B754" s="171">
        <f>C754&amp;D754&amp;E754&amp;F754</f>
        <v/>
      </c>
      <c r="H754" s="171">
        <f>B754&amp;G754</f>
        <v/>
      </c>
    </row>
    <row r="755">
      <c r="A755" s="171">
        <f>C755&amp;D755&amp;E755</f>
        <v/>
      </c>
      <c r="B755" s="171">
        <f>C755&amp;D755&amp;E755&amp;F755</f>
        <v/>
      </c>
      <c r="H755" s="171">
        <f>B755&amp;G755</f>
        <v/>
      </c>
    </row>
    <row r="756">
      <c r="A756" s="171">
        <f>C756&amp;D756&amp;E756</f>
        <v/>
      </c>
      <c r="B756" s="171">
        <f>C756&amp;D756&amp;E756&amp;F756</f>
        <v/>
      </c>
      <c r="H756" s="171">
        <f>B756&amp;G756</f>
        <v/>
      </c>
    </row>
    <row r="757">
      <c r="A757" s="171">
        <f>C757&amp;D757&amp;E757</f>
        <v/>
      </c>
      <c r="B757" s="171">
        <f>C757&amp;D757&amp;E757&amp;F757</f>
        <v/>
      </c>
      <c r="H757" s="171">
        <f>B757&amp;G757</f>
        <v/>
      </c>
    </row>
    <row r="758">
      <c r="A758" s="171">
        <f>C758&amp;D758&amp;E758</f>
        <v/>
      </c>
      <c r="B758" s="171">
        <f>C758&amp;D758&amp;E758&amp;F758</f>
        <v/>
      </c>
      <c r="H758" s="171">
        <f>B758&amp;G758</f>
        <v/>
      </c>
    </row>
    <row r="759">
      <c r="A759" s="171">
        <f>C759&amp;D759&amp;E759</f>
        <v/>
      </c>
      <c r="B759" s="171">
        <f>C759&amp;D759&amp;E759&amp;F759</f>
        <v/>
      </c>
      <c r="H759" s="171">
        <f>B759&amp;G759</f>
        <v/>
      </c>
    </row>
    <row r="760">
      <c r="A760" s="171">
        <f>C760&amp;D760&amp;E760</f>
        <v/>
      </c>
      <c r="B760" s="171">
        <f>C760&amp;D760&amp;E760&amp;F760</f>
        <v/>
      </c>
      <c r="H760" s="171">
        <f>B760&amp;G760</f>
        <v/>
      </c>
    </row>
    <row r="761">
      <c r="A761" s="171">
        <f>C761&amp;D761&amp;E761</f>
        <v/>
      </c>
      <c r="B761" s="171">
        <f>C761&amp;D761&amp;E761&amp;F761</f>
        <v/>
      </c>
      <c r="H761" s="171">
        <f>B761&amp;G761</f>
        <v/>
      </c>
    </row>
    <row r="762">
      <c r="A762" s="171">
        <f>C762&amp;D762&amp;E762</f>
        <v/>
      </c>
      <c r="B762" s="171">
        <f>C762&amp;D762&amp;E762&amp;F762</f>
        <v/>
      </c>
      <c r="H762" s="171">
        <f>B762&amp;G762</f>
        <v/>
      </c>
    </row>
    <row r="763">
      <c r="A763" s="171">
        <f>C763&amp;D763&amp;E763</f>
        <v/>
      </c>
      <c r="B763" s="171">
        <f>C763&amp;D763&amp;E763&amp;F763</f>
        <v/>
      </c>
      <c r="H763" s="171">
        <f>B763&amp;G763</f>
        <v/>
      </c>
    </row>
    <row r="764">
      <c r="A764" s="171">
        <f>C764&amp;D764&amp;E764</f>
        <v/>
      </c>
      <c r="B764" s="171">
        <f>C764&amp;D764&amp;E764&amp;F764</f>
        <v/>
      </c>
      <c r="H764" s="171">
        <f>B764&amp;G764</f>
        <v/>
      </c>
    </row>
    <row r="765">
      <c r="A765" s="171">
        <f>C765&amp;D765&amp;E765</f>
        <v/>
      </c>
      <c r="B765" s="171">
        <f>C765&amp;D765&amp;E765&amp;F765</f>
        <v/>
      </c>
      <c r="H765" s="171">
        <f>B765&amp;G765</f>
        <v/>
      </c>
    </row>
    <row r="766">
      <c r="A766" s="171">
        <f>C766&amp;D766&amp;E766</f>
        <v/>
      </c>
      <c r="B766" s="171">
        <f>C766&amp;D766&amp;E766&amp;F766</f>
        <v/>
      </c>
      <c r="H766" s="171">
        <f>B766&amp;G766</f>
        <v/>
      </c>
    </row>
    <row r="767">
      <c r="A767" s="171">
        <f>C767&amp;D767&amp;E767</f>
        <v/>
      </c>
      <c r="B767" s="171">
        <f>C767&amp;D767&amp;E767&amp;F767</f>
        <v/>
      </c>
      <c r="H767" s="171">
        <f>B767&amp;G767</f>
        <v/>
      </c>
    </row>
    <row r="768">
      <c r="A768" s="171">
        <f>C768&amp;D768&amp;E768</f>
        <v/>
      </c>
      <c r="B768" s="171">
        <f>C768&amp;D768&amp;E768&amp;F768</f>
        <v/>
      </c>
      <c r="H768" s="171">
        <f>B768&amp;G768</f>
        <v/>
      </c>
    </row>
    <row r="769">
      <c r="A769" s="171">
        <f>C769&amp;D769&amp;E769</f>
        <v/>
      </c>
      <c r="B769" s="171">
        <f>C769&amp;D769&amp;E769&amp;F769</f>
        <v/>
      </c>
      <c r="H769" s="171">
        <f>B769&amp;G769</f>
        <v/>
      </c>
    </row>
    <row r="770">
      <c r="A770" s="171">
        <f>C770&amp;D770&amp;E770</f>
        <v/>
      </c>
      <c r="B770" s="171">
        <f>C770&amp;D770&amp;E770&amp;F770</f>
        <v/>
      </c>
      <c r="H770" s="171">
        <f>B770&amp;G770</f>
        <v/>
      </c>
    </row>
    <row r="771">
      <c r="A771" s="171">
        <f>C771&amp;D771&amp;E771</f>
        <v/>
      </c>
      <c r="B771" s="171">
        <f>C771&amp;D771&amp;E771&amp;F771</f>
        <v/>
      </c>
      <c r="H771" s="171">
        <f>B771&amp;G771</f>
        <v/>
      </c>
    </row>
    <row r="772">
      <c r="A772" s="171">
        <f>C772&amp;D772&amp;E772</f>
        <v/>
      </c>
      <c r="B772" s="171">
        <f>C772&amp;D772&amp;E772&amp;F772</f>
        <v/>
      </c>
      <c r="H772" s="171">
        <f>B772&amp;G772</f>
        <v/>
      </c>
    </row>
    <row r="773">
      <c r="A773" s="171">
        <f>C773&amp;D773&amp;E773</f>
        <v/>
      </c>
      <c r="B773" s="171">
        <f>C773&amp;D773&amp;E773&amp;F773</f>
        <v/>
      </c>
      <c r="H773" s="171">
        <f>B773&amp;G773</f>
        <v/>
      </c>
    </row>
    <row r="774">
      <c r="A774" s="171">
        <f>C774&amp;D774&amp;E774</f>
        <v/>
      </c>
      <c r="B774" s="171">
        <f>C774&amp;D774&amp;E774&amp;F774</f>
        <v/>
      </c>
      <c r="H774" s="171">
        <f>B774&amp;G774</f>
        <v/>
      </c>
    </row>
    <row r="775">
      <c r="A775" s="171">
        <f>C775&amp;D775&amp;E775</f>
        <v/>
      </c>
      <c r="B775" s="171">
        <f>C775&amp;D775&amp;E775&amp;F775</f>
        <v/>
      </c>
      <c r="H775" s="171">
        <f>B775&amp;G775</f>
        <v/>
      </c>
    </row>
    <row r="776">
      <c r="A776" s="171">
        <f>C776&amp;D776&amp;E776</f>
        <v/>
      </c>
      <c r="B776" s="171">
        <f>C776&amp;D776&amp;E776&amp;F776</f>
        <v/>
      </c>
      <c r="H776" s="171">
        <f>B776&amp;G776</f>
        <v/>
      </c>
    </row>
    <row r="777">
      <c r="A777" s="171">
        <f>C777&amp;D777&amp;E777</f>
        <v/>
      </c>
      <c r="B777" s="171">
        <f>C777&amp;D777&amp;E777&amp;F777</f>
        <v/>
      </c>
      <c r="H777" s="171">
        <f>B777&amp;G777</f>
        <v/>
      </c>
    </row>
    <row r="778">
      <c r="A778" s="171">
        <f>C778&amp;D778&amp;E778</f>
        <v/>
      </c>
      <c r="B778" s="171">
        <f>C778&amp;D778&amp;E778&amp;F778</f>
        <v/>
      </c>
      <c r="H778" s="171">
        <f>B778&amp;G778</f>
        <v/>
      </c>
    </row>
    <row r="779">
      <c r="A779" s="171">
        <f>C779&amp;D779&amp;E779</f>
        <v/>
      </c>
      <c r="B779" s="171">
        <f>C779&amp;D779&amp;E779&amp;F779</f>
        <v/>
      </c>
      <c r="H779" s="171">
        <f>B779&amp;G779</f>
        <v/>
      </c>
    </row>
    <row r="780">
      <c r="A780" s="171">
        <f>C780&amp;D780&amp;E780</f>
        <v/>
      </c>
      <c r="B780" s="171">
        <f>C780&amp;D780&amp;E780&amp;F780</f>
        <v/>
      </c>
      <c r="H780" s="171">
        <f>B780&amp;G780</f>
        <v/>
      </c>
    </row>
    <row r="781">
      <c r="A781" s="171">
        <f>C781&amp;D781&amp;E781</f>
        <v/>
      </c>
      <c r="B781" s="171">
        <f>C781&amp;D781&amp;E781&amp;F781</f>
        <v/>
      </c>
      <c r="H781" s="171">
        <f>B781&amp;G781</f>
        <v/>
      </c>
    </row>
    <row r="782">
      <c r="A782" s="171">
        <f>C782&amp;D782&amp;E782</f>
        <v/>
      </c>
      <c r="B782" s="171">
        <f>C782&amp;D782&amp;E782&amp;F782</f>
        <v/>
      </c>
      <c r="H782" s="171">
        <f>B782&amp;G782</f>
        <v/>
      </c>
    </row>
    <row r="783">
      <c r="A783" s="171">
        <f>C783&amp;D783&amp;E783</f>
        <v/>
      </c>
      <c r="B783" s="171">
        <f>C783&amp;D783&amp;E783&amp;F783</f>
        <v/>
      </c>
      <c r="H783" s="171">
        <f>B783&amp;G783</f>
        <v/>
      </c>
    </row>
    <row r="784">
      <c r="A784" s="171">
        <f>C784&amp;D784&amp;E784</f>
        <v/>
      </c>
      <c r="B784" s="171">
        <f>C784&amp;D784&amp;E784&amp;F784</f>
        <v/>
      </c>
      <c r="H784" s="171">
        <f>B784&amp;G784</f>
        <v/>
      </c>
    </row>
    <row r="785">
      <c r="A785" s="171">
        <f>C785&amp;D785&amp;E785</f>
        <v/>
      </c>
      <c r="B785" s="171">
        <f>C785&amp;D785&amp;E785&amp;F785</f>
        <v/>
      </c>
      <c r="H785" s="171">
        <f>B785&amp;G785</f>
        <v/>
      </c>
    </row>
    <row r="786">
      <c r="A786" s="171">
        <f>C786&amp;D786&amp;E786</f>
        <v/>
      </c>
      <c r="B786" s="171">
        <f>C786&amp;D786&amp;E786&amp;F786</f>
        <v/>
      </c>
      <c r="H786" s="171">
        <f>B786&amp;G786</f>
        <v/>
      </c>
    </row>
    <row r="787">
      <c r="A787" s="171">
        <f>C787&amp;D787&amp;E787</f>
        <v/>
      </c>
      <c r="B787" s="171">
        <f>C787&amp;D787&amp;E787&amp;F787</f>
        <v/>
      </c>
      <c r="H787" s="171">
        <f>B787&amp;G787</f>
        <v/>
      </c>
    </row>
    <row r="788">
      <c r="A788" s="171">
        <f>C788&amp;D788&amp;E788</f>
        <v/>
      </c>
      <c r="B788" s="171">
        <f>C788&amp;D788&amp;E788&amp;F788</f>
        <v/>
      </c>
      <c r="H788" s="171">
        <f>B788&amp;G788</f>
        <v/>
      </c>
    </row>
    <row r="789">
      <c r="A789" s="171">
        <f>C789&amp;D789&amp;E789</f>
        <v/>
      </c>
      <c r="B789" s="171">
        <f>C789&amp;D789&amp;E789&amp;F789</f>
        <v/>
      </c>
      <c r="H789" s="171">
        <f>B789&amp;G789</f>
        <v/>
      </c>
    </row>
    <row r="790">
      <c r="A790" s="171">
        <f>C790&amp;D790&amp;E790</f>
        <v/>
      </c>
      <c r="B790" s="171">
        <f>C790&amp;D790&amp;E790&amp;F790</f>
        <v/>
      </c>
      <c r="H790" s="171">
        <f>B790&amp;G790</f>
        <v/>
      </c>
    </row>
    <row r="791">
      <c r="A791" s="171">
        <f>C791&amp;D791&amp;E791</f>
        <v/>
      </c>
      <c r="B791" s="171">
        <f>C791&amp;D791&amp;E791&amp;F791</f>
        <v/>
      </c>
      <c r="H791" s="171">
        <f>B791&amp;G791</f>
        <v/>
      </c>
    </row>
    <row r="792">
      <c r="A792" s="171">
        <f>C792&amp;D792&amp;E792</f>
        <v/>
      </c>
      <c r="B792" s="171">
        <f>C792&amp;D792&amp;E792&amp;F792</f>
        <v/>
      </c>
      <c r="H792" s="171">
        <f>B792&amp;G792</f>
        <v/>
      </c>
    </row>
    <row r="793">
      <c r="A793" s="171">
        <f>C793&amp;D793&amp;E793</f>
        <v/>
      </c>
      <c r="B793" s="171">
        <f>C793&amp;D793&amp;E793&amp;F793</f>
        <v/>
      </c>
      <c r="H793" s="171">
        <f>B793&amp;G793</f>
        <v/>
      </c>
    </row>
    <row r="794">
      <c r="A794" s="171">
        <f>C794&amp;D794&amp;E794</f>
        <v/>
      </c>
      <c r="B794" s="171">
        <f>C794&amp;D794&amp;E794&amp;F794</f>
        <v/>
      </c>
      <c r="H794" s="171">
        <f>B794&amp;G794</f>
        <v/>
      </c>
    </row>
    <row r="795">
      <c r="A795" s="171">
        <f>C795&amp;D795&amp;E795</f>
        <v/>
      </c>
      <c r="B795" s="171">
        <f>C795&amp;D795&amp;E795&amp;F795</f>
        <v/>
      </c>
      <c r="H795" s="171">
        <f>B795&amp;G795</f>
        <v/>
      </c>
    </row>
    <row r="796">
      <c r="A796" s="171">
        <f>C796&amp;D796&amp;E796</f>
        <v/>
      </c>
      <c r="B796" s="171">
        <f>C796&amp;D796&amp;E796&amp;F796</f>
        <v/>
      </c>
      <c r="H796" s="171">
        <f>B796&amp;G796</f>
        <v/>
      </c>
    </row>
    <row r="797">
      <c r="A797" s="171">
        <f>C797&amp;D797&amp;E797</f>
        <v/>
      </c>
      <c r="B797" s="171">
        <f>C797&amp;D797&amp;E797&amp;F797</f>
        <v/>
      </c>
      <c r="H797" s="171">
        <f>B797&amp;G797</f>
        <v/>
      </c>
    </row>
    <row r="798">
      <c r="A798" s="171">
        <f>C798&amp;D798&amp;E798</f>
        <v/>
      </c>
      <c r="B798" s="171">
        <f>C798&amp;D798&amp;E798&amp;F798</f>
        <v/>
      </c>
      <c r="H798" s="171">
        <f>B798&amp;G798</f>
        <v/>
      </c>
    </row>
    <row r="799">
      <c r="A799" s="171">
        <f>C799&amp;D799&amp;E799</f>
        <v/>
      </c>
      <c r="B799" s="171">
        <f>C799&amp;D799&amp;E799&amp;F799</f>
        <v/>
      </c>
      <c r="H799" s="171">
        <f>B799&amp;G799</f>
        <v/>
      </c>
    </row>
    <row r="800">
      <c r="A800" s="171">
        <f>C800&amp;D800&amp;E800</f>
        <v/>
      </c>
      <c r="B800" s="171">
        <f>C800&amp;D800&amp;E800&amp;F800</f>
        <v/>
      </c>
      <c r="H800" s="171">
        <f>B800&amp;G800</f>
        <v/>
      </c>
    </row>
    <row r="801">
      <c r="A801" s="171">
        <f>C801&amp;D801&amp;E801</f>
        <v/>
      </c>
      <c r="B801" s="171">
        <f>C801&amp;D801&amp;E801&amp;F801</f>
        <v/>
      </c>
      <c r="H801" s="171">
        <f>B801&amp;G801</f>
        <v/>
      </c>
    </row>
    <row r="802">
      <c r="A802" s="171">
        <f>C802&amp;D802&amp;E802</f>
        <v/>
      </c>
      <c r="B802" s="171">
        <f>C802&amp;D802&amp;E802&amp;F802</f>
        <v/>
      </c>
      <c r="H802" s="171">
        <f>B802&amp;G802</f>
        <v/>
      </c>
    </row>
    <row r="803">
      <c r="A803" s="171">
        <f>C803&amp;D803&amp;E803</f>
        <v/>
      </c>
      <c r="B803" s="171">
        <f>C803&amp;D803&amp;E803&amp;F803</f>
        <v/>
      </c>
      <c r="H803" s="171">
        <f>B803&amp;G803</f>
        <v/>
      </c>
    </row>
    <row r="804">
      <c r="A804" s="171">
        <f>C804&amp;D804&amp;E804</f>
        <v/>
      </c>
      <c r="B804" s="171">
        <f>C804&amp;D804&amp;E804&amp;F804</f>
        <v/>
      </c>
      <c r="H804" s="171">
        <f>B804&amp;G804</f>
        <v/>
      </c>
    </row>
    <row r="805">
      <c r="A805" s="171">
        <f>C805&amp;D805&amp;E805</f>
        <v/>
      </c>
      <c r="B805" s="171">
        <f>C805&amp;D805&amp;E805&amp;F805</f>
        <v/>
      </c>
      <c r="H805" s="171">
        <f>B805&amp;G805</f>
        <v/>
      </c>
    </row>
    <row r="806">
      <c r="A806" s="171">
        <f>C806&amp;D806&amp;E806</f>
        <v/>
      </c>
      <c r="B806" s="171">
        <f>C806&amp;D806&amp;E806&amp;F806</f>
        <v/>
      </c>
      <c r="H806" s="171">
        <f>B806&amp;G806</f>
        <v/>
      </c>
    </row>
    <row r="807">
      <c r="A807" s="171">
        <f>C807&amp;D807&amp;E807</f>
        <v/>
      </c>
      <c r="B807" s="171">
        <f>C807&amp;D807&amp;E807&amp;F807</f>
        <v/>
      </c>
      <c r="H807" s="171">
        <f>B807&amp;G807</f>
        <v/>
      </c>
    </row>
    <row r="808">
      <c r="A808" s="171">
        <f>C808&amp;D808&amp;E808</f>
        <v/>
      </c>
      <c r="B808" s="171">
        <f>C808&amp;D808&amp;E808&amp;F808</f>
        <v/>
      </c>
      <c r="H808" s="171">
        <f>B808&amp;G808</f>
        <v/>
      </c>
    </row>
    <row r="809">
      <c r="A809" s="171">
        <f>C809&amp;D809&amp;E809</f>
        <v/>
      </c>
      <c r="B809" s="171">
        <f>C809&amp;D809&amp;E809&amp;F809</f>
        <v/>
      </c>
      <c r="H809" s="171">
        <f>B809&amp;G809</f>
        <v/>
      </c>
    </row>
    <row r="810">
      <c r="A810" s="171">
        <f>C810&amp;D810&amp;E810</f>
        <v/>
      </c>
      <c r="B810" s="171">
        <f>C810&amp;D810&amp;E810&amp;F810</f>
        <v/>
      </c>
      <c r="H810" s="171">
        <f>B810&amp;G810</f>
        <v/>
      </c>
    </row>
    <row r="811">
      <c r="A811" s="171">
        <f>C811&amp;D811&amp;E811</f>
        <v/>
      </c>
      <c r="B811" s="171">
        <f>C811&amp;D811&amp;E811&amp;F811</f>
        <v/>
      </c>
      <c r="H811" s="171">
        <f>B811&amp;G811</f>
        <v/>
      </c>
    </row>
    <row r="812">
      <c r="A812" s="171">
        <f>C812&amp;D812&amp;E812</f>
        <v/>
      </c>
      <c r="B812" s="171">
        <f>C812&amp;D812&amp;E812&amp;F812</f>
        <v/>
      </c>
      <c r="H812" s="171">
        <f>B812&amp;G812</f>
        <v/>
      </c>
    </row>
    <row r="813">
      <c r="A813" s="171">
        <f>C813&amp;D813&amp;E813</f>
        <v/>
      </c>
      <c r="B813" s="171">
        <f>C813&amp;D813&amp;E813&amp;F813</f>
        <v/>
      </c>
      <c r="H813" s="171">
        <f>B813&amp;G813</f>
        <v/>
      </c>
    </row>
    <row r="814">
      <c r="A814" s="171">
        <f>C814&amp;D814&amp;E814</f>
        <v/>
      </c>
      <c r="B814" s="171">
        <f>C814&amp;D814&amp;E814&amp;F814</f>
        <v/>
      </c>
      <c r="H814" s="171">
        <f>B814&amp;G814</f>
        <v/>
      </c>
    </row>
    <row r="815">
      <c r="A815" s="171">
        <f>C815&amp;D815&amp;E815</f>
        <v/>
      </c>
      <c r="B815" s="171">
        <f>C815&amp;D815&amp;E815&amp;F815</f>
        <v/>
      </c>
      <c r="H815" s="171">
        <f>B815&amp;G815</f>
        <v/>
      </c>
    </row>
    <row r="816">
      <c r="A816" s="171">
        <f>C816&amp;D816&amp;E816</f>
        <v/>
      </c>
      <c r="B816" s="171">
        <f>C816&amp;D816&amp;E816&amp;F816</f>
        <v/>
      </c>
      <c r="H816" s="171">
        <f>B816&amp;G816</f>
        <v/>
      </c>
    </row>
    <row r="817">
      <c r="A817" s="171">
        <f>C817&amp;D817&amp;E817</f>
        <v/>
      </c>
      <c r="B817" s="171">
        <f>C817&amp;D817&amp;E817&amp;F817</f>
        <v/>
      </c>
      <c r="H817" s="171">
        <f>B817&amp;G817</f>
        <v/>
      </c>
    </row>
    <row r="818">
      <c r="A818" s="171">
        <f>C818&amp;D818&amp;E818</f>
        <v/>
      </c>
      <c r="B818" s="171">
        <f>C818&amp;D818&amp;E818&amp;F818</f>
        <v/>
      </c>
      <c r="H818" s="171">
        <f>B818&amp;G818</f>
        <v/>
      </c>
    </row>
    <row r="819">
      <c r="A819" s="171">
        <f>C819&amp;D819&amp;E819</f>
        <v/>
      </c>
      <c r="B819" s="171">
        <f>C819&amp;D819&amp;E819&amp;F819</f>
        <v/>
      </c>
      <c r="H819" s="171">
        <f>B819&amp;G819</f>
        <v/>
      </c>
    </row>
    <row r="820">
      <c r="A820" s="171">
        <f>C820&amp;D820&amp;E820</f>
        <v/>
      </c>
      <c r="B820" s="171">
        <f>C820&amp;D820&amp;E820&amp;F820</f>
        <v/>
      </c>
      <c r="H820" s="171">
        <f>B820&amp;G820</f>
        <v/>
      </c>
    </row>
    <row r="821">
      <c r="A821" s="171">
        <f>C821&amp;D821&amp;E821</f>
        <v/>
      </c>
      <c r="B821" s="171">
        <f>C821&amp;D821&amp;E821&amp;F821</f>
        <v/>
      </c>
      <c r="H821" s="171">
        <f>B821&amp;G821</f>
        <v/>
      </c>
    </row>
    <row r="822">
      <c r="A822" s="171">
        <f>C822&amp;D822&amp;E822</f>
        <v/>
      </c>
      <c r="B822" s="171">
        <f>C822&amp;D822&amp;E822&amp;F822</f>
        <v/>
      </c>
      <c r="H822" s="171">
        <f>B822&amp;G822</f>
        <v/>
      </c>
    </row>
    <row r="823">
      <c r="A823" s="171">
        <f>C823&amp;D823&amp;E823</f>
        <v/>
      </c>
      <c r="B823" s="171">
        <f>C823&amp;D823&amp;E823&amp;F823</f>
        <v/>
      </c>
      <c r="H823" s="171">
        <f>B823&amp;G823</f>
        <v/>
      </c>
    </row>
    <row r="824">
      <c r="A824" s="171">
        <f>C824&amp;D824&amp;E824</f>
        <v/>
      </c>
      <c r="B824" s="171">
        <f>C824&amp;D824&amp;E824&amp;F824</f>
        <v/>
      </c>
      <c r="H824" s="171">
        <f>B824&amp;G824</f>
        <v/>
      </c>
    </row>
    <row r="825">
      <c r="A825" s="171">
        <f>C825&amp;D825&amp;E825</f>
        <v/>
      </c>
      <c r="B825" s="171">
        <f>C825&amp;D825&amp;E825&amp;F825</f>
        <v/>
      </c>
      <c r="H825" s="171">
        <f>B825&amp;G825</f>
        <v/>
      </c>
    </row>
    <row r="826">
      <c r="A826" s="171">
        <f>C826&amp;D826&amp;E826</f>
        <v/>
      </c>
      <c r="B826" s="171">
        <f>C826&amp;D826&amp;E826&amp;F826</f>
        <v/>
      </c>
      <c r="H826" s="171">
        <f>B826&amp;G826</f>
        <v/>
      </c>
    </row>
    <row r="827">
      <c r="A827" s="171">
        <f>C827&amp;D827&amp;E827</f>
        <v/>
      </c>
      <c r="B827" s="171">
        <f>C827&amp;D827&amp;E827&amp;F827</f>
        <v/>
      </c>
      <c r="H827" s="171">
        <f>B827&amp;G827</f>
        <v/>
      </c>
    </row>
    <row r="828">
      <c r="A828" s="171">
        <f>C828&amp;D828&amp;E828</f>
        <v/>
      </c>
      <c r="B828" s="171">
        <f>C828&amp;D828&amp;E828&amp;F828</f>
        <v/>
      </c>
      <c r="H828" s="171">
        <f>B828&amp;G828</f>
        <v/>
      </c>
    </row>
    <row r="829">
      <c r="A829" s="171">
        <f>C829&amp;D829&amp;E829</f>
        <v/>
      </c>
      <c r="B829" s="171">
        <f>C829&amp;D829&amp;E829&amp;F829</f>
        <v/>
      </c>
      <c r="H829" s="171">
        <f>B829&amp;G829</f>
        <v/>
      </c>
    </row>
    <row r="830">
      <c r="A830" s="171">
        <f>C830&amp;D830&amp;E830</f>
        <v/>
      </c>
      <c r="B830" s="171">
        <f>C830&amp;D830&amp;E830&amp;F830</f>
        <v/>
      </c>
      <c r="H830" s="171">
        <f>B830&amp;G830</f>
        <v/>
      </c>
    </row>
    <row r="831">
      <c r="A831" s="171">
        <f>C831&amp;D831&amp;E831</f>
        <v/>
      </c>
      <c r="B831" s="171">
        <f>C831&amp;D831&amp;E831&amp;F831</f>
        <v/>
      </c>
      <c r="H831" s="171">
        <f>B831&amp;G831</f>
        <v/>
      </c>
    </row>
    <row r="832">
      <c r="A832" s="171">
        <f>C832&amp;D832&amp;E832</f>
        <v/>
      </c>
      <c r="B832" s="171">
        <f>C832&amp;D832&amp;E832&amp;F832</f>
        <v/>
      </c>
      <c r="H832" s="171">
        <f>B832&amp;G832</f>
        <v/>
      </c>
    </row>
    <row r="833">
      <c r="A833" s="171">
        <f>C833&amp;D833&amp;E833</f>
        <v/>
      </c>
      <c r="B833" s="171">
        <f>C833&amp;D833&amp;E833&amp;F833</f>
        <v/>
      </c>
      <c r="H833" s="171">
        <f>B833&amp;G833</f>
        <v/>
      </c>
    </row>
    <row r="834">
      <c r="A834" s="171">
        <f>C834&amp;D834&amp;E834</f>
        <v/>
      </c>
      <c r="B834" s="171">
        <f>C834&amp;D834&amp;E834&amp;F834</f>
        <v/>
      </c>
      <c r="H834" s="171">
        <f>B834&amp;G834</f>
        <v/>
      </c>
    </row>
    <row r="835">
      <c r="A835" s="171">
        <f>C835&amp;D835&amp;E835</f>
        <v/>
      </c>
      <c r="B835" s="171">
        <f>C835&amp;D835&amp;E835&amp;F835</f>
        <v/>
      </c>
      <c r="H835" s="171">
        <f>B835&amp;G835</f>
        <v/>
      </c>
    </row>
    <row r="836">
      <c r="A836" s="171">
        <f>C836&amp;D836&amp;E836</f>
        <v/>
      </c>
      <c r="B836" s="171">
        <f>C836&amp;D836&amp;E836&amp;F836</f>
        <v/>
      </c>
      <c r="H836" s="171">
        <f>B836&amp;G836</f>
        <v/>
      </c>
    </row>
    <row r="837">
      <c r="A837" s="171">
        <f>C837&amp;D837&amp;E837</f>
        <v/>
      </c>
      <c r="B837" s="171">
        <f>C837&amp;D837&amp;E837&amp;F837</f>
        <v/>
      </c>
      <c r="H837" s="171">
        <f>B837&amp;G837</f>
        <v/>
      </c>
    </row>
    <row r="838">
      <c r="A838" s="171">
        <f>C838&amp;D838&amp;E838</f>
        <v/>
      </c>
      <c r="B838" s="171">
        <f>C838&amp;D838&amp;E838&amp;F838</f>
        <v/>
      </c>
      <c r="H838" s="171">
        <f>B838&amp;G838</f>
        <v/>
      </c>
    </row>
    <row r="839">
      <c r="A839" s="171">
        <f>C839&amp;D839&amp;E839</f>
        <v/>
      </c>
      <c r="B839" s="171">
        <f>C839&amp;D839&amp;E839&amp;F839</f>
        <v/>
      </c>
      <c r="H839" s="171">
        <f>B839&amp;G839</f>
        <v/>
      </c>
    </row>
    <row r="840">
      <c r="A840" s="171">
        <f>C840&amp;D840&amp;E840</f>
        <v/>
      </c>
      <c r="B840" s="171">
        <f>C840&amp;D840&amp;E840&amp;F840</f>
        <v/>
      </c>
      <c r="H840" s="171">
        <f>B840&amp;G840</f>
        <v/>
      </c>
    </row>
    <row r="841">
      <c r="A841" s="171">
        <f>C841&amp;D841&amp;E841</f>
        <v/>
      </c>
      <c r="B841" s="171">
        <f>C841&amp;D841&amp;E841&amp;F841</f>
        <v/>
      </c>
      <c r="H841" s="171">
        <f>B841&amp;G841</f>
        <v/>
      </c>
    </row>
    <row r="842">
      <c r="A842" s="171">
        <f>C842&amp;D842&amp;E842</f>
        <v/>
      </c>
      <c r="B842" s="171">
        <f>C842&amp;D842&amp;E842&amp;F842</f>
        <v/>
      </c>
      <c r="H842" s="171">
        <f>B842&amp;G842</f>
        <v/>
      </c>
    </row>
    <row r="843">
      <c r="A843" s="171">
        <f>C843&amp;D843&amp;E843</f>
        <v/>
      </c>
      <c r="B843" s="171">
        <f>C843&amp;D843&amp;E843&amp;F843</f>
        <v/>
      </c>
      <c r="H843" s="171">
        <f>B843&amp;G843</f>
        <v/>
      </c>
    </row>
    <row r="844">
      <c r="A844" s="171">
        <f>C844&amp;D844&amp;E844</f>
        <v/>
      </c>
      <c r="B844" s="171">
        <f>C844&amp;D844&amp;E844&amp;F844</f>
        <v/>
      </c>
      <c r="H844" s="171">
        <f>B844&amp;G844</f>
        <v/>
      </c>
    </row>
    <row r="845">
      <c r="A845" s="171">
        <f>C845&amp;D845&amp;E845</f>
        <v/>
      </c>
      <c r="B845" s="171">
        <f>C845&amp;D845&amp;E845&amp;F845</f>
        <v/>
      </c>
      <c r="H845" s="171">
        <f>B845&amp;G845</f>
        <v/>
      </c>
    </row>
    <row r="846">
      <c r="A846" s="171">
        <f>C846&amp;D846&amp;E846</f>
        <v/>
      </c>
      <c r="B846" s="171">
        <f>C846&amp;D846&amp;E846&amp;F846</f>
        <v/>
      </c>
      <c r="H846" s="171">
        <f>B846&amp;G846</f>
        <v/>
      </c>
    </row>
    <row r="847">
      <c r="A847" s="171">
        <f>C847&amp;D847&amp;E847</f>
        <v/>
      </c>
      <c r="B847" s="171">
        <f>C847&amp;D847&amp;E847&amp;F847</f>
        <v/>
      </c>
      <c r="H847" s="171">
        <f>B847&amp;G847</f>
        <v/>
      </c>
    </row>
    <row r="848">
      <c r="A848" s="171">
        <f>C848&amp;D848&amp;E848</f>
        <v/>
      </c>
      <c r="B848" s="171">
        <f>C848&amp;D848&amp;E848&amp;F848</f>
        <v/>
      </c>
      <c r="H848" s="171">
        <f>B848&amp;G848</f>
        <v/>
      </c>
    </row>
    <row r="849">
      <c r="A849" s="171">
        <f>C849&amp;D849&amp;E849</f>
        <v/>
      </c>
      <c r="B849" s="171">
        <f>C849&amp;D849&amp;E849&amp;F849</f>
        <v/>
      </c>
      <c r="H849" s="171">
        <f>B849&amp;G849</f>
        <v/>
      </c>
    </row>
    <row r="850">
      <c r="A850" s="171">
        <f>C850&amp;D850&amp;E850</f>
        <v/>
      </c>
      <c r="B850" s="171">
        <f>C850&amp;D850&amp;E850&amp;F850</f>
        <v/>
      </c>
      <c r="H850" s="171">
        <f>B850&amp;G850</f>
        <v/>
      </c>
    </row>
    <row r="851">
      <c r="A851" s="171">
        <f>C851&amp;D851&amp;E851</f>
        <v/>
      </c>
      <c r="B851" s="171">
        <f>C851&amp;D851&amp;E851&amp;F851</f>
        <v/>
      </c>
      <c r="H851" s="171">
        <f>B851&amp;G851</f>
        <v/>
      </c>
    </row>
    <row r="852">
      <c r="A852" s="171">
        <f>C852&amp;D852&amp;E852</f>
        <v/>
      </c>
      <c r="B852" s="171">
        <f>C852&amp;D852&amp;E852&amp;F852</f>
        <v/>
      </c>
      <c r="H852" s="171">
        <f>B852&amp;G852</f>
        <v/>
      </c>
    </row>
    <row r="853">
      <c r="A853" s="171">
        <f>C853&amp;D853&amp;E853</f>
        <v/>
      </c>
      <c r="B853" s="171">
        <f>C853&amp;D853&amp;E853&amp;F853</f>
        <v/>
      </c>
      <c r="H853" s="171">
        <f>B853&amp;G853</f>
        <v/>
      </c>
    </row>
    <row r="854">
      <c r="A854" s="171">
        <f>C854&amp;D854&amp;E854</f>
        <v/>
      </c>
      <c r="B854" s="171">
        <f>C854&amp;D854&amp;E854&amp;F854</f>
        <v/>
      </c>
      <c r="H854" s="171">
        <f>B854&amp;G854</f>
        <v/>
      </c>
    </row>
    <row r="855">
      <c r="A855" s="171">
        <f>C855&amp;D855&amp;E855</f>
        <v/>
      </c>
      <c r="B855" s="171">
        <f>C855&amp;D855&amp;E855&amp;F855</f>
        <v/>
      </c>
      <c r="H855" s="171">
        <f>B855&amp;G855</f>
        <v/>
      </c>
    </row>
    <row r="856">
      <c r="A856" s="171">
        <f>C856&amp;D856&amp;E856</f>
        <v/>
      </c>
      <c r="B856" s="171">
        <f>C856&amp;D856&amp;E856&amp;F856</f>
        <v/>
      </c>
      <c r="H856" s="171">
        <f>B856&amp;G856</f>
        <v/>
      </c>
    </row>
    <row r="857">
      <c r="A857" s="171">
        <f>C857&amp;D857&amp;E857</f>
        <v/>
      </c>
      <c r="B857" s="171">
        <f>C857&amp;D857&amp;E857&amp;F857</f>
        <v/>
      </c>
      <c r="H857" s="171">
        <f>B857&amp;G857</f>
        <v/>
      </c>
    </row>
    <row r="858">
      <c r="A858" s="171">
        <f>C858&amp;D858&amp;E858</f>
        <v/>
      </c>
      <c r="B858" s="171">
        <f>C858&amp;D858&amp;E858&amp;F858</f>
        <v/>
      </c>
      <c r="H858" s="171">
        <f>B858&amp;G858</f>
        <v/>
      </c>
    </row>
    <row r="859">
      <c r="A859" s="171">
        <f>C859&amp;D859&amp;E859</f>
        <v/>
      </c>
      <c r="B859" s="171">
        <f>C859&amp;D859&amp;E859&amp;F859</f>
        <v/>
      </c>
      <c r="H859" s="171">
        <f>B859&amp;G859</f>
        <v/>
      </c>
    </row>
    <row r="860">
      <c r="A860" s="171">
        <f>C860&amp;D860&amp;E860</f>
        <v/>
      </c>
      <c r="B860" s="171">
        <f>C860&amp;D860&amp;E860&amp;F860</f>
        <v/>
      </c>
      <c r="H860" s="171">
        <f>B860&amp;G860</f>
        <v/>
      </c>
    </row>
    <row r="861">
      <c r="A861" s="171">
        <f>C861&amp;D861&amp;E861</f>
        <v/>
      </c>
      <c r="B861" s="171">
        <f>C861&amp;D861&amp;E861&amp;F861</f>
        <v/>
      </c>
      <c r="H861" s="171">
        <f>B861&amp;G861</f>
        <v/>
      </c>
    </row>
    <row r="862">
      <c r="A862" s="171">
        <f>C862&amp;D862&amp;E862</f>
        <v/>
      </c>
      <c r="B862" s="171">
        <f>C862&amp;D862&amp;E862&amp;F862</f>
        <v/>
      </c>
      <c r="H862" s="171">
        <f>B862&amp;G862</f>
        <v/>
      </c>
    </row>
    <row r="863">
      <c r="A863" s="171">
        <f>C863&amp;D863&amp;E863</f>
        <v/>
      </c>
      <c r="B863" s="171">
        <f>C863&amp;D863&amp;E863&amp;F863</f>
        <v/>
      </c>
      <c r="H863" s="171">
        <f>B863&amp;G863</f>
        <v/>
      </c>
    </row>
    <row r="864">
      <c r="A864" s="171">
        <f>C864&amp;D864&amp;E864</f>
        <v/>
      </c>
      <c r="B864" s="171">
        <f>C864&amp;D864&amp;E864&amp;F864</f>
        <v/>
      </c>
      <c r="H864" s="171">
        <f>B864&amp;G864</f>
        <v/>
      </c>
    </row>
    <row r="865">
      <c r="A865" s="171">
        <f>C865&amp;D865&amp;E865</f>
        <v/>
      </c>
      <c r="B865" s="171">
        <f>C865&amp;D865&amp;E865&amp;F865</f>
        <v/>
      </c>
      <c r="H865" s="171">
        <f>B865&amp;G865</f>
        <v/>
      </c>
    </row>
    <row r="866">
      <c r="A866" s="171">
        <f>C866&amp;D866&amp;E866</f>
        <v/>
      </c>
      <c r="B866" s="171">
        <f>C866&amp;D866&amp;E866&amp;F866</f>
        <v/>
      </c>
      <c r="H866" s="171">
        <f>B866&amp;G866</f>
        <v/>
      </c>
    </row>
    <row r="867">
      <c r="A867" s="171">
        <f>C867&amp;D867&amp;E867</f>
        <v/>
      </c>
      <c r="B867" s="171">
        <f>C867&amp;D867&amp;E867&amp;F867</f>
        <v/>
      </c>
      <c r="H867" s="171">
        <f>B867&amp;G867</f>
        <v/>
      </c>
    </row>
    <row r="868">
      <c r="A868" s="171">
        <f>C868&amp;D868&amp;E868</f>
        <v/>
      </c>
      <c r="B868" s="171">
        <f>C868&amp;D868&amp;E868&amp;F868</f>
        <v/>
      </c>
      <c r="H868" s="171">
        <f>B868&amp;G868</f>
        <v/>
      </c>
    </row>
    <row r="869">
      <c r="A869" s="171">
        <f>C869&amp;D869&amp;E869</f>
        <v/>
      </c>
      <c r="B869" s="171">
        <f>C869&amp;D869&amp;E869&amp;F869</f>
        <v/>
      </c>
      <c r="H869" s="171">
        <f>B869&amp;G869</f>
        <v/>
      </c>
    </row>
    <row r="870">
      <c r="A870" s="171">
        <f>C870&amp;D870&amp;E870</f>
        <v/>
      </c>
      <c r="B870" s="171">
        <f>C870&amp;D870&amp;E870&amp;F870</f>
        <v/>
      </c>
      <c r="H870" s="171">
        <f>B870&amp;G870</f>
        <v/>
      </c>
    </row>
    <row r="871">
      <c r="A871" s="171">
        <f>C871&amp;D871&amp;E871</f>
        <v/>
      </c>
      <c r="B871" s="171">
        <f>C871&amp;D871&amp;E871&amp;F871</f>
        <v/>
      </c>
      <c r="H871" s="171">
        <f>B871&amp;G871</f>
        <v/>
      </c>
    </row>
    <row r="872">
      <c r="A872" s="171">
        <f>C872&amp;D872&amp;E872</f>
        <v/>
      </c>
      <c r="B872" s="171">
        <f>C872&amp;D872&amp;E872&amp;F872</f>
        <v/>
      </c>
      <c r="H872" s="171">
        <f>B872&amp;G872</f>
        <v/>
      </c>
    </row>
    <row r="873">
      <c r="A873" s="171">
        <f>C873&amp;D873&amp;E873</f>
        <v/>
      </c>
      <c r="B873" s="171">
        <f>C873&amp;D873&amp;E873&amp;F873</f>
        <v/>
      </c>
      <c r="H873" s="171">
        <f>B873&amp;G873</f>
        <v/>
      </c>
    </row>
    <row r="874">
      <c r="A874" s="171">
        <f>C874&amp;D874&amp;E874</f>
        <v/>
      </c>
      <c r="B874" s="171">
        <f>C874&amp;D874&amp;E874&amp;F874</f>
        <v/>
      </c>
      <c r="H874" s="171">
        <f>B874&amp;G874</f>
        <v/>
      </c>
    </row>
    <row r="875">
      <c r="A875" s="171">
        <f>C875&amp;D875&amp;E875</f>
        <v/>
      </c>
      <c r="B875" s="171">
        <f>C875&amp;D875&amp;E875&amp;F875</f>
        <v/>
      </c>
      <c r="H875" s="171">
        <f>B875&amp;G875</f>
        <v/>
      </c>
    </row>
    <row r="876">
      <c r="A876" s="171">
        <f>C876&amp;D876&amp;E876</f>
        <v/>
      </c>
      <c r="B876" s="171">
        <f>C876&amp;D876&amp;E876&amp;F876</f>
        <v/>
      </c>
      <c r="H876" s="171">
        <f>B876&amp;G876</f>
        <v/>
      </c>
    </row>
    <row r="877">
      <c r="A877" s="171">
        <f>C877&amp;D877&amp;E877</f>
        <v/>
      </c>
      <c r="B877" s="171">
        <f>C877&amp;D877&amp;E877&amp;F877</f>
        <v/>
      </c>
      <c r="H877" s="171">
        <f>B877&amp;G877</f>
        <v/>
      </c>
    </row>
    <row r="878">
      <c r="A878" s="171">
        <f>C878&amp;D878&amp;E878</f>
        <v/>
      </c>
      <c r="B878" s="171">
        <f>C878&amp;D878&amp;E878&amp;F878</f>
        <v/>
      </c>
      <c r="H878" s="171">
        <f>B878&amp;G878</f>
        <v/>
      </c>
    </row>
    <row r="879">
      <c r="A879" s="171">
        <f>C879&amp;D879&amp;E879</f>
        <v/>
      </c>
      <c r="B879" s="171">
        <f>C879&amp;D879&amp;E879&amp;F879</f>
        <v/>
      </c>
      <c r="H879" s="171">
        <f>B879&amp;G879</f>
        <v/>
      </c>
    </row>
    <row r="880">
      <c r="A880" s="171">
        <f>C880&amp;D880&amp;E880</f>
        <v/>
      </c>
      <c r="B880" s="171">
        <f>C880&amp;D880&amp;E880&amp;F880</f>
        <v/>
      </c>
      <c r="H880" s="171">
        <f>B880&amp;G880</f>
        <v/>
      </c>
    </row>
    <row r="881">
      <c r="A881" s="171">
        <f>C881&amp;D881&amp;E881</f>
        <v/>
      </c>
      <c r="B881" s="171">
        <f>C881&amp;D881&amp;E881&amp;F881</f>
        <v/>
      </c>
      <c r="H881" s="171">
        <f>B881&amp;G881</f>
        <v/>
      </c>
    </row>
    <row r="882">
      <c r="A882" s="171">
        <f>C882&amp;D882&amp;E882</f>
        <v/>
      </c>
      <c r="B882" s="171">
        <f>C882&amp;D882&amp;E882&amp;F882</f>
        <v/>
      </c>
      <c r="H882" s="171">
        <f>B882&amp;G882</f>
        <v/>
      </c>
    </row>
    <row r="883">
      <c r="A883" s="171">
        <f>C883&amp;D883&amp;E883</f>
        <v/>
      </c>
      <c r="B883" s="171">
        <f>C883&amp;D883&amp;E883&amp;F883</f>
        <v/>
      </c>
      <c r="H883" s="171">
        <f>B883&amp;G883</f>
        <v/>
      </c>
    </row>
    <row r="884">
      <c r="A884" s="171">
        <f>C884&amp;D884&amp;E884</f>
        <v/>
      </c>
      <c r="B884" s="171">
        <f>C884&amp;D884&amp;E884&amp;F884</f>
        <v/>
      </c>
      <c r="H884" s="171">
        <f>B884&amp;G884</f>
        <v/>
      </c>
    </row>
    <row r="885">
      <c r="A885" s="171">
        <f>C885&amp;D885&amp;E885</f>
        <v/>
      </c>
      <c r="B885" s="171">
        <f>C885&amp;D885&amp;E885&amp;F885</f>
        <v/>
      </c>
      <c r="H885" s="171">
        <f>B885&amp;G885</f>
        <v/>
      </c>
    </row>
    <row r="886">
      <c r="A886" s="171">
        <f>C886&amp;D886&amp;E886</f>
        <v/>
      </c>
      <c r="B886" s="171">
        <f>C886&amp;D886&amp;E886&amp;F886</f>
        <v/>
      </c>
      <c r="H886" s="171">
        <f>B886&amp;G886</f>
        <v/>
      </c>
    </row>
    <row r="887">
      <c r="A887" s="171">
        <f>C887&amp;D887&amp;E887</f>
        <v/>
      </c>
      <c r="B887" s="171">
        <f>C887&amp;D887&amp;E887&amp;F887</f>
        <v/>
      </c>
      <c r="H887" s="171">
        <f>B887&amp;G887</f>
        <v/>
      </c>
    </row>
    <row r="888">
      <c r="A888" s="171">
        <f>C888&amp;D888&amp;E888</f>
        <v/>
      </c>
      <c r="B888" s="171">
        <f>C888&amp;D888&amp;E888&amp;F888</f>
        <v/>
      </c>
      <c r="H888" s="171">
        <f>B888&amp;G888</f>
        <v/>
      </c>
    </row>
    <row r="889">
      <c r="A889" s="171">
        <f>C889&amp;D889&amp;E889</f>
        <v/>
      </c>
      <c r="B889" s="171">
        <f>C889&amp;D889&amp;E889&amp;F889</f>
        <v/>
      </c>
      <c r="H889" s="171">
        <f>B889&amp;G889</f>
        <v/>
      </c>
    </row>
    <row r="890">
      <c r="A890" s="171">
        <f>C890&amp;D890&amp;E890</f>
        <v/>
      </c>
      <c r="B890" s="171">
        <f>C890&amp;D890&amp;E890&amp;F890</f>
        <v/>
      </c>
      <c r="H890" s="171">
        <f>B890&amp;G890</f>
        <v/>
      </c>
    </row>
    <row r="891">
      <c r="A891" s="171">
        <f>C891&amp;D891&amp;E891</f>
        <v/>
      </c>
      <c r="B891" s="171">
        <f>C891&amp;D891&amp;E891&amp;F891</f>
        <v/>
      </c>
      <c r="H891" s="171">
        <f>B891&amp;G891</f>
        <v/>
      </c>
    </row>
    <row r="892">
      <c r="A892" s="171">
        <f>C892&amp;D892&amp;E892</f>
        <v/>
      </c>
      <c r="B892" s="171">
        <f>C892&amp;D892&amp;E892&amp;F892</f>
        <v/>
      </c>
      <c r="H892" s="171">
        <f>B892&amp;G892</f>
        <v/>
      </c>
    </row>
    <row r="893">
      <c r="A893" s="171">
        <f>C893&amp;D893&amp;E893</f>
        <v/>
      </c>
      <c r="B893" s="171">
        <f>C893&amp;D893&amp;E893&amp;F893</f>
        <v/>
      </c>
      <c r="H893" s="171">
        <f>B893&amp;G893</f>
        <v/>
      </c>
    </row>
    <row r="894">
      <c r="A894" s="171">
        <f>C894&amp;D894&amp;E894</f>
        <v/>
      </c>
      <c r="B894" s="171">
        <f>C894&amp;D894&amp;E894&amp;F894</f>
        <v/>
      </c>
      <c r="H894" s="171">
        <f>B894&amp;G894</f>
        <v/>
      </c>
    </row>
    <row r="895">
      <c r="A895" s="171">
        <f>C895&amp;D895&amp;E895</f>
        <v/>
      </c>
      <c r="B895" s="171">
        <f>C895&amp;D895&amp;E895&amp;F895</f>
        <v/>
      </c>
      <c r="H895" s="171">
        <f>B895&amp;G895</f>
        <v/>
      </c>
    </row>
    <row r="896">
      <c r="A896" s="171">
        <f>C896&amp;D896&amp;E896</f>
        <v/>
      </c>
      <c r="B896" s="171">
        <f>C896&amp;D896&amp;E896&amp;F896</f>
        <v/>
      </c>
      <c r="H896" s="171">
        <f>B896&amp;G896</f>
        <v/>
      </c>
    </row>
    <row r="897">
      <c r="A897" s="171">
        <f>C897&amp;D897&amp;E897</f>
        <v/>
      </c>
      <c r="B897" s="171">
        <f>C897&amp;D897&amp;E897&amp;F897</f>
        <v/>
      </c>
      <c r="H897" s="171">
        <f>B897&amp;G897</f>
        <v/>
      </c>
    </row>
    <row r="898">
      <c r="A898" s="171">
        <f>C898&amp;D898&amp;E898</f>
        <v/>
      </c>
      <c r="B898" s="171">
        <f>C898&amp;D898&amp;E898&amp;F898</f>
        <v/>
      </c>
      <c r="H898" s="171">
        <f>B898&amp;G898</f>
        <v/>
      </c>
    </row>
    <row r="899">
      <c r="A899" s="171">
        <f>C899&amp;D899&amp;E899</f>
        <v/>
      </c>
      <c r="B899" s="171">
        <f>C899&amp;D899&amp;E899&amp;F899</f>
        <v/>
      </c>
      <c r="H899" s="171">
        <f>B899&amp;G899</f>
        <v/>
      </c>
    </row>
    <row r="900">
      <c r="A900" s="171">
        <f>C900&amp;D900&amp;E900</f>
        <v/>
      </c>
      <c r="B900" s="171">
        <f>C900&amp;D900&amp;E900&amp;F900</f>
        <v/>
      </c>
      <c r="H900" s="171">
        <f>B900&amp;G900</f>
        <v/>
      </c>
    </row>
    <row r="901">
      <c r="A901" s="171">
        <f>C901&amp;D901&amp;E901</f>
        <v/>
      </c>
      <c r="B901" s="171">
        <f>C901&amp;D901&amp;E901&amp;F901</f>
        <v/>
      </c>
      <c r="H901" s="171">
        <f>B901&amp;G901</f>
        <v/>
      </c>
    </row>
    <row r="902">
      <c r="A902" s="171">
        <f>C902&amp;D902&amp;E902</f>
        <v/>
      </c>
      <c r="B902" s="171">
        <f>C902&amp;D902&amp;E902&amp;F902</f>
        <v/>
      </c>
      <c r="H902" s="171">
        <f>B902&amp;G902</f>
        <v/>
      </c>
    </row>
    <row r="903">
      <c r="A903" s="171">
        <f>C903&amp;D903&amp;E903</f>
        <v/>
      </c>
      <c r="B903" s="171">
        <f>C903&amp;D903&amp;E903&amp;F903</f>
        <v/>
      </c>
      <c r="H903" s="171">
        <f>B903&amp;G903</f>
        <v/>
      </c>
    </row>
    <row r="904">
      <c r="A904" s="171">
        <f>C904&amp;D904&amp;E904</f>
        <v/>
      </c>
      <c r="B904" s="171">
        <f>C904&amp;D904&amp;E904&amp;F904</f>
        <v/>
      </c>
      <c r="H904" s="171">
        <f>B904&amp;G904</f>
        <v/>
      </c>
    </row>
    <row r="905">
      <c r="A905" s="171">
        <f>C905&amp;D905&amp;E905</f>
        <v/>
      </c>
      <c r="B905" s="171">
        <f>C905&amp;D905&amp;E905&amp;F905</f>
        <v/>
      </c>
      <c r="H905" s="171">
        <f>B905&amp;G905</f>
        <v/>
      </c>
    </row>
    <row r="906">
      <c r="A906" s="171">
        <f>C906&amp;D906&amp;E906</f>
        <v/>
      </c>
      <c r="B906" s="171">
        <f>C906&amp;D906&amp;E906&amp;F906</f>
        <v/>
      </c>
      <c r="H906" s="171">
        <f>B906&amp;G906</f>
        <v/>
      </c>
    </row>
    <row r="907">
      <c r="A907" s="171">
        <f>C907&amp;D907&amp;E907</f>
        <v/>
      </c>
      <c r="B907" s="171">
        <f>C907&amp;D907&amp;E907&amp;F907</f>
        <v/>
      </c>
      <c r="H907" s="171">
        <f>B907&amp;G907</f>
        <v/>
      </c>
    </row>
    <row r="908">
      <c r="A908" s="171">
        <f>C908&amp;D908&amp;E908</f>
        <v/>
      </c>
      <c r="B908" s="171">
        <f>C908&amp;D908&amp;E908&amp;F908</f>
        <v/>
      </c>
      <c r="H908" s="171">
        <f>B908&amp;G908</f>
        <v/>
      </c>
    </row>
    <row r="909">
      <c r="A909" s="171">
        <f>C909&amp;D909&amp;E909</f>
        <v/>
      </c>
      <c r="B909" s="171">
        <f>C909&amp;D909&amp;E909&amp;F909</f>
        <v/>
      </c>
      <c r="H909" s="171">
        <f>B909&amp;G909</f>
        <v/>
      </c>
    </row>
    <row r="910">
      <c r="A910" s="171">
        <f>C910&amp;D910&amp;E910</f>
        <v/>
      </c>
      <c r="B910" s="171">
        <f>C910&amp;D910&amp;E910&amp;F910</f>
        <v/>
      </c>
      <c r="H910" s="171">
        <f>B910&amp;G910</f>
        <v/>
      </c>
    </row>
    <row r="911">
      <c r="A911" s="171">
        <f>C911&amp;D911&amp;E911</f>
        <v/>
      </c>
      <c r="B911" s="171">
        <f>C911&amp;D911&amp;E911&amp;F911</f>
        <v/>
      </c>
      <c r="H911" s="171">
        <f>B911&amp;G911</f>
        <v/>
      </c>
    </row>
    <row r="912">
      <c r="A912" s="171">
        <f>C912&amp;D912&amp;E912</f>
        <v/>
      </c>
      <c r="B912" s="171">
        <f>C912&amp;D912&amp;E912&amp;F912</f>
        <v/>
      </c>
      <c r="H912" s="171">
        <f>B912&amp;G912</f>
        <v/>
      </c>
    </row>
    <row r="913">
      <c r="A913" s="171">
        <f>C913&amp;D913&amp;E913</f>
        <v/>
      </c>
      <c r="B913" s="171">
        <f>C913&amp;D913&amp;E913&amp;F913</f>
        <v/>
      </c>
      <c r="H913" s="171">
        <f>B913&amp;G913</f>
        <v/>
      </c>
    </row>
    <row r="914">
      <c r="A914" s="171">
        <f>C914&amp;D914&amp;E914</f>
        <v/>
      </c>
      <c r="B914" s="171">
        <f>C914&amp;D914&amp;E914&amp;F914</f>
        <v/>
      </c>
      <c r="H914" s="171">
        <f>B914&amp;G914</f>
        <v/>
      </c>
    </row>
    <row r="915">
      <c r="A915" s="171">
        <f>C915&amp;D915&amp;E915</f>
        <v/>
      </c>
      <c r="B915" s="171">
        <f>C915&amp;D915&amp;E915&amp;F915</f>
        <v/>
      </c>
      <c r="H915" s="171">
        <f>B915&amp;G915</f>
        <v/>
      </c>
    </row>
    <row r="916">
      <c r="A916" s="171">
        <f>C916&amp;D916&amp;E916</f>
        <v/>
      </c>
      <c r="B916" s="171">
        <f>C916&amp;D916&amp;E916&amp;F916</f>
        <v/>
      </c>
      <c r="H916" s="171">
        <f>B916&amp;G916</f>
        <v/>
      </c>
    </row>
    <row r="917">
      <c r="A917" s="171">
        <f>C917&amp;D917&amp;E917</f>
        <v/>
      </c>
      <c r="B917" s="171">
        <f>C917&amp;D917&amp;E917&amp;F917</f>
        <v/>
      </c>
      <c r="H917" s="171">
        <f>B917&amp;G917</f>
        <v/>
      </c>
    </row>
    <row r="918">
      <c r="A918" s="171">
        <f>C918&amp;D918&amp;E918</f>
        <v/>
      </c>
      <c r="B918" s="171">
        <f>C918&amp;D918&amp;E918&amp;F918</f>
        <v/>
      </c>
      <c r="H918" s="171">
        <f>B918&amp;G918</f>
        <v/>
      </c>
    </row>
    <row r="919">
      <c r="A919" s="171">
        <f>C919&amp;D919&amp;E919</f>
        <v/>
      </c>
      <c r="B919" s="171">
        <f>C919&amp;D919&amp;E919&amp;F919</f>
        <v/>
      </c>
      <c r="H919" s="171">
        <f>B919&amp;G919</f>
        <v/>
      </c>
    </row>
    <row r="920">
      <c r="A920" s="171">
        <f>C920&amp;D920&amp;E920</f>
        <v/>
      </c>
      <c r="B920" s="171">
        <f>C920&amp;D920&amp;E920&amp;F920</f>
        <v/>
      </c>
      <c r="H920" s="171">
        <f>B920&amp;G920</f>
        <v/>
      </c>
    </row>
    <row r="921">
      <c r="A921" s="171">
        <f>C921&amp;D921&amp;E921</f>
        <v/>
      </c>
      <c r="B921" s="171">
        <f>C921&amp;D921&amp;E921&amp;F921</f>
        <v/>
      </c>
      <c r="H921" s="171">
        <f>B921&amp;G921</f>
        <v/>
      </c>
    </row>
    <row r="922">
      <c r="A922" s="171">
        <f>C922&amp;D922&amp;E922</f>
        <v/>
      </c>
      <c r="B922" s="171">
        <f>C922&amp;D922&amp;E922&amp;F922</f>
        <v/>
      </c>
      <c r="H922" s="171">
        <f>B922&amp;G922</f>
        <v/>
      </c>
    </row>
    <row r="923">
      <c r="A923" s="171">
        <f>C923&amp;D923&amp;E923</f>
        <v/>
      </c>
      <c r="B923" s="171">
        <f>C923&amp;D923&amp;E923&amp;F923</f>
        <v/>
      </c>
      <c r="H923" s="171">
        <f>B923&amp;G923</f>
        <v/>
      </c>
    </row>
    <row r="924">
      <c r="A924" s="171">
        <f>C924&amp;D924&amp;E924</f>
        <v/>
      </c>
      <c r="B924" s="171">
        <f>C924&amp;D924&amp;E924&amp;F924</f>
        <v/>
      </c>
      <c r="H924" s="171">
        <f>B924&amp;G924</f>
        <v/>
      </c>
    </row>
    <row r="925">
      <c r="A925" s="171">
        <f>C925&amp;D925&amp;E925</f>
        <v/>
      </c>
      <c r="B925" s="171">
        <f>C925&amp;D925&amp;E925&amp;F925</f>
        <v/>
      </c>
      <c r="H925" s="171">
        <f>B925&amp;G925</f>
        <v/>
      </c>
    </row>
    <row r="926">
      <c r="A926" s="171">
        <f>C926&amp;D926&amp;E926</f>
        <v/>
      </c>
      <c r="B926" s="171">
        <f>C926&amp;D926&amp;E926&amp;F926</f>
        <v/>
      </c>
      <c r="H926" s="171">
        <f>B926&amp;G926</f>
        <v/>
      </c>
    </row>
    <row r="927">
      <c r="A927" s="171">
        <f>C927&amp;D927&amp;E927</f>
        <v/>
      </c>
      <c r="B927" s="171">
        <f>C927&amp;D927&amp;E927&amp;F927</f>
        <v/>
      </c>
      <c r="H927" s="171">
        <f>B927&amp;G927</f>
        <v/>
      </c>
    </row>
    <row r="928">
      <c r="A928" s="171">
        <f>C928&amp;D928&amp;E928</f>
        <v/>
      </c>
      <c r="B928" s="171">
        <f>C928&amp;D928&amp;E928&amp;F928</f>
        <v/>
      </c>
      <c r="H928" s="171">
        <f>B928&amp;G928</f>
        <v/>
      </c>
    </row>
    <row r="929">
      <c r="A929" s="171">
        <f>C929&amp;D929&amp;E929</f>
        <v/>
      </c>
      <c r="B929" s="171">
        <f>C929&amp;D929&amp;E929&amp;F929</f>
        <v/>
      </c>
      <c r="H929" s="171">
        <f>B929&amp;G929</f>
        <v/>
      </c>
    </row>
    <row r="930">
      <c r="A930" s="171">
        <f>C930&amp;D930&amp;E930</f>
        <v/>
      </c>
      <c r="B930" s="171">
        <f>C930&amp;D930&amp;E930&amp;F930</f>
        <v/>
      </c>
      <c r="H930" s="171">
        <f>B930&amp;G930</f>
        <v/>
      </c>
    </row>
    <row r="931">
      <c r="A931" s="171">
        <f>C931&amp;D931&amp;E931</f>
        <v/>
      </c>
      <c r="B931" s="171">
        <f>C931&amp;D931&amp;E931&amp;F931</f>
        <v/>
      </c>
      <c r="H931" s="171">
        <f>B931&amp;G931</f>
        <v/>
      </c>
    </row>
    <row r="932">
      <c r="A932" s="171">
        <f>C932&amp;D932&amp;E932</f>
        <v/>
      </c>
      <c r="B932" s="171">
        <f>C932&amp;D932&amp;E932&amp;F932</f>
        <v/>
      </c>
      <c r="H932" s="171">
        <f>B932&amp;G932</f>
        <v/>
      </c>
    </row>
    <row r="933">
      <c r="A933" s="171">
        <f>C933&amp;D933&amp;E933</f>
        <v/>
      </c>
      <c r="B933" s="171">
        <f>C933&amp;D933&amp;E933&amp;F933</f>
        <v/>
      </c>
      <c r="H933" s="171">
        <f>B933&amp;G933</f>
        <v/>
      </c>
    </row>
    <row r="934">
      <c r="A934" s="171">
        <f>C934&amp;D934&amp;E934</f>
        <v/>
      </c>
      <c r="B934" s="171">
        <f>C934&amp;D934&amp;E934&amp;F934</f>
        <v/>
      </c>
      <c r="H934" s="171">
        <f>B934&amp;G934</f>
        <v/>
      </c>
    </row>
    <row r="935">
      <c r="A935" s="171">
        <f>C935&amp;D935&amp;E935</f>
        <v/>
      </c>
      <c r="B935" s="171">
        <f>C935&amp;D935&amp;E935&amp;F935</f>
        <v/>
      </c>
      <c r="H935" s="171">
        <f>B935&amp;G935</f>
        <v/>
      </c>
    </row>
    <row r="936">
      <c r="A936" s="171">
        <f>C936&amp;D936&amp;E936</f>
        <v/>
      </c>
      <c r="B936" s="171">
        <f>C936&amp;D936&amp;E936&amp;F936</f>
        <v/>
      </c>
      <c r="H936" s="171">
        <f>B936&amp;G936</f>
        <v/>
      </c>
    </row>
    <row r="937">
      <c r="A937" s="171">
        <f>C937&amp;D937&amp;E937</f>
        <v/>
      </c>
      <c r="B937" s="171">
        <f>C937&amp;D937&amp;E937&amp;F937</f>
        <v/>
      </c>
      <c r="H937" s="171">
        <f>B937&amp;G937</f>
        <v/>
      </c>
    </row>
    <row r="938">
      <c r="A938" s="171">
        <f>C938&amp;D938&amp;E938</f>
        <v/>
      </c>
      <c r="B938" s="171">
        <f>C938&amp;D938&amp;E938&amp;F938</f>
        <v/>
      </c>
      <c r="H938" s="171">
        <f>B938&amp;G938</f>
        <v/>
      </c>
    </row>
    <row r="939">
      <c r="A939" s="171">
        <f>C939&amp;D939&amp;E939</f>
        <v/>
      </c>
      <c r="B939" s="171">
        <f>C939&amp;D939&amp;E939&amp;F939</f>
        <v/>
      </c>
      <c r="H939" s="171">
        <f>B939&amp;G939</f>
        <v/>
      </c>
    </row>
    <row r="940">
      <c r="A940" s="171">
        <f>C940&amp;D940&amp;E940</f>
        <v/>
      </c>
      <c r="B940" s="171">
        <f>C940&amp;D940&amp;E940&amp;F940</f>
        <v/>
      </c>
      <c r="H940" s="171">
        <f>B940&amp;G940</f>
        <v/>
      </c>
    </row>
    <row r="941">
      <c r="A941" s="171">
        <f>C941&amp;D941&amp;E941</f>
        <v/>
      </c>
      <c r="B941" s="171">
        <f>C941&amp;D941&amp;E941&amp;F941</f>
        <v/>
      </c>
      <c r="H941" s="171">
        <f>B941&amp;G941</f>
        <v/>
      </c>
    </row>
    <row r="942">
      <c r="A942" s="171">
        <f>C942&amp;D942&amp;E942</f>
        <v/>
      </c>
      <c r="B942" s="171">
        <f>C942&amp;D942&amp;E942&amp;F942</f>
        <v/>
      </c>
      <c r="H942" s="171">
        <f>B942&amp;G942</f>
        <v/>
      </c>
    </row>
    <row r="943">
      <c r="A943" s="171">
        <f>C943&amp;D943&amp;E943</f>
        <v/>
      </c>
      <c r="B943" s="171">
        <f>C943&amp;D943&amp;E943&amp;F943</f>
        <v/>
      </c>
      <c r="H943" s="171">
        <f>B943&amp;G943</f>
        <v/>
      </c>
    </row>
    <row r="944">
      <c r="A944" s="171">
        <f>C944&amp;D944&amp;E944</f>
        <v/>
      </c>
      <c r="B944" s="171">
        <f>C944&amp;D944&amp;E944&amp;F944</f>
        <v/>
      </c>
      <c r="H944" s="171">
        <f>B944&amp;G944</f>
        <v/>
      </c>
    </row>
    <row r="945">
      <c r="A945" s="171">
        <f>C945&amp;D945&amp;E945</f>
        <v/>
      </c>
      <c r="B945" s="171">
        <f>C945&amp;D945&amp;E945&amp;F945</f>
        <v/>
      </c>
      <c r="H945" s="171">
        <f>B945&amp;G945</f>
        <v/>
      </c>
    </row>
    <row r="946">
      <c r="A946" s="171">
        <f>C946&amp;D946&amp;E946</f>
        <v/>
      </c>
      <c r="B946" s="171">
        <f>C946&amp;D946&amp;E946&amp;F946</f>
        <v/>
      </c>
      <c r="H946" s="171">
        <f>B946&amp;G946</f>
        <v/>
      </c>
    </row>
    <row r="947">
      <c r="A947" s="171">
        <f>C947&amp;D947&amp;E947</f>
        <v/>
      </c>
      <c r="B947" s="171">
        <f>C947&amp;D947&amp;E947&amp;F947</f>
        <v/>
      </c>
      <c r="H947" s="171">
        <f>B947&amp;G947</f>
        <v/>
      </c>
    </row>
    <row r="948">
      <c r="A948" s="171">
        <f>C948&amp;D948&amp;E948</f>
        <v/>
      </c>
      <c r="B948" s="171">
        <f>C948&amp;D948&amp;E948&amp;F948</f>
        <v/>
      </c>
      <c r="H948" s="171">
        <f>B948&amp;G948</f>
        <v/>
      </c>
    </row>
    <row r="949">
      <c r="A949" s="171">
        <f>C949&amp;D949&amp;E949</f>
        <v/>
      </c>
      <c r="B949" s="171">
        <f>C949&amp;D949&amp;E949&amp;F949</f>
        <v/>
      </c>
      <c r="H949" s="171">
        <f>B949&amp;G949</f>
        <v/>
      </c>
    </row>
    <row r="950">
      <c r="A950" s="171">
        <f>C950&amp;D950&amp;E950</f>
        <v/>
      </c>
      <c r="B950" s="171">
        <f>C950&amp;D950&amp;E950&amp;F950</f>
        <v/>
      </c>
      <c r="H950" s="171">
        <f>B950&amp;G950</f>
        <v/>
      </c>
    </row>
    <row r="951">
      <c r="A951" s="171">
        <f>C951&amp;D951&amp;E951</f>
        <v/>
      </c>
      <c r="B951" s="171">
        <f>C951&amp;D951&amp;E951&amp;F951</f>
        <v/>
      </c>
      <c r="H951" s="171">
        <f>B951&amp;G951</f>
        <v/>
      </c>
    </row>
    <row r="952">
      <c r="A952" s="171">
        <f>C952&amp;D952&amp;E952</f>
        <v/>
      </c>
      <c r="B952" s="171">
        <f>C952&amp;D952&amp;E952&amp;F952</f>
        <v/>
      </c>
      <c r="H952" s="171">
        <f>B952&amp;G952</f>
        <v/>
      </c>
    </row>
    <row r="953">
      <c r="A953" s="171">
        <f>C953&amp;D953&amp;E953</f>
        <v/>
      </c>
      <c r="B953" s="171">
        <f>C953&amp;D953&amp;E953&amp;F953</f>
        <v/>
      </c>
      <c r="H953" s="171">
        <f>B953&amp;G953</f>
        <v/>
      </c>
    </row>
    <row r="954">
      <c r="A954" s="171">
        <f>C954&amp;D954&amp;E954</f>
        <v/>
      </c>
      <c r="B954" s="171">
        <f>C954&amp;D954&amp;E954&amp;F954</f>
        <v/>
      </c>
      <c r="H954" s="171">
        <f>B954&amp;G954</f>
        <v/>
      </c>
    </row>
    <row r="955">
      <c r="A955" s="171">
        <f>C955&amp;D955&amp;E955</f>
        <v/>
      </c>
      <c r="B955" s="171">
        <f>C955&amp;D955&amp;E955&amp;F955</f>
        <v/>
      </c>
      <c r="H955" s="171">
        <f>B955&amp;G955</f>
        <v/>
      </c>
    </row>
    <row r="956">
      <c r="A956" s="171">
        <f>C956&amp;D956&amp;E956</f>
        <v/>
      </c>
      <c r="B956" s="171">
        <f>C956&amp;D956&amp;E956&amp;F956</f>
        <v/>
      </c>
      <c r="H956" s="171">
        <f>B956&amp;G956</f>
        <v/>
      </c>
    </row>
    <row r="957">
      <c r="A957" s="171">
        <f>C957&amp;D957&amp;E957</f>
        <v/>
      </c>
      <c r="B957" s="171">
        <f>C957&amp;D957&amp;E957&amp;F957</f>
        <v/>
      </c>
      <c r="H957" s="171">
        <f>B957&amp;G957</f>
        <v/>
      </c>
    </row>
    <row r="958">
      <c r="A958" s="171">
        <f>C958&amp;D958&amp;E958</f>
        <v/>
      </c>
      <c r="B958" s="171">
        <f>C958&amp;D958&amp;E958&amp;F958</f>
        <v/>
      </c>
      <c r="H958" s="171">
        <f>B958&amp;G958</f>
        <v/>
      </c>
    </row>
    <row r="959">
      <c r="A959" s="171">
        <f>C959&amp;D959&amp;E959</f>
        <v/>
      </c>
      <c r="B959" s="171">
        <f>C959&amp;D959&amp;E959&amp;F959</f>
        <v/>
      </c>
      <c r="H959" s="171">
        <f>B959&amp;G959</f>
        <v/>
      </c>
    </row>
    <row r="960">
      <c r="A960" s="171">
        <f>C960&amp;D960&amp;E960</f>
        <v/>
      </c>
      <c r="B960" s="171">
        <f>C960&amp;D960&amp;E960&amp;F960</f>
        <v/>
      </c>
      <c r="H960" s="171">
        <f>B960&amp;G960</f>
        <v/>
      </c>
    </row>
    <row r="961">
      <c r="A961" s="171">
        <f>C961&amp;D961&amp;E961</f>
        <v/>
      </c>
      <c r="B961" s="171">
        <f>C961&amp;D961&amp;E961&amp;F961</f>
        <v/>
      </c>
      <c r="H961" s="171">
        <f>B961&amp;G961</f>
        <v/>
      </c>
    </row>
    <row r="962">
      <c r="A962" s="171">
        <f>C962&amp;D962&amp;E962</f>
        <v/>
      </c>
      <c r="B962" s="171">
        <f>C962&amp;D962&amp;E962&amp;F962</f>
        <v/>
      </c>
      <c r="H962" s="171">
        <f>B962&amp;G962</f>
        <v/>
      </c>
    </row>
    <row r="963">
      <c r="A963" s="171">
        <f>C963&amp;D963&amp;E963</f>
        <v/>
      </c>
      <c r="B963" s="171">
        <f>C963&amp;D963&amp;E963&amp;F963</f>
        <v/>
      </c>
      <c r="H963" s="171">
        <f>B963&amp;G963</f>
        <v/>
      </c>
    </row>
    <row r="964">
      <c r="A964" s="171">
        <f>C964&amp;D964&amp;E964</f>
        <v/>
      </c>
      <c r="B964" s="171">
        <f>C964&amp;D964&amp;E964&amp;F964</f>
        <v/>
      </c>
      <c r="H964" s="171">
        <f>B964&amp;G964</f>
        <v/>
      </c>
    </row>
    <row r="965">
      <c r="A965" s="171">
        <f>C965&amp;D965&amp;E965</f>
        <v/>
      </c>
      <c r="B965" s="171">
        <f>C965&amp;D965&amp;E965&amp;F965</f>
        <v/>
      </c>
      <c r="H965" s="171">
        <f>B965&amp;G965</f>
        <v/>
      </c>
    </row>
    <row r="966">
      <c r="A966" s="171">
        <f>C966&amp;D966&amp;E966</f>
        <v/>
      </c>
      <c r="B966" s="171">
        <f>C966&amp;D966&amp;E966&amp;F966</f>
        <v/>
      </c>
      <c r="H966" s="171">
        <f>B966&amp;G966</f>
        <v/>
      </c>
    </row>
    <row r="967">
      <c r="A967" s="171">
        <f>C967&amp;D967&amp;E967</f>
        <v/>
      </c>
      <c r="B967" s="171">
        <f>C967&amp;D967&amp;E967&amp;F967</f>
        <v/>
      </c>
      <c r="H967" s="171">
        <f>B967&amp;G967</f>
        <v/>
      </c>
    </row>
    <row r="968">
      <c r="A968" s="171">
        <f>C968&amp;D968&amp;E968</f>
        <v/>
      </c>
      <c r="B968" s="171">
        <f>C968&amp;D968&amp;E968&amp;F968</f>
        <v/>
      </c>
      <c r="H968" s="171">
        <f>B968&amp;G968</f>
        <v/>
      </c>
    </row>
    <row r="969">
      <c r="A969" s="171">
        <f>C969&amp;D969&amp;E969</f>
        <v/>
      </c>
      <c r="B969" s="171">
        <f>C969&amp;D969&amp;E969&amp;F969</f>
        <v/>
      </c>
      <c r="H969" s="171">
        <f>B969&amp;G969</f>
        <v/>
      </c>
    </row>
    <row r="970">
      <c r="A970" s="171">
        <f>C970&amp;D970&amp;E970</f>
        <v/>
      </c>
      <c r="B970" s="171">
        <f>C970&amp;D970&amp;E970&amp;F970</f>
        <v/>
      </c>
      <c r="H970" s="171">
        <f>B970&amp;G970</f>
        <v/>
      </c>
    </row>
    <row r="971">
      <c r="A971" s="171">
        <f>C971&amp;D971&amp;E971</f>
        <v/>
      </c>
      <c r="B971" s="171">
        <f>C971&amp;D971&amp;E971&amp;F971</f>
        <v/>
      </c>
      <c r="H971" s="171">
        <f>B971&amp;G971</f>
        <v/>
      </c>
    </row>
    <row r="972">
      <c r="A972" s="171">
        <f>C972&amp;D972&amp;E972</f>
        <v/>
      </c>
      <c r="B972" s="171">
        <f>C972&amp;D972&amp;E972&amp;F972</f>
        <v/>
      </c>
      <c r="H972" s="171">
        <f>B972&amp;G972</f>
        <v/>
      </c>
    </row>
    <row r="973">
      <c r="A973" s="171">
        <f>C973&amp;D973&amp;E973</f>
        <v/>
      </c>
      <c r="B973" s="171">
        <f>C973&amp;D973&amp;E973&amp;F973</f>
        <v/>
      </c>
      <c r="H973" s="171">
        <f>B973&amp;G973</f>
        <v/>
      </c>
    </row>
    <row r="974">
      <c r="A974" s="171">
        <f>C974&amp;D974&amp;E974</f>
        <v/>
      </c>
      <c r="B974" s="171">
        <f>C974&amp;D974&amp;E974&amp;F974</f>
        <v/>
      </c>
      <c r="H974" s="171">
        <f>B974&amp;G974</f>
        <v/>
      </c>
    </row>
    <row r="975">
      <c r="A975" s="171">
        <f>C975&amp;D975&amp;E975</f>
        <v/>
      </c>
      <c r="B975" s="171">
        <f>C975&amp;D975&amp;E975&amp;F975</f>
        <v/>
      </c>
      <c r="H975" s="171">
        <f>B975&amp;G975</f>
        <v/>
      </c>
    </row>
    <row r="976">
      <c r="A976" s="171">
        <f>C976&amp;D976&amp;E976</f>
        <v/>
      </c>
      <c r="B976" s="171">
        <f>C976&amp;D976&amp;E976&amp;F976</f>
        <v/>
      </c>
      <c r="H976" s="171">
        <f>B976&amp;G976</f>
        <v/>
      </c>
    </row>
    <row r="977">
      <c r="A977" s="171">
        <f>C977&amp;D977&amp;E977</f>
        <v/>
      </c>
      <c r="B977" s="171">
        <f>C977&amp;D977&amp;E977&amp;F977</f>
        <v/>
      </c>
      <c r="H977" s="171">
        <f>B977&amp;G977</f>
        <v/>
      </c>
    </row>
    <row r="978">
      <c r="A978" s="171">
        <f>C978&amp;D978&amp;E978</f>
        <v/>
      </c>
      <c r="B978" s="171">
        <f>C978&amp;D978&amp;E978&amp;F978</f>
        <v/>
      </c>
      <c r="H978" s="171">
        <f>B978&amp;G978</f>
        <v/>
      </c>
    </row>
    <row r="979">
      <c r="A979" s="171">
        <f>C979&amp;D979&amp;E979</f>
        <v/>
      </c>
      <c r="B979" s="171">
        <f>C979&amp;D979&amp;E979&amp;F979</f>
        <v/>
      </c>
      <c r="H979" s="171">
        <f>B979&amp;G979</f>
        <v/>
      </c>
    </row>
    <row r="980">
      <c r="A980" s="171">
        <f>C980&amp;D980&amp;E980</f>
        <v/>
      </c>
      <c r="B980" s="171">
        <f>C980&amp;D980&amp;E980&amp;F980</f>
        <v/>
      </c>
      <c r="H980" s="171">
        <f>B980&amp;G980</f>
        <v/>
      </c>
    </row>
    <row r="981">
      <c r="A981" s="171">
        <f>C981&amp;D981&amp;E981</f>
        <v/>
      </c>
      <c r="B981" s="171">
        <f>C981&amp;D981&amp;E981&amp;F981</f>
        <v/>
      </c>
      <c r="H981" s="171">
        <f>B981&amp;G981</f>
        <v/>
      </c>
    </row>
    <row r="982">
      <c r="A982" s="171">
        <f>C982&amp;D982&amp;E982</f>
        <v/>
      </c>
      <c r="B982" s="171">
        <f>C982&amp;D982&amp;E982&amp;F982</f>
        <v/>
      </c>
      <c r="H982" s="171">
        <f>B982&amp;G982</f>
        <v/>
      </c>
    </row>
    <row r="983">
      <c r="A983" s="171">
        <f>C983&amp;D983&amp;E983</f>
        <v/>
      </c>
      <c r="B983" s="171">
        <f>C983&amp;D983&amp;E983&amp;F983</f>
        <v/>
      </c>
      <c r="H983" s="171">
        <f>B983&amp;G983</f>
        <v/>
      </c>
    </row>
    <row r="984">
      <c r="A984" s="171">
        <f>C984&amp;D984&amp;E984</f>
        <v/>
      </c>
      <c r="B984" s="171">
        <f>C984&amp;D984&amp;E984&amp;F984</f>
        <v/>
      </c>
      <c r="H984" s="171">
        <f>B984&amp;G984</f>
        <v/>
      </c>
    </row>
    <row r="985">
      <c r="A985" s="171">
        <f>C985&amp;D985&amp;E985</f>
        <v/>
      </c>
      <c r="B985" s="171">
        <f>C985&amp;D985&amp;E985&amp;F985</f>
        <v/>
      </c>
      <c r="H985" s="171">
        <f>B985&amp;G985</f>
        <v/>
      </c>
    </row>
    <row r="986">
      <c r="A986" s="171">
        <f>C986&amp;D986&amp;E986</f>
        <v/>
      </c>
      <c r="B986" s="171">
        <f>C986&amp;D986&amp;E986&amp;F986</f>
        <v/>
      </c>
      <c r="H986" s="171">
        <f>B986&amp;G986</f>
        <v/>
      </c>
    </row>
    <row r="987">
      <c r="A987" s="171">
        <f>C987&amp;D987&amp;E987</f>
        <v/>
      </c>
      <c r="B987" s="171">
        <f>C987&amp;D987&amp;E987&amp;F987</f>
        <v/>
      </c>
      <c r="H987" s="171">
        <f>B987&amp;G987</f>
        <v/>
      </c>
    </row>
    <row r="988">
      <c r="A988" s="171">
        <f>C988&amp;D988&amp;E988</f>
        <v/>
      </c>
      <c r="B988" s="171">
        <f>C988&amp;D988&amp;E988&amp;F988</f>
        <v/>
      </c>
      <c r="H988" s="171">
        <f>B988&amp;G988</f>
        <v/>
      </c>
    </row>
    <row r="989">
      <c r="A989" s="171">
        <f>C989&amp;D989&amp;E989</f>
        <v/>
      </c>
      <c r="B989" s="171">
        <f>C989&amp;D989&amp;E989&amp;F989</f>
        <v/>
      </c>
      <c r="H989" s="171">
        <f>B989&amp;G989</f>
        <v/>
      </c>
    </row>
    <row r="990">
      <c r="A990" s="171">
        <f>C990&amp;D990&amp;E990</f>
        <v/>
      </c>
      <c r="B990" s="171">
        <f>C990&amp;D990&amp;E990&amp;F990</f>
        <v/>
      </c>
      <c r="H990" s="171">
        <f>B990&amp;G990</f>
        <v/>
      </c>
    </row>
    <row r="991">
      <c r="A991" s="171">
        <f>C991&amp;D991&amp;E991</f>
        <v/>
      </c>
      <c r="B991" s="171">
        <f>C991&amp;D991&amp;E991&amp;F991</f>
        <v/>
      </c>
      <c r="H991" s="171">
        <f>B991&amp;G991</f>
        <v/>
      </c>
    </row>
    <row r="992">
      <c r="A992" s="171">
        <f>C992&amp;D992&amp;E992</f>
        <v/>
      </c>
      <c r="B992" s="171">
        <f>C992&amp;D992&amp;E992&amp;F992</f>
        <v/>
      </c>
      <c r="H992" s="171">
        <f>B992&amp;G992</f>
        <v/>
      </c>
    </row>
    <row r="993">
      <c r="A993" s="171">
        <f>C993&amp;D993&amp;E993</f>
        <v/>
      </c>
      <c r="B993" s="171">
        <f>C993&amp;D993&amp;E993&amp;F993</f>
        <v/>
      </c>
      <c r="H993" s="171">
        <f>B993&amp;G993</f>
        <v/>
      </c>
    </row>
    <row r="994">
      <c r="A994" s="171">
        <f>C994&amp;D994&amp;E994</f>
        <v/>
      </c>
      <c r="B994" s="171">
        <f>C994&amp;D994&amp;E994&amp;F994</f>
        <v/>
      </c>
      <c r="H994" s="171">
        <f>B994&amp;G994</f>
        <v/>
      </c>
    </row>
    <row r="995">
      <c r="A995" s="171">
        <f>C995&amp;D995&amp;E995</f>
        <v/>
      </c>
      <c r="B995" s="171">
        <f>C995&amp;D995&amp;E995&amp;F995</f>
        <v/>
      </c>
      <c r="H995" s="171">
        <f>B995&amp;G995</f>
        <v/>
      </c>
    </row>
    <row r="996">
      <c r="A996" s="171">
        <f>C996&amp;D996&amp;E996</f>
        <v/>
      </c>
      <c r="B996" s="171">
        <f>C996&amp;D996&amp;E996&amp;F996</f>
        <v/>
      </c>
      <c r="H996" s="171">
        <f>B996&amp;G996</f>
        <v/>
      </c>
    </row>
    <row r="997">
      <c r="A997" s="171">
        <f>C997&amp;D997&amp;E997</f>
        <v/>
      </c>
      <c r="B997" s="171">
        <f>C997&amp;D997&amp;E997&amp;F997</f>
        <v/>
      </c>
      <c r="H997" s="171">
        <f>B997&amp;G997</f>
        <v/>
      </c>
    </row>
    <row r="998">
      <c r="A998" s="171">
        <f>C998&amp;D998&amp;E998</f>
        <v/>
      </c>
      <c r="B998" s="171">
        <f>C998&amp;D998&amp;E998&amp;F998</f>
        <v/>
      </c>
      <c r="H998" s="171">
        <f>B998&amp;G998</f>
        <v/>
      </c>
    </row>
    <row r="999">
      <c r="A999" s="171">
        <f>C999&amp;D999&amp;E999</f>
        <v/>
      </c>
      <c r="B999" s="171">
        <f>C999&amp;D999&amp;E999&amp;F999</f>
        <v/>
      </c>
      <c r="H999" s="171">
        <f>B999&amp;G999</f>
        <v/>
      </c>
    </row>
    <row r="1000">
      <c r="A1000" s="171">
        <f>C1000&amp;D1000&amp;E1000</f>
        <v/>
      </c>
      <c r="B1000" s="171">
        <f>C1000&amp;D1000&amp;E1000&amp;F1000</f>
        <v/>
      </c>
      <c r="H1000" s="171">
        <f>B1000&amp;G1000</f>
        <v/>
      </c>
    </row>
    <row r="1001">
      <c r="A1001" s="171">
        <f>C1001&amp;D1001&amp;E1001</f>
        <v/>
      </c>
      <c r="B1001" s="171">
        <f>C1001&amp;D1001&amp;E1001&amp;F1001</f>
        <v/>
      </c>
      <c r="H1001" s="171">
        <f>B1001&amp;G1001</f>
        <v/>
      </c>
    </row>
    <row r="1002">
      <c r="A1002" s="171">
        <f>C1002&amp;D1002&amp;E1002</f>
        <v/>
      </c>
      <c r="B1002" s="171">
        <f>C1002&amp;D1002&amp;E1002&amp;F1002</f>
        <v/>
      </c>
      <c r="H1002" s="171">
        <f>B1002&amp;G1002</f>
        <v/>
      </c>
    </row>
    <row r="1003">
      <c r="A1003" s="171">
        <f>C1003&amp;D1003&amp;E1003</f>
        <v/>
      </c>
      <c r="B1003" s="171">
        <f>C1003&amp;D1003&amp;E1003&amp;F1003</f>
        <v/>
      </c>
      <c r="H1003" s="171">
        <f>B1003&amp;G1003</f>
        <v/>
      </c>
    </row>
    <row r="1004">
      <c r="A1004" s="171">
        <f>C1004&amp;D1004&amp;E1004</f>
        <v/>
      </c>
      <c r="B1004" s="171">
        <f>C1004&amp;D1004&amp;E1004&amp;F1004</f>
        <v/>
      </c>
      <c r="H1004" s="171">
        <f>B1004&amp;G1004</f>
        <v/>
      </c>
    </row>
    <row r="1005">
      <c r="A1005" s="171">
        <f>C1005&amp;D1005&amp;E1005</f>
        <v/>
      </c>
      <c r="B1005" s="171">
        <f>C1005&amp;D1005&amp;E1005&amp;F1005</f>
        <v/>
      </c>
      <c r="H1005" s="171">
        <f>B1005&amp;G1005</f>
        <v/>
      </c>
    </row>
    <row r="1006">
      <c r="A1006" s="171">
        <f>C1006&amp;D1006&amp;E1006</f>
        <v/>
      </c>
      <c r="B1006" s="171">
        <f>C1006&amp;D1006&amp;E1006&amp;F1006</f>
        <v/>
      </c>
      <c r="H1006" s="171">
        <f>B1006&amp;G1006</f>
        <v/>
      </c>
    </row>
    <row r="1007">
      <c r="A1007" s="171">
        <f>C1007&amp;D1007&amp;E1007</f>
        <v/>
      </c>
      <c r="B1007" s="171">
        <f>C1007&amp;D1007&amp;E1007&amp;F1007</f>
        <v/>
      </c>
      <c r="H1007" s="171">
        <f>B1007&amp;G1007</f>
        <v/>
      </c>
    </row>
    <row r="1008">
      <c r="A1008" s="171">
        <f>C1008&amp;D1008&amp;E1008</f>
        <v/>
      </c>
      <c r="B1008" s="171">
        <f>C1008&amp;D1008&amp;E1008&amp;F1008</f>
        <v/>
      </c>
      <c r="H1008" s="171">
        <f>B1008&amp;G1008</f>
        <v/>
      </c>
    </row>
    <row r="1009">
      <c r="A1009" s="171">
        <f>C1009&amp;D1009&amp;E1009</f>
        <v/>
      </c>
      <c r="B1009" s="171">
        <f>C1009&amp;D1009&amp;E1009&amp;F1009</f>
        <v/>
      </c>
      <c r="H1009" s="171">
        <f>B1009&amp;G1009</f>
        <v/>
      </c>
    </row>
    <row r="1010">
      <c r="A1010" s="171">
        <f>C1010&amp;D1010&amp;E1010</f>
        <v/>
      </c>
      <c r="B1010" s="171">
        <f>C1010&amp;D1010&amp;E1010&amp;F1010</f>
        <v/>
      </c>
      <c r="H1010" s="171">
        <f>B1010&amp;G1010</f>
        <v/>
      </c>
    </row>
    <row r="1011">
      <c r="A1011" s="171">
        <f>C1011&amp;D1011&amp;E1011</f>
        <v/>
      </c>
      <c r="B1011" s="171">
        <f>C1011&amp;D1011&amp;E1011&amp;F1011</f>
        <v/>
      </c>
      <c r="H1011" s="171">
        <f>B1011&amp;G1011</f>
        <v/>
      </c>
    </row>
    <row r="1012">
      <c r="A1012" s="171">
        <f>C1012&amp;D1012&amp;E1012</f>
        <v/>
      </c>
      <c r="B1012" s="171">
        <f>C1012&amp;D1012&amp;E1012&amp;F1012</f>
        <v/>
      </c>
      <c r="H1012" s="171">
        <f>B1012&amp;G1012</f>
        <v/>
      </c>
    </row>
    <row r="1013">
      <c r="A1013" s="171">
        <f>C1013&amp;D1013&amp;E1013</f>
        <v/>
      </c>
      <c r="B1013" s="171">
        <f>C1013&amp;D1013&amp;E1013&amp;F1013</f>
        <v/>
      </c>
      <c r="H1013" s="171">
        <f>B1013&amp;G1013</f>
        <v/>
      </c>
    </row>
    <row r="1014">
      <c r="A1014" s="171">
        <f>C1014&amp;D1014&amp;E1014</f>
        <v/>
      </c>
      <c r="B1014" s="171">
        <f>C1014&amp;D1014&amp;E1014&amp;F1014</f>
        <v/>
      </c>
      <c r="H1014" s="171">
        <f>B1014&amp;G1014</f>
        <v/>
      </c>
    </row>
    <row r="1015">
      <c r="A1015" s="171">
        <f>C1015&amp;D1015&amp;E1015</f>
        <v/>
      </c>
      <c r="B1015" s="171">
        <f>C1015&amp;D1015&amp;E1015&amp;F1015</f>
        <v/>
      </c>
      <c r="H1015" s="171">
        <f>B1015&amp;G1015</f>
        <v/>
      </c>
    </row>
    <row r="1016">
      <c r="A1016" s="171">
        <f>C1016&amp;D1016&amp;E1016</f>
        <v/>
      </c>
      <c r="B1016" s="171">
        <f>C1016&amp;D1016&amp;E1016&amp;F1016</f>
        <v/>
      </c>
      <c r="H1016" s="171">
        <f>B1016&amp;G1016</f>
        <v/>
      </c>
    </row>
    <row r="1017">
      <c r="A1017" s="171">
        <f>C1017&amp;D1017&amp;E1017</f>
        <v/>
      </c>
      <c r="B1017" s="171">
        <f>C1017&amp;D1017&amp;E1017&amp;F1017</f>
        <v/>
      </c>
      <c r="H1017" s="171">
        <f>B1017&amp;G1017</f>
        <v/>
      </c>
    </row>
    <row r="1018">
      <c r="A1018" s="171">
        <f>C1018&amp;D1018&amp;E1018</f>
        <v/>
      </c>
      <c r="B1018" s="171">
        <f>C1018&amp;D1018&amp;E1018&amp;F1018</f>
        <v/>
      </c>
      <c r="H1018" s="171">
        <f>B1018&amp;G1018</f>
        <v/>
      </c>
    </row>
    <row r="1019">
      <c r="A1019" s="171">
        <f>C1019&amp;D1019&amp;E1019</f>
        <v/>
      </c>
      <c r="B1019" s="171">
        <f>C1019&amp;D1019&amp;E1019&amp;F1019</f>
        <v/>
      </c>
      <c r="H1019" s="171">
        <f>B1019&amp;G1019</f>
        <v/>
      </c>
    </row>
    <row r="1020">
      <c r="A1020" s="171">
        <f>C1020&amp;D1020&amp;E1020</f>
        <v/>
      </c>
      <c r="B1020" s="171">
        <f>C1020&amp;D1020&amp;E1020&amp;F1020</f>
        <v/>
      </c>
      <c r="H1020" s="171">
        <f>B1020&amp;G1020</f>
        <v/>
      </c>
    </row>
    <row r="1021">
      <c r="A1021" s="171">
        <f>C1021&amp;D1021&amp;E1021</f>
        <v/>
      </c>
      <c r="B1021" s="171">
        <f>C1021&amp;D1021&amp;E1021&amp;F1021</f>
        <v/>
      </c>
      <c r="H1021" s="171">
        <f>B1021&amp;G1021</f>
        <v/>
      </c>
    </row>
    <row r="1022">
      <c r="A1022" s="171">
        <f>C1022&amp;D1022&amp;E1022</f>
        <v/>
      </c>
      <c r="B1022" s="171">
        <f>C1022&amp;D1022&amp;E1022&amp;F1022</f>
        <v/>
      </c>
      <c r="H1022" s="171">
        <f>B1022&amp;G1022</f>
        <v/>
      </c>
    </row>
    <row r="1023">
      <c r="A1023" s="171">
        <f>C1023&amp;D1023&amp;E1023</f>
        <v/>
      </c>
      <c r="B1023" s="171">
        <f>C1023&amp;D1023&amp;E1023&amp;F1023</f>
        <v/>
      </c>
      <c r="H1023" s="171">
        <f>B1023&amp;G1023</f>
        <v/>
      </c>
    </row>
    <row r="1024">
      <c r="A1024" s="171">
        <f>C1024&amp;D1024&amp;E1024</f>
        <v/>
      </c>
      <c r="B1024" s="171">
        <f>C1024&amp;D1024&amp;E1024&amp;F1024</f>
        <v/>
      </c>
      <c r="H1024" s="171">
        <f>B1024&amp;G1024</f>
        <v/>
      </c>
    </row>
    <row r="1025">
      <c r="A1025" s="171">
        <f>C1025&amp;D1025&amp;E1025</f>
        <v/>
      </c>
      <c r="B1025" s="171">
        <f>C1025&amp;D1025&amp;E1025&amp;F1025</f>
        <v/>
      </c>
      <c r="H1025" s="171">
        <f>B1025&amp;G1025</f>
        <v/>
      </c>
    </row>
    <row r="1026">
      <c r="A1026" s="171">
        <f>C1026&amp;D1026&amp;E1026</f>
        <v/>
      </c>
      <c r="B1026" s="171">
        <f>C1026&amp;D1026&amp;E1026&amp;F1026</f>
        <v/>
      </c>
      <c r="H1026" s="171">
        <f>B1026&amp;G1026</f>
        <v/>
      </c>
    </row>
    <row r="1027">
      <c r="A1027" s="171">
        <f>C1027&amp;D1027&amp;E1027</f>
        <v/>
      </c>
      <c r="B1027" s="171">
        <f>C1027&amp;D1027&amp;E1027&amp;F1027</f>
        <v/>
      </c>
      <c r="H1027" s="171">
        <f>B1027&amp;G1027</f>
        <v/>
      </c>
    </row>
    <row r="1028">
      <c r="A1028" s="171">
        <f>C1028&amp;D1028&amp;E1028</f>
        <v/>
      </c>
      <c r="B1028" s="171">
        <f>C1028&amp;D1028&amp;E1028&amp;F1028</f>
        <v/>
      </c>
      <c r="H1028" s="171">
        <f>B1028&amp;G1028</f>
        <v/>
      </c>
    </row>
    <row r="1029">
      <c r="A1029" s="171">
        <f>C1029&amp;D1029&amp;E1029</f>
        <v/>
      </c>
      <c r="B1029" s="171">
        <f>C1029&amp;D1029&amp;E1029&amp;F1029</f>
        <v/>
      </c>
      <c r="H1029" s="171">
        <f>B1029&amp;G1029</f>
        <v/>
      </c>
    </row>
    <row r="1030">
      <c r="A1030" s="171">
        <f>C1030&amp;D1030&amp;E1030</f>
        <v/>
      </c>
      <c r="B1030" s="171">
        <f>C1030&amp;D1030&amp;E1030&amp;F1030</f>
        <v/>
      </c>
      <c r="H1030" s="171">
        <f>B1030&amp;G1030</f>
        <v/>
      </c>
    </row>
    <row r="1031">
      <c r="A1031" s="171">
        <f>C1031&amp;D1031&amp;E1031</f>
        <v/>
      </c>
      <c r="B1031" s="171">
        <f>C1031&amp;D1031&amp;E1031&amp;F1031</f>
        <v/>
      </c>
      <c r="H1031" s="171">
        <f>B1031&amp;G1031</f>
        <v/>
      </c>
    </row>
    <row r="1032">
      <c r="A1032" s="171">
        <f>C1032&amp;D1032&amp;E1032</f>
        <v/>
      </c>
      <c r="B1032" s="171">
        <f>C1032&amp;D1032&amp;E1032&amp;F1032</f>
        <v/>
      </c>
      <c r="H1032" s="171">
        <f>B1032&amp;G1032</f>
        <v/>
      </c>
    </row>
    <row r="1033">
      <c r="A1033" s="171">
        <f>C1033&amp;D1033&amp;E1033</f>
        <v/>
      </c>
      <c r="B1033" s="171">
        <f>C1033&amp;D1033&amp;E1033&amp;F1033</f>
        <v/>
      </c>
      <c r="H1033" s="171">
        <f>B1033&amp;G1033</f>
        <v/>
      </c>
    </row>
    <row r="1034">
      <c r="A1034" s="171">
        <f>C1034&amp;D1034&amp;E1034</f>
        <v/>
      </c>
      <c r="B1034" s="171">
        <f>C1034&amp;D1034&amp;E1034&amp;F1034</f>
        <v/>
      </c>
      <c r="H1034" s="171">
        <f>B1034&amp;G1034</f>
        <v/>
      </c>
    </row>
    <row r="1035">
      <c r="A1035" s="171">
        <f>C1035&amp;D1035&amp;E1035</f>
        <v/>
      </c>
      <c r="B1035" s="171">
        <f>C1035&amp;D1035&amp;E1035&amp;F1035</f>
        <v/>
      </c>
      <c r="H1035" s="171">
        <f>B1035&amp;G1035</f>
        <v/>
      </c>
    </row>
    <row r="1036">
      <c r="A1036" s="171">
        <f>C1036&amp;D1036&amp;E1036</f>
        <v/>
      </c>
      <c r="B1036" s="171">
        <f>C1036&amp;D1036&amp;E1036&amp;F1036</f>
        <v/>
      </c>
      <c r="H1036" s="171">
        <f>B1036&amp;G1036</f>
        <v/>
      </c>
    </row>
    <row r="1037">
      <c r="A1037" s="171">
        <f>C1037&amp;D1037&amp;E1037</f>
        <v/>
      </c>
      <c r="B1037" s="171">
        <f>C1037&amp;D1037&amp;E1037&amp;F1037</f>
        <v/>
      </c>
      <c r="H1037" s="171">
        <f>B1037&amp;G1037</f>
        <v/>
      </c>
    </row>
    <row r="1038">
      <c r="A1038" s="171">
        <f>C1038&amp;D1038&amp;E1038</f>
        <v/>
      </c>
      <c r="B1038" s="171">
        <f>C1038&amp;D1038&amp;E1038&amp;F1038</f>
        <v/>
      </c>
      <c r="H1038" s="171">
        <f>B1038&amp;G1038</f>
        <v/>
      </c>
    </row>
    <row r="1039">
      <c r="A1039" s="171">
        <f>C1039&amp;D1039&amp;E1039</f>
        <v/>
      </c>
      <c r="B1039" s="171">
        <f>C1039&amp;D1039&amp;E1039&amp;F1039</f>
        <v/>
      </c>
      <c r="H1039" s="171">
        <f>B1039&amp;G1039</f>
        <v/>
      </c>
    </row>
    <row r="1040">
      <c r="A1040" s="171">
        <f>C1040&amp;D1040&amp;E1040</f>
        <v/>
      </c>
      <c r="B1040" s="171">
        <f>C1040&amp;D1040&amp;E1040&amp;F1040</f>
        <v/>
      </c>
      <c r="H1040" s="171">
        <f>B1040&amp;G1040</f>
        <v/>
      </c>
    </row>
    <row r="1041">
      <c r="A1041" s="171">
        <f>C1041&amp;D1041&amp;E1041</f>
        <v/>
      </c>
      <c r="B1041" s="171">
        <f>C1041&amp;D1041&amp;E1041&amp;F1041</f>
        <v/>
      </c>
      <c r="H1041" s="171">
        <f>B1041&amp;G1041</f>
        <v/>
      </c>
    </row>
    <row r="1042">
      <c r="A1042" s="171">
        <f>C1042&amp;D1042&amp;E1042</f>
        <v/>
      </c>
      <c r="B1042" s="171">
        <f>C1042&amp;D1042&amp;E1042&amp;F1042</f>
        <v/>
      </c>
      <c r="H1042" s="171">
        <f>B1042&amp;G1042</f>
        <v/>
      </c>
    </row>
    <row r="1043">
      <c r="A1043" s="171">
        <f>C1043&amp;D1043&amp;E1043</f>
        <v/>
      </c>
      <c r="B1043" s="171">
        <f>C1043&amp;D1043&amp;E1043&amp;F1043</f>
        <v/>
      </c>
      <c r="H1043" s="171">
        <f>B1043&amp;G1043</f>
        <v/>
      </c>
    </row>
    <row r="1044">
      <c r="A1044" s="171">
        <f>C1044&amp;D1044&amp;E1044</f>
        <v/>
      </c>
      <c r="B1044" s="171">
        <f>C1044&amp;D1044&amp;E1044&amp;F1044</f>
        <v/>
      </c>
      <c r="H1044" s="171">
        <f>B1044&amp;G1044</f>
        <v/>
      </c>
    </row>
    <row r="1045">
      <c r="A1045" s="171">
        <f>C1045&amp;D1045&amp;E1045</f>
        <v/>
      </c>
      <c r="B1045" s="171">
        <f>C1045&amp;D1045&amp;E1045&amp;F1045</f>
        <v/>
      </c>
      <c r="H1045" s="171">
        <f>B1045&amp;G1045</f>
        <v/>
      </c>
    </row>
    <row r="1046">
      <c r="A1046" s="171">
        <f>C1046&amp;D1046&amp;E1046</f>
        <v/>
      </c>
      <c r="B1046" s="171">
        <f>C1046&amp;D1046&amp;E1046&amp;F1046</f>
        <v/>
      </c>
      <c r="H1046" s="171">
        <f>B1046&amp;G1046</f>
        <v/>
      </c>
    </row>
    <row r="1047">
      <c r="A1047" s="171">
        <f>C1047&amp;D1047&amp;E1047</f>
        <v/>
      </c>
      <c r="B1047" s="171">
        <f>C1047&amp;D1047&amp;E1047&amp;F1047</f>
        <v/>
      </c>
      <c r="H1047" s="171">
        <f>B1047&amp;G1047</f>
        <v/>
      </c>
    </row>
    <row r="1048">
      <c r="A1048" s="171">
        <f>C1048&amp;D1048&amp;E1048</f>
        <v/>
      </c>
      <c r="B1048" s="171">
        <f>C1048&amp;D1048&amp;E1048&amp;F1048</f>
        <v/>
      </c>
      <c r="H1048" s="171">
        <f>B1048&amp;G1048</f>
        <v/>
      </c>
    </row>
    <row r="1049">
      <c r="A1049" s="171">
        <f>C1049&amp;D1049&amp;E1049</f>
        <v/>
      </c>
      <c r="B1049" s="171">
        <f>C1049&amp;D1049&amp;E1049&amp;F1049</f>
        <v/>
      </c>
      <c r="H1049" s="171">
        <f>B1049&amp;G1049</f>
        <v/>
      </c>
    </row>
    <row r="1050">
      <c r="A1050" s="171">
        <f>C1050&amp;D1050&amp;E1050</f>
        <v/>
      </c>
      <c r="B1050" s="171">
        <f>C1050&amp;D1050&amp;E1050&amp;F1050</f>
        <v/>
      </c>
      <c r="H1050" s="171">
        <f>B1050&amp;G1050</f>
        <v/>
      </c>
    </row>
    <row r="1051">
      <c r="A1051" s="171">
        <f>C1051&amp;D1051&amp;E1051</f>
        <v/>
      </c>
      <c r="B1051" s="171">
        <f>C1051&amp;D1051&amp;E1051&amp;F1051</f>
        <v/>
      </c>
      <c r="H1051" s="171">
        <f>B1051&amp;G1051</f>
        <v/>
      </c>
    </row>
    <row r="1052">
      <c r="A1052" s="171">
        <f>C1052&amp;D1052&amp;E1052</f>
        <v/>
      </c>
      <c r="B1052" s="171">
        <f>C1052&amp;D1052&amp;E1052&amp;F1052</f>
        <v/>
      </c>
      <c r="H1052" s="171">
        <f>B1052&amp;G1052</f>
        <v/>
      </c>
    </row>
    <row r="1053">
      <c r="A1053" s="171">
        <f>C1053&amp;D1053&amp;E1053</f>
        <v/>
      </c>
      <c r="B1053" s="171">
        <f>C1053&amp;D1053&amp;E1053&amp;F1053</f>
        <v/>
      </c>
      <c r="H1053" s="171">
        <f>B1053&amp;G1053</f>
        <v/>
      </c>
    </row>
    <row r="1054">
      <c r="A1054" s="171">
        <f>C1054&amp;D1054&amp;E1054</f>
        <v/>
      </c>
      <c r="B1054" s="171">
        <f>C1054&amp;D1054&amp;E1054&amp;F1054</f>
        <v/>
      </c>
      <c r="H1054" s="171">
        <f>B1054&amp;G1054</f>
        <v/>
      </c>
    </row>
    <row r="1055">
      <c r="A1055" s="171">
        <f>C1055&amp;D1055&amp;E1055</f>
        <v/>
      </c>
      <c r="B1055" s="171">
        <f>C1055&amp;D1055&amp;E1055&amp;F1055</f>
        <v/>
      </c>
      <c r="H1055" s="171">
        <f>B1055&amp;G1055</f>
        <v/>
      </c>
    </row>
    <row r="1056">
      <c r="A1056" s="171">
        <f>C1056&amp;D1056&amp;E1056</f>
        <v/>
      </c>
      <c r="B1056" s="171">
        <f>C1056&amp;D1056&amp;E1056&amp;F1056</f>
        <v/>
      </c>
      <c r="H1056" s="171">
        <f>B1056&amp;G1056</f>
        <v/>
      </c>
    </row>
    <row r="1057">
      <c r="A1057" s="171">
        <f>C1057&amp;D1057&amp;E1057</f>
        <v/>
      </c>
      <c r="B1057" s="171">
        <f>C1057&amp;D1057&amp;E1057&amp;F1057</f>
        <v/>
      </c>
      <c r="H1057" s="171">
        <f>B1057&amp;G1057</f>
        <v/>
      </c>
    </row>
    <row r="1058">
      <c r="A1058" s="171">
        <f>C1058&amp;D1058&amp;E1058</f>
        <v/>
      </c>
      <c r="B1058" s="171">
        <f>C1058&amp;D1058&amp;E1058&amp;F1058</f>
        <v/>
      </c>
      <c r="H1058" s="171">
        <f>B1058&amp;G1058</f>
        <v/>
      </c>
    </row>
    <row r="1059">
      <c r="A1059" s="171">
        <f>C1059&amp;D1059&amp;E1059</f>
        <v/>
      </c>
      <c r="B1059" s="171">
        <f>C1059&amp;D1059&amp;E1059&amp;F1059</f>
        <v/>
      </c>
      <c r="H1059" s="171">
        <f>B1059&amp;G1059</f>
        <v/>
      </c>
    </row>
    <row r="1060">
      <c r="A1060" s="171">
        <f>C1060&amp;D1060&amp;E1060</f>
        <v/>
      </c>
      <c r="B1060" s="171">
        <f>C1060&amp;D1060&amp;E1060&amp;F1060</f>
        <v/>
      </c>
      <c r="H1060" s="171">
        <f>B1060&amp;G1060</f>
        <v/>
      </c>
    </row>
    <row r="1061">
      <c r="A1061" s="171">
        <f>C1061&amp;D1061&amp;E1061</f>
        <v/>
      </c>
      <c r="B1061" s="171">
        <f>C1061&amp;D1061&amp;E1061&amp;F1061</f>
        <v/>
      </c>
      <c r="H1061" s="171">
        <f>B1061&amp;G1061</f>
        <v/>
      </c>
    </row>
    <row r="1062">
      <c r="A1062" s="171">
        <f>C1062&amp;D1062&amp;E1062</f>
        <v/>
      </c>
      <c r="B1062" s="171">
        <f>C1062&amp;D1062&amp;E1062&amp;F1062</f>
        <v/>
      </c>
      <c r="H1062" s="171">
        <f>B1062&amp;G1062</f>
        <v/>
      </c>
    </row>
    <row r="1063">
      <c r="A1063" s="171">
        <f>C1063&amp;D1063&amp;E1063</f>
        <v/>
      </c>
      <c r="B1063" s="171">
        <f>C1063&amp;D1063&amp;E1063&amp;F1063</f>
        <v/>
      </c>
      <c r="H1063" s="171">
        <f>B1063&amp;G1063</f>
        <v/>
      </c>
    </row>
    <row r="1064">
      <c r="A1064" s="171">
        <f>C1064&amp;D1064&amp;E1064</f>
        <v/>
      </c>
      <c r="B1064" s="171">
        <f>C1064&amp;D1064&amp;E1064&amp;F1064</f>
        <v/>
      </c>
      <c r="H1064" s="171">
        <f>B1064&amp;G1064</f>
        <v/>
      </c>
    </row>
    <row r="1065">
      <c r="A1065" s="171">
        <f>C1065&amp;D1065&amp;E1065</f>
        <v/>
      </c>
      <c r="B1065" s="171">
        <f>C1065&amp;D1065&amp;E1065&amp;F1065</f>
        <v/>
      </c>
      <c r="H1065" s="171">
        <f>B1065&amp;G1065</f>
        <v/>
      </c>
    </row>
    <row r="1066">
      <c r="A1066" s="171">
        <f>C1066&amp;D1066&amp;E1066</f>
        <v/>
      </c>
      <c r="B1066" s="171">
        <f>C1066&amp;D1066&amp;E1066&amp;F1066</f>
        <v/>
      </c>
      <c r="H1066" s="171">
        <f>B1066&amp;G1066</f>
        <v/>
      </c>
    </row>
    <row r="1067">
      <c r="A1067" s="171">
        <f>C1067&amp;D1067&amp;E1067</f>
        <v/>
      </c>
      <c r="B1067" s="171">
        <f>C1067&amp;D1067&amp;E1067&amp;F1067</f>
        <v/>
      </c>
      <c r="H1067" s="171">
        <f>B1067&amp;G1067</f>
        <v/>
      </c>
    </row>
    <row r="1068">
      <c r="A1068" s="171">
        <f>C1068&amp;D1068&amp;E1068</f>
        <v/>
      </c>
      <c r="B1068" s="171">
        <f>C1068&amp;D1068&amp;E1068&amp;F1068</f>
        <v/>
      </c>
      <c r="H1068" s="171">
        <f>B1068&amp;G1068</f>
        <v/>
      </c>
    </row>
    <row r="1069">
      <c r="A1069" s="171">
        <f>C1069&amp;D1069&amp;E1069</f>
        <v/>
      </c>
      <c r="B1069" s="171">
        <f>C1069&amp;D1069&amp;E1069&amp;F1069</f>
        <v/>
      </c>
      <c r="H1069" s="171">
        <f>B1069&amp;G1069</f>
        <v/>
      </c>
    </row>
    <row r="1070">
      <c r="A1070" s="171">
        <f>C1070&amp;D1070&amp;E1070</f>
        <v/>
      </c>
      <c r="B1070" s="171">
        <f>C1070&amp;D1070&amp;E1070&amp;F1070</f>
        <v/>
      </c>
      <c r="H1070" s="171">
        <f>B1070&amp;G1070</f>
        <v/>
      </c>
    </row>
    <row r="1071">
      <c r="A1071" s="171">
        <f>C1071&amp;D1071&amp;E1071</f>
        <v/>
      </c>
      <c r="B1071" s="171">
        <f>C1071&amp;D1071&amp;E1071&amp;F1071</f>
        <v/>
      </c>
      <c r="H1071" s="171">
        <f>B1071&amp;G1071</f>
        <v/>
      </c>
    </row>
    <row r="1072">
      <c r="A1072" s="171">
        <f>C1072&amp;D1072&amp;E1072</f>
        <v/>
      </c>
      <c r="B1072" s="171">
        <f>C1072&amp;D1072&amp;E1072&amp;F1072</f>
        <v/>
      </c>
      <c r="H1072" s="171">
        <f>B1072&amp;G1072</f>
        <v/>
      </c>
    </row>
    <row r="1073">
      <c r="A1073" s="171">
        <f>C1073&amp;D1073&amp;E1073</f>
        <v/>
      </c>
      <c r="B1073" s="171">
        <f>C1073&amp;D1073&amp;E1073&amp;F1073</f>
        <v/>
      </c>
      <c r="H1073" s="171">
        <f>B1073&amp;G1073</f>
        <v/>
      </c>
    </row>
    <row r="1074">
      <c r="A1074" s="171">
        <f>C1074&amp;D1074&amp;E1074</f>
        <v/>
      </c>
      <c r="B1074" s="171">
        <f>C1074&amp;D1074&amp;E1074&amp;F1074</f>
        <v/>
      </c>
      <c r="H1074" s="171">
        <f>B1074&amp;G1074</f>
        <v/>
      </c>
    </row>
    <row r="1075">
      <c r="A1075" s="171">
        <f>C1075&amp;D1075&amp;E1075</f>
        <v/>
      </c>
      <c r="B1075" s="171">
        <f>C1075&amp;D1075&amp;E1075&amp;F1075</f>
        <v/>
      </c>
      <c r="H1075" s="171">
        <f>B1075&amp;G1075</f>
        <v/>
      </c>
    </row>
    <row r="1076">
      <c r="A1076" s="171">
        <f>C1076&amp;D1076&amp;E1076</f>
        <v/>
      </c>
      <c r="B1076" s="171">
        <f>C1076&amp;D1076&amp;E1076&amp;F1076</f>
        <v/>
      </c>
      <c r="H1076" s="171">
        <f>B1076&amp;G1076</f>
        <v/>
      </c>
    </row>
    <row r="1077">
      <c r="A1077" s="171">
        <f>C1077&amp;D1077&amp;E1077</f>
        <v/>
      </c>
      <c r="B1077" s="171">
        <f>C1077&amp;D1077&amp;E1077&amp;F1077</f>
        <v/>
      </c>
      <c r="H1077" s="171">
        <f>B1077&amp;G1077</f>
        <v/>
      </c>
    </row>
    <row r="1078">
      <c r="A1078" s="171">
        <f>C1078&amp;D1078&amp;E1078</f>
        <v/>
      </c>
      <c r="B1078" s="171">
        <f>C1078&amp;D1078&amp;E1078&amp;F1078</f>
        <v/>
      </c>
      <c r="H1078" s="171">
        <f>B1078&amp;G1078</f>
        <v/>
      </c>
    </row>
    <row r="1079">
      <c r="A1079" s="171">
        <f>C1079&amp;D1079&amp;E1079</f>
        <v/>
      </c>
      <c r="B1079" s="171">
        <f>C1079&amp;D1079&amp;E1079&amp;F1079</f>
        <v/>
      </c>
      <c r="H1079" s="171">
        <f>B1079&amp;G1079</f>
        <v/>
      </c>
    </row>
    <row r="1080">
      <c r="A1080" s="171">
        <f>C1080&amp;D1080&amp;E1080</f>
        <v/>
      </c>
      <c r="B1080" s="171">
        <f>C1080&amp;D1080&amp;E1080&amp;F1080</f>
        <v/>
      </c>
      <c r="H1080" s="171">
        <f>B1080&amp;G1080</f>
        <v/>
      </c>
    </row>
    <row r="1081">
      <c r="A1081" s="171">
        <f>C1081&amp;D1081&amp;E1081</f>
        <v/>
      </c>
      <c r="B1081" s="171">
        <f>C1081&amp;D1081&amp;E1081&amp;F1081</f>
        <v/>
      </c>
      <c r="H1081" s="171">
        <f>B1081&amp;G1081</f>
        <v/>
      </c>
    </row>
    <row r="1082">
      <c r="A1082" s="171">
        <f>C1082&amp;D1082&amp;E1082</f>
        <v/>
      </c>
      <c r="B1082" s="171">
        <f>C1082&amp;D1082&amp;E1082&amp;F1082</f>
        <v/>
      </c>
      <c r="H1082" s="171">
        <f>B1082&amp;G1082</f>
        <v/>
      </c>
    </row>
    <row r="1083">
      <c r="A1083" s="171">
        <f>C1083&amp;D1083&amp;E1083</f>
        <v/>
      </c>
      <c r="B1083" s="171">
        <f>C1083&amp;D1083&amp;E1083&amp;F1083</f>
        <v/>
      </c>
      <c r="H1083" s="171">
        <f>B1083&amp;G1083</f>
        <v/>
      </c>
    </row>
    <row r="1084">
      <c r="A1084" s="171">
        <f>C1084&amp;D1084&amp;E1084</f>
        <v/>
      </c>
      <c r="B1084" s="171">
        <f>C1084&amp;D1084&amp;E1084&amp;F1084</f>
        <v/>
      </c>
      <c r="H1084" s="171">
        <f>B1084&amp;G1084</f>
        <v/>
      </c>
    </row>
    <row r="1085">
      <c r="A1085" s="171">
        <f>C1085&amp;D1085&amp;E1085</f>
        <v/>
      </c>
      <c r="B1085" s="171">
        <f>C1085&amp;D1085&amp;E1085&amp;F1085</f>
        <v/>
      </c>
      <c r="H1085" s="171">
        <f>B1085&amp;G1085</f>
        <v/>
      </c>
    </row>
    <row r="1086">
      <c r="A1086" s="171">
        <f>C1086&amp;D1086&amp;E1086</f>
        <v/>
      </c>
      <c r="B1086" s="171">
        <f>C1086&amp;D1086&amp;E1086&amp;F1086</f>
        <v/>
      </c>
      <c r="H1086" s="171">
        <f>B1086&amp;G1086</f>
        <v/>
      </c>
    </row>
    <row r="1087">
      <c r="A1087" s="171">
        <f>C1087&amp;D1087&amp;E1087</f>
        <v/>
      </c>
      <c r="B1087" s="171">
        <f>C1087&amp;D1087&amp;E1087&amp;F1087</f>
        <v/>
      </c>
      <c r="H1087" s="171">
        <f>B1087&amp;G1087</f>
        <v/>
      </c>
    </row>
    <row r="1088">
      <c r="A1088" s="171">
        <f>C1088&amp;D1088&amp;E1088</f>
        <v/>
      </c>
      <c r="B1088" s="171">
        <f>C1088&amp;D1088&amp;E1088&amp;F1088</f>
        <v/>
      </c>
      <c r="H1088" s="171">
        <f>B1088&amp;G1088</f>
        <v/>
      </c>
    </row>
    <row r="1089">
      <c r="A1089" s="171">
        <f>C1089&amp;D1089&amp;E1089</f>
        <v/>
      </c>
      <c r="B1089" s="171">
        <f>C1089&amp;D1089&amp;E1089&amp;F1089</f>
        <v/>
      </c>
      <c r="H1089" s="171">
        <f>B1089&amp;G1089</f>
        <v/>
      </c>
    </row>
    <row r="1090">
      <c r="A1090" s="171">
        <f>C1090&amp;D1090&amp;E1090</f>
        <v/>
      </c>
      <c r="B1090" s="171">
        <f>C1090&amp;D1090&amp;E1090&amp;F1090</f>
        <v/>
      </c>
      <c r="H1090" s="171">
        <f>B1090&amp;G1090</f>
        <v/>
      </c>
    </row>
    <row r="1091">
      <c r="A1091" s="171">
        <f>C1091&amp;D1091&amp;E1091</f>
        <v/>
      </c>
      <c r="B1091" s="171">
        <f>C1091&amp;D1091&amp;E1091&amp;F1091</f>
        <v/>
      </c>
      <c r="H1091" s="171">
        <f>B1091&amp;G1091</f>
        <v/>
      </c>
    </row>
    <row r="1092">
      <c r="A1092" s="171">
        <f>C1092&amp;D1092&amp;E1092</f>
        <v/>
      </c>
      <c r="B1092" s="171">
        <f>C1092&amp;D1092&amp;E1092&amp;F1092</f>
        <v/>
      </c>
      <c r="H1092" s="171">
        <f>B1092&amp;G1092</f>
        <v/>
      </c>
    </row>
    <row r="1093">
      <c r="A1093" s="171">
        <f>C1093&amp;D1093&amp;E1093</f>
        <v/>
      </c>
      <c r="B1093" s="171">
        <f>C1093&amp;D1093&amp;E1093&amp;F1093</f>
        <v/>
      </c>
      <c r="H1093" s="171">
        <f>B1093&amp;G1093</f>
        <v/>
      </c>
    </row>
    <row r="1094">
      <c r="A1094" s="171">
        <f>C1094&amp;D1094&amp;E1094</f>
        <v/>
      </c>
      <c r="B1094" s="171">
        <f>C1094&amp;D1094&amp;E1094&amp;F1094</f>
        <v/>
      </c>
      <c r="H1094" s="171">
        <f>B1094&amp;G1094</f>
        <v/>
      </c>
    </row>
    <row r="1095">
      <c r="A1095" s="171">
        <f>C1095&amp;D1095&amp;E1095</f>
        <v/>
      </c>
      <c r="B1095" s="171">
        <f>C1095&amp;D1095&amp;E1095&amp;F1095</f>
        <v/>
      </c>
      <c r="H1095" s="171">
        <f>B1095&amp;G1095</f>
        <v/>
      </c>
    </row>
    <row r="1096">
      <c r="A1096" s="171">
        <f>C1096&amp;D1096&amp;E1096</f>
        <v/>
      </c>
      <c r="B1096" s="171">
        <f>C1096&amp;D1096&amp;E1096&amp;F1096</f>
        <v/>
      </c>
      <c r="H1096" s="171">
        <f>B1096&amp;G1096</f>
        <v/>
      </c>
    </row>
    <row r="1097">
      <c r="A1097" s="171">
        <f>C1097&amp;D1097&amp;E1097</f>
        <v/>
      </c>
      <c r="B1097" s="171">
        <f>C1097&amp;D1097&amp;E1097&amp;F1097</f>
        <v/>
      </c>
      <c r="H1097" s="171">
        <f>B1097&amp;G1097</f>
        <v/>
      </c>
    </row>
    <row r="1098">
      <c r="A1098" s="171">
        <f>C1098&amp;D1098&amp;E1098</f>
        <v/>
      </c>
      <c r="B1098" s="171">
        <f>C1098&amp;D1098&amp;E1098&amp;F1098</f>
        <v/>
      </c>
      <c r="H1098" s="171">
        <f>B1098&amp;G1098</f>
        <v/>
      </c>
    </row>
    <row r="1099">
      <c r="A1099" s="171">
        <f>C1099&amp;D1099&amp;E1099</f>
        <v/>
      </c>
      <c r="B1099" s="171">
        <f>C1099&amp;D1099&amp;E1099&amp;F1099</f>
        <v/>
      </c>
      <c r="H1099" s="171">
        <f>B1099&amp;G1099</f>
        <v/>
      </c>
    </row>
    <row r="1100">
      <c r="A1100" s="171">
        <f>C1100&amp;D1100&amp;E1100</f>
        <v/>
      </c>
      <c r="B1100" s="171">
        <f>C1100&amp;D1100&amp;E1100&amp;F1100</f>
        <v/>
      </c>
      <c r="H1100" s="171">
        <f>B1100&amp;G1100</f>
        <v/>
      </c>
    </row>
    <row r="1101">
      <c r="A1101" s="171">
        <f>C1101&amp;D1101&amp;E1101</f>
        <v/>
      </c>
      <c r="B1101" s="171">
        <f>C1101&amp;D1101&amp;E1101&amp;F1101</f>
        <v/>
      </c>
      <c r="H1101" s="171">
        <f>B1101&amp;G1101</f>
        <v/>
      </c>
    </row>
    <row r="1102">
      <c r="A1102" s="171">
        <f>C1102&amp;D1102&amp;E1102</f>
        <v/>
      </c>
      <c r="B1102" s="171">
        <f>C1102&amp;D1102&amp;E1102&amp;F1102</f>
        <v/>
      </c>
      <c r="H1102" s="171">
        <f>B1102&amp;G1102</f>
        <v/>
      </c>
    </row>
    <row r="1103">
      <c r="A1103" s="171">
        <f>C1103&amp;D1103&amp;E1103</f>
        <v/>
      </c>
      <c r="B1103" s="171">
        <f>C1103&amp;D1103&amp;E1103&amp;F1103</f>
        <v/>
      </c>
      <c r="H1103" s="171">
        <f>B1103&amp;G1103</f>
        <v/>
      </c>
    </row>
    <row r="1104">
      <c r="A1104" s="171">
        <f>C1104&amp;D1104&amp;E1104</f>
        <v/>
      </c>
      <c r="B1104" s="171">
        <f>C1104&amp;D1104&amp;E1104&amp;F1104</f>
        <v/>
      </c>
      <c r="H1104" s="171">
        <f>B1104&amp;G1104</f>
        <v/>
      </c>
    </row>
    <row r="1105">
      <c r="A1105" s="171">
        <f>C1105&amp;D1105&amp;E1105</f>
        <v/>
      </c>
      <c r="B1105" s="171">
        <f>C1105&amp;D1105&amp;E1105&amp;F1105</f>
        <v/>
      </c>
      <c r="H1105" s="171">
        <f>B1105&amp;G1105</f>
        <v/>
      </c>
    </row>
    <row r="1106">
      <c r="A1106" s="171">
        <f>C1106&amp;D1106&amp;E1106</f>
        <v/>
      </c>
      <c r="B1106" s="171">
        <f>C1106&amp;D1106&amp;E1106&amp;F1106</f>
        <v/>
      </c>
      <c r="H1106" s="171">
        <f>B1106&amp;G1106</f>
        <v/>
      </c>
    </row>
    <row r="1107">
      <c r="A1107" s="171">
        <f>C1107&amp;D1107&amp;E1107</f>
        <v/>
      </c>
      <c r="B1107" s="171">
        <f>C1107&amp;D1107&amp;E1107&amp;F1107</f>
        <v/>
      </c>
      <c r="H1107" s="171">
        <f>B1107&amp;G1107</f>
        <v/>
      </c>
    </row>
    <row r="1108">
      <c r="A1108" s="171">
        <f>C1108&amp;D1108&amp;E1108</f>
        <v/>
      </c>
      <c r="B1108" s="171">
        <f>C1108&amp;D1108&amp;E1108&amp;F1108</f>
        <v/>
      </c>
      <c r="H1108" s="171">
        <f>B1108&amp;G1108</f>
        <v/>
      </c>
    </row>
    <row r="1109">
      <c r="A1109" s="171">
        <f>C1109&amp;D1109&amp;E1109</f>
        <v/>
      </c>
      <c r="B1109" s="171">
        <f>C1109&amp;D1109&amp;E1109&amp;F1109</f>
        <v/>
      </c>
      <c r="H1109" s="171">
        <f>B1109&amp;G1109</f>
        <v/>
      </c>
    </row>
    <row r="1110">
      <c r="A1110" s="171">
        <f>C1110&amp;D1110&amp;E1110</f>
        <v/>
      </c>
      <c r="B1110" s="171">
        <f>C1110&amp;D1110&amp;E1110&amp;F1110</f>
        <v/>
      </c>
      <c r="H1110" s="171">
        <f>B1110&amp;G1110</f>
        <v/>
      </c>
    </row>
    <row r="1111">
      <c r="A1111" s="171">
        <f>C1111&amp;D1111&amp;E1111</f>
        <v/>
      </c>
      <c r="B1111" s="171">
        <f>C1111&amp;D1111&amp;E1111&amp;F1111</f>
        <v/>
      </c>
      <c r="H1111" s="171">
        <f>B1111&amp;G1111</f>
        <v/>
      </c>
    </row>
    <row r="1112">
      <c r="A1112" s="171">
        <f>C1112&amp;D1112&amp;E1112</f>
        <v/>
      </c>
      <c r="B1112" s="171">
        <f>C1112&amp;D1112&amp;E1112&amp;F1112</f>
        <v/>
      </c>
      <c r="H1112" s="171">
        <f>B1112&amp;G1112</f>
        <v/>
      </c>
    </row>
    <row r="1113">
      <c r="A1113" s="171">
        <f>C1113&amp;D1113&amp;E1113</f>
        <v/>
      </c>
      <c r="B1113" s="171">
        <f>C1113&amp;D1113&amp;E1113&amp;F1113</f>
        <v/>
      </c>
      <c r="H1113" s="171">
        <f>B1113&amp;G1113</f>
        <v/>
      </c>
    </row>
    <row r="1114">
      <c r="A1114" s="171">
        <f>C1114&amp;D1114&amp;E1114</f>
        <v/>
      </c>
      <c r="B1114" s="171">
        <f>C1114&amp;D1114&amp;E1114&amp;F1114</f>
        <v/>
      </c>
      <c r="H1114" s="171">
        <f>B1114&amp;G1114</f>
        <v/>
      </c>
    </row>
    <row r="1115">
      <c r="A1115" s="171">
        <f>C1115&amp;D1115&amp;E1115</f>
        <v/>
      </c>
      <c r="B1115" s="171">
        <f>C1115&amp;D1115&amp;E1115&amp;F1115</f>
        <v/>
      </c>
      <c r="H1115" s="171">
        <f>B1115&amp;G1115</f>
        <v/>
      </c>
    </row>
    <row r="1116">
      <c r="A1116" s="171">
        <f>C1116&amp;D1116&amp;E1116</f>
        <v/>
      </c>
      <c r="B1116" s="171">
        <f>C1116&amp;D1116&amp;E1116&amp;F1116</f>
        <v/>
      </c>
      <c r="H1116" s="171">
        <f>B1116&amp;G1116</f>
        <v/>
      </c>
    </row>
    <row r="1117">
      <c r="A1117" s="171">
        <f>C1117&amp;D1117&amp;E1117</f>
        <v/>
      </c>
      <c r="B1117" s="171">
        <f>C1117&amp;D1117&amp;E1117&amp;F1117</f>
        <v/>
      </c>
      <c r="H1117" s="171">
        <f>B1117&amp;G1117</f>
        <v/>
      </c>
    </row>
    <row r="1118">
      <c r="A1118" s="171">
        <f>C1118&amp;D1118&amp;E1118</f>
        <v/>
      </c>
      <c r="B1118" s="171">
        <f>C1118&amp;D1118&amp;E1118&amp;F1118</f>
        <v/>
      </c>
      <c r="H1118" s="171">
        <f>B1118&amp;G1118</f>
        <v/>
      </c>
    </row>
    <row r="1119">
      <c r="A1119" s="171">
        <f>C1119&amp;D1119&amp;E1119</f>
        <v/>
      </c>
      <c r="B1119" s="171">
        <f>C1119&amp;D1119&amp;E1119&amp;F1119</f>
        <v/>
      </c>
      <c r="H1119" s="171">
        <f>B1119&amp;G1119</f>
        <v/>
      </c>
    </row>
    <row r="1120">
      <c r="A1120" s="171">
        <f>C1120&amp;D1120&amp;E1120</f>
        <v/>
      </c>
      <c r="B1120" s="171">
        <f>C1120&amp;D1120&amp;E1120&amp;F1120</f>
        <v/>
      </c>
      <c r="H1120" s="171">
        <f>B1120&amp;G1120</f>
        <v/>
      </c>
    </row>
    <row r="1121">
      <c r="A1121" s="171">
        <f>C1121&amp;D1121&amp;E1121</f>
        <v/>
      </c>
      <c r="B1121" s="171">
        <f>C1121&amp;D1121&amp;E1121&amp;F1121</f>
        <v/>
      </c>
      <c r="H1121" s="171">
        <f>B1121&amp;G1121</f>
        <v/>
      </c>
    </row>
    <row r="1122">
      <c r="A1122" s="171">
        <f>C1122&amp;D1122&amp;E1122</f>
        <v/>
      </c>
      <c r="B1122" s="171">
        <f>C1122&amp;D1122&amp;E1122&amp;F1122</f>
        <v/>
      </c>
      <c r="H1122" s="171">
        <f>B1122&amp;G1122</f>
        <v/>
      </c>
    </row>
    <row r="1123">
      <c r="A1123" s="171">
        <f>C1123&amp;D1123&amp;E1123</f>
        <v/>
      </c>
      <c r="B1123" s="171">
        <f>C1123&amp;D1123&amp;E1123&amp;F1123</f>
        <v/>
      </c>
      <c r="H1123" s="171">
        <f>B1123&amp;G1123</f>
        <v/>
      </c>
    </row>
    <row r="1124">
      <c r="A1124" s="171">
        <f>C1124&amp;D1124&amp;E1124</f>
        <v/>
      </c>
      <c r="B1124" s="171">
        <f>C1124&amp;D1124&amp;E1124&amp;F1124</f>
        <v/>
      </c>
      <c r="H1124" s="171">
        <f>B1124&amp;G1124</f>
        <v/>
      </c>
    </row>
    <row r="1125">
      <c r="A1125" s="171">
        <f>C1125&amp;D1125&amp;E1125</f>
        <v/>
      </c>
      <c r="B1125" s="171">
        <f>C1125&amp;D1125&amp;E1125&amp;F1125</f>
        <v/>
      </c>
      <c r="H1125" s="171">
        <f>B1125&amp;G1125</f>
        <v/>
      </c>
    </row>
    <row r="1126">
      <c r="A1126" s="171">
        <f>C1126&amp;D1126&amp;E1126</f>
        <v/>
      </c>
      <c r="B1126" s="171">
        <f>C1126&amp;D1126&amp;E1126&amp;F1126</f>
        <v/>
      </c>
      <c r="H1126" s="171">
        <f>B1126&amp;G1126</f>
        <v/>
      </c>
    </row>
    <row r="1127">
      <c r="A1127" s="171">
        <f>C1127&amp;D1127&amp;E1127</f>
        <v/>
      </c>
      <c r="B1127" s="171">
        <f>C1127&amp;D1127&amp;E1127&amp;F1127</f>
        <v/>
      </c>
      <c r="H1127" s="171">
        <f>B1127&amp;G1127</f>
        <v/>
      </c>
    </row>
    <row r="1128">
      <c r="A1128" s="171">
        <f>C1128&amp;D1128&amp;E1128</f>
        <v/>
      </c>
      <c r="B1128" s="171">
        <f>C1128&amp;D1128&amp;E1128&amp;F1128</f>
        <v/>
      </c>
      <c r="H1128" s="171">
        <f>B1128&amp;G1128</f>
        <v/>
      </c>
    </row>
    <row r="1129">
      <c r="A1129" s="171">
        <f>C1129&amp;D1129&amp;E1129</f>
        <v/>
      </c>
      <c r="B1129" s="171">
        <f>C1129&amp;D1129&amp;E1129&amp;F1129</f>
        <v/>
      </c>
      <c r="H1129" s="171">
        <f>B1129&amp;G1129</f>
        <v/>
      </c>
    </row>
    <row r="1130">
      <c r="A1130" s="171">
        <f>C1130&amp;D1130&amp;E1130</f>
        <v/>
      </c>
      <c r="B1130" s="171">
        <f>C1130&amp;D1130&amp;E1130&amp;F1130</f>
        <v/>
      </c>
      <c r="H1130" s="171">
        <f>B1130&amp;G1130</f>
        <v/>
      </c>
    </row>
    <row r="1131">
      <c r="A1131" s="171">
        <f>C1131&amp;D1131&amp;E1131</f>
        <v/>
      </c>
      <c r="B1131" s="171">
        <f>C1131&amp;D1131&amp;E1131&amp;F1131</f>
        <v/>
      </c>
      <c r="H1131" s="171">
        <f>B1131&amp;G1131</f>
        <v/>
      </c>
    </row>
    <row r="1132">
      <c r="A1132" s="171">
        <f>C1132&amp;D1132&amp;E1132</f>
        <v/>
      </c>
      <c r="B1132" s="171">
        <f>C1132&amp;D1132&amp;E1132&amp;F1132</f>
        <v/>
      </c>
      <c r="H1132" s="171">
        <f>B1132&amp;G1132</f>
        <v/>
      </c>
    </row>
    <row r="1133">
      <c r="A1133" s="171">
        <f>C1133&amp;D1133&amp;E1133</f>
        <v/>
      </c>
      <c r="B1133" s="171">
        <f>C1133&amp;D1133&amp;E1133&amp;F1133</f>
        <v/>
      </c>
      <c r="H1133" s="171">
        <f>B1133&amp;G1133</f>
        <v/>
      </c>
    </row>
    <row r="1134">
      <c r="A1134" s="171">
        <f>C1134&amp;D1134&amp;E1134</f>
        <v/>
      </c>
      <c r="B1134" s="171">
        <f>C1134&amp;D1134&amp;E1134&amp;F1134</f>
        <v/>
      </c>
      <c r="H1134" s="171">
        <f>B1134&amp;G1134</f>
        <v/>
      </c>
    </row>
    <row r="1135">
      <c r="A1135" s="171">
        <f>C1135&amp;D1135&amp;E1135</f>
        <v/>
      </c>
      <c r="B1135" s="171">
        <f>C1135&amp;D1135&amp;E1135&amp;F1135</f>
        <v/>
      </c>
      <c r="H1135" s="171">
        <f>B1135&amp;G1135</f>
        <v/>
      </c>
    </row>
    <row r="1136">
      <c r="A1136" s="171">
        <f>C1136&amp;D1136&amp;E1136</f>
        <v/>
      </c>
      <c r="B1136" s="171">
        <f>C1136&amp;D1136&amp;E1136&amp;F1136</f>
        <v/>
      </c>
      <c r="H1136" s="171">
        <f>B1136&amp;G1136</f>
        <v/>
      </c>
    </row>
    <row r="1137">
      <c r="A1137" s="171">
        <f>C1137&amp;D1137&amp;E1137</f>
        <v/>
      </c>
      <c r="B1137" s="171">
        <f>C1137&amp;D1137&amp;E1137&amp;F1137</f>
        <v/>
      </c>
      <c r="H1137" s="171">
        <f>B1137&amp;G1137</f>
        <v/>
      </c>
    </row>
    <row r="1138">
      <c r="A1138" s="171">
        <f>C1138&amp;D1138&amp;E1138</f>
        <v/>
      </c>
      <c r="B1138" s="171">
        <f>C1138&amp;D1138&amp;E1138&amp;F1138</f>
        <v/>
      </c>
      <c r="H1138" s="171">
        <f>B1138&amp;G1138</f>
        <v/>
      </c>
    </row>
    <row r="1139">
      <c r="A1139" s="171">
        <f>C1139&amp;D1139&amp;E1139</f>
        <v/>
      </c>
      <c r="B1139" s="171">
        <f>C1139&amp;D1139&amp;E1139&amp;F1139</f>
        <v/>
      </c>
      <c r="H1139" s="171">
        <f>B1139&amp;G1139</f>
        <v/>
      </c>
    </row>
    <row r="1140">
      <c r="A1140" s="171">
        <f>C1140&amp;D1140&amp;E1140</f>
        <v/>
      </c>
      <c r="B1140" s="171">
        <f>C1140&amp;D1140&amp;E1140&amp;F1140</f>
        <v/>
      </c>
      <c r="H1140" s="171">
        <f>B1140&amp;G1140</f>
        <v/>
      </c>
    </row>
    <row r="1141">
      <c r="A1141" s="171">
        <f>C1141&amp;D1141&amp;E1141</f>
        <v/>
      </c>
      <c r="B1141" s="171">
        <f>C1141&amp;D1141&amp;E1141&amp;F1141</f>
        <v/>
      </c>
      <c r="H1141" s="171">
        <f>B1141&amp;G1141</f>
        <v/>
      </c>
    </row>
    <row r="1142">
      <c r="A1142" s="171">
        <f>C1142&amp;D1142&amp;E1142</f>
        <v/>
      </c>
      <c r="B1142" s="171">
        <f>C1142&amp;D1142&amp;E1142&amp;F1142</f>
        <v/>
      </c>
      <c r="H1142" s="171">
        <f>B1142&amp;G1142</f>
        <v/>
      </c>
    </row>
    <row r="1143">
      <c r="A1143" s="171">
        <f>C1143&amp;D1143&amp;E1143</f>
        <v/>
      </c>
      <c r="B1143" s="171">
        <f>C1143&amp;D1143&amp;E1143&amp;F1143</f>
        <v/>
      </c>
      <c r="H1143" s="171">
        <f>B1143&amp;G1143</f>
        <v/>
      </c>
    </row>
    <row r="1144">
      <c r="A1144" s="171">
        <f>C1144&amp;D1144&amp;E1144</f>
        <v/>
      </c>
      <c r="B1144" s="171">
        <f>C1144&amp;D1144&amp;E1144&amp;F1144</f>
        <v/>
      </c>
      <c r="H1144" s="171">
        <f>B1144&amp;G1144</f>
        <v/>
      </c>
    </row>
    <row r="1145">
      <c r="A1145" s="171">
        <f>C1145&amp;D1145&amp;E1145</f>
        <v/>
      </c>
      <c r="B1145" s="171">
        <f>C1145&amp;D1145&amp;E1145&amp;F1145</f>
        <v/>
      </c>
      <c r="H1145" s="171">
        <f>B1145&amp;G1145</f>
        <v/>
      </c>
    </row>
    <row r="1146">
      <c r="A1146" s="171">
        <f>C1146&amp;D1146&amp;E1146</f>
        <v/>
      </c>
      <c r="B1146" s="171">
        <f>C1146&amp;D1146&amp;E1146&amp;F1146</f>
        <v/>
      </c>
      <c r="H1146" s="171">
        <f>B1146&amp;G1146</f>
        <v/>
      </c>
    </row>
    <row r="1147">
      <c r="A1147" s="171">
        <f>C1147&amp;D1147&amp;E1147</f>
        <v/>
      </c>
      <c r="B1147" s="171">
        <f>C1147&amp;D1147&amp;E1147&amp;F1147</f>
        <v/>
      </c>
      <c r="H1147" s="171">
        <f>B1147&amp;G1147</f>
        <v/>
      </c>
    </row>
    <row r="1148">
      <c r="A1148" s="171">
        <f>C1148&amp;D1148&amp;E1148</f>
        <v/>
      </c>
      <c r="B1148" s="171">
        <f>C1148&amp;D1148&amp;E1148&amp;F1148</f>
        <v/>
      </c>
      <c r="H1148" s="171">
        <f>B1148&amp;G1148</f>
        <v/>
      </c>
    </row>
    <row r="1149">
      <c r="A1149" s="171">
        <f>C1149&amp;D1149&amp;E1149</f>
        <v/>
      </c>
      <c r="B1149" s="171">
        <f>C1149&amp;D1149&amp;E1149&amp;F1149</f>
        <v/>
      </c>
      <c r="H1149" s="171">
        <f>B1149&amp;G1149</f>
        <v/>
      </c>
    </row>
    <row r="1150">
      <c r="A1150" s="171">
        <f>C1150&amp;D1150&amp;E1150</f>
        <v/>
      </c>
      <c r="B1150" s="171">
        <f>C1150&amp;D1150&amp;E1150&amp;F1150</f>
        <v/>
      </c>
      <c r="H1150" s="171">
        <f>B1150&amp;G1150</f>
        <v/>
      </c>
    </row>
    <row r="1151">
      <c r="A1151" s="171">
        <f>C1151&amp;D1151&amp;E1151</f>
        <v/>
      </c>
      <c r="B1151" s="171">
        <f>C1151&amp;D1151&amp;E1151&amp;F1151</f>
        <v/>
      </c>
      <c r="H1151" s="171">
        <f>B1151&amp;G1151</f>
        <v/>
      </c>
    </row>
    <row r="1152">
      <c r="A1152" s="171">
        <f>C1152&amp;D1152&amp;E1152</f>
        <v/>
      </c>
      <c r="B1152" s="171">
        <f>C1152&amp;D1152&amp;E1152&amp;F1152</f>
        <v/>
      </c>
      <c r="H1152" s="171">
        <f>B1152&amp;G1152</f>
        <v/>
      </c>
    </row>
    <row r="1153">
      <c r="A1153" s="171">
        <f>C1153&amp;D1153&amp;E1153</f>
        <v/>
      </c>
      <c r="B1153" s="171">
        <f>C1153&amp;D1153&amp;E1153&amp;F1153</f>
        <v/>
      </c>
      <c r="H1153" s="171">
        <f>B1153&amp;G1153</f>
        <v/>
      </c>
    </row>
    <row r="1154">
      <c r="A1154" s="171">
        <f>C1154&amp;D1154&amp;E1154</f>
        <v/>
      </c>
      <c r="B1154" s="171">
        <f>C1154&amp;D1154&amp;E1154&amp;F1154</f>
        <v/>
      </c>
      <c r="H1154" s="171">
        <f>B1154&amp;G1154</f>
        <v/>
      </c>
    </row>
    <row r="1155">
      <c r="A1155" s="171">
        <f>C1155&amp;D1155&amp;E1155</f>
        <v/>
      </c>
      <c r="B1155" s="171">
        <f>C1155&amp;D1155&amp;E1155&amp;F1155</f>
        <v/>
      </c>
      <c r="H1155" s="171">
        <f>B1155&amp;G1155</f>
        <v/>
      </c>
    </row>
    <row r="1156">
      <c r="A1156" s="171">
        <f>C1156&amp;D1156&amp;E1156</f>
        <v/>
      </c>
      <c r="B1156" s="171">
        <f>C1156&amp;D1156&amp;E1156&amp;F1156</f>
        <v/>
      </c>
      <c r="H1156" s="171">
        <f>B1156&amp;G1156</f>
        <v/>
      </c>
    </row>
    <row r="1157">
      <c r="A1157" s="171">
        <f>C1157&amp;D1157&amp;E1157</f>
        <v/>
      </c>
      <c r="B1157" s="171">
        <f>C1157&amp;D1157&amp;E1157&amp;F1157</f>
        <v/>
      </c>
      <c r="H1157" s="171">
        <f>B1157&amp;G1157</f>
        <v/>
      </c>
    </row>
    <row r="1158">
      <c r="A1158" s="171">
        <f>C1158&amp;D1158&amp;E1158</f>
        <v/>
      </c>
      <c r="B1158" s="171">
        <f>C1158&amp;D1158&amp;E1158&amp;F1158</f>
        <v/>
      </c>
      <c r="H1158" s="171">
        <f>B1158&amp;G1158</f>
        <v/>
      </c>
    </row>
    <row r="1159">
      <c r="A1159" s="171">
        <f>C1159&amp;D1159&amp;E1159</f>
        <v/>
      </c>
      <c r="B1159" s="171">
        <f>C1159&amp;D1159&amp;E1159&amp;F1159</f>
        <v/>
      </c>
      <c r="H1159" s="171">
        <f>B1159&amp;G1159</f>
        <v/>
      </c>
    </row>
    <row r="1160">
      <c r="A1160" s="171">
        <f>C1160&amp;D1160&amp;E1160</f>
        <v/>
      </c>
      <c r="B1160" s="171">
        <f>C1160&amp;D1160&amp;E1160&amp;F1160</f>
        <v/>
      </c>
      <c r="H1160" s="171">
        <f>B1160&amp;G1160</f>
        <v/>
      </c>
    </row>
    <row r="1161">
      <c r="A1161" s="171">
        <f>C1161&amp;D1161&amp;E1161</f>
        <v/>
      </c>
      <c r="B1161" s="171">
        <f>C1161&amp;D1161&amp;E1161&amp;F1161</f>
        <v/>
      </c>
      <c r="H1161" s="171">
        <f>B1161&amp;G1161</f>
        <v/>
      </c>
    </row>
    <row r="1162">
      <c r="A1162" s="171">
        <f>C1162&amp;D1162&amp;E1162</f>
        <v/>
      </c>
      <c r="B1162" s="171">
        <f>C1162&amp;D1162&amp;E1162&amp;F1162</f>
        <v/>
      </c>
      <c r="H1162" s="171">
        <f>B1162&amp;G1162</f>
        <v/>
      </c>
    </row>
    <row r="1163">
      <c r="A1163" s="171">
        <f>C1163&amp;D1163&amp;E1163</f>
        <v/>
      </c>
      <c r="B1163" s="171">
        <f>C1163&amp;D1163&amp;E1163&amp;F1163</f>
        <v/>
      </c>
      <c r="H1163" s="171">
        <f>B1163&amp;G1163</f>
        <v/>
      </c>
    </row>
    <row r="1164">
      <c r="A1164" s="171">
        <f>C1164&amp;D1164&amp;E1164</f>
        <v/>
      </c>
      <c r="B1164" s="171">
        <f>C1164&amp;D1164&amp;E1164&amp;F1164</f>
        <v/>
      </c>
      <c r="H1164" s="171">
        <f>B1164&amp;G1164</f>
        <v/>
      </c>
    </row>
    <row r="1165">
      <c r="A1165" s="171">
        <f>C1165&amp;D1165&amp;E1165</f>
        <v/>
      </c>
      <c r="B1165" s="171">
        <f>C1165&amp;D1165&amp;E1165&amp;F1165</f>
        <v/>
      </c>
      <c r="H1165" s="171">
        <f>B1165&amp;G1165</f>
        <v/>
      </c>
    </row>
    <row r="1166">
      <c r="A1166" s="171">
        <f>C1166&amp;D1166&amp;E1166</f>
        <v/>
      </c>
      <c r="B1166" s="171">
        <f>C1166&amp;D1166&amp;E1166&amp;F1166</f>
        <v/>
      </c>
      <c r="H1166" s="171">
        <f>B1166&amp;G1166</f>
        <v/>
      </c>
    </row>
    <row r="1167">
      <c r="A1167" s="171">
        <f>C1167&amp;D1167&amp;E1167</f>
        <v/>
      </c>
      <c r="B1167" s="171">
        <f>C1167&amp;D1167&amp;E1167&amp;F1167</f>
        <v/>
      </c>
      <c r="H1167" s="171">
        <f>B1167&amp;G1167</f>
        <v/>
      </c>
    </row>
    <row r="1168">
      <c r="A1168" s="171">
        <f>C1168&amp;D1168&amp;E1168</f>
        <v/>
      </c>
      <c r="B1168" s="171">
        <f>C1168&amp;D1168&amp;E1168&amp;F1168</f>
        <v/>
      </c>
      <c r="H1168" s="171">
        <f>B1168&amp;G1168</f>
        <v/>
      </c>
    </row>
    <row r="1169">
      <c r="A1169" s="171">
        <f>C1169&amp;D1169&amp;E1169</f>
        <v/>
      </c>
      <c r="B1169" s="171">
        <f>C1169&amp;D1169&amp;E1169&amp;F1169</f>
        <v/>
      </c>
      <c r="H1169" s="171">
        <f>B1169&amp;G1169</f>
        <v/>
      </c>
    </row>
    <row r="1170">
      <c r="A1170" s="171">
        <f>C1170&amp;D1170&amp;E1170</f>
        <v/>
      </c>
      <c r="B1170" s="171">
        <f>C1170&amp;D1170&amp;E1170&amp;F1170</f>
        <v/>
      </c>
      <c r="H1170" s="171">
        <f>B1170&amp;G1170</f>
        <v/>
      </c>
    </row>
    <row r="1171">
      <c r="A1171" s="171">
        <f>C1171&amp;D1171&amp;E1171</f>
        <v/>
      </c>
      <c r="B1171" s="171">
        <f>C1171&amp;D1171&amp;E1171&amp;F1171</f>
        <v/>
      </c>
      <c r="H1171" s="171">
        <f>B1171&amp;G1171</f>
        <v/>
      </c>
    </row>
    <row r="1172">
      <c r="A1172" s="171">
        <f>C1172&amp;D1172&amp;E1172</f>
        <v/>
      </c>
      <c r="B1172" s="171">
        <f>C1172&amp;D1172&amp;E1172&amp;F1172</f>
        <v/>
      </c>
      <c r="H1172" s="171">
        <f>B1172&amp;G1172</f>
        <v/>
      </c>
    </row>
    <row r="1173">
      <c r="A1173" s="171">
        <f>C1173&amp;D1173&amp;E1173</f>
        <v/>
      </c>
      <c r="B1173" s="171">
        <f>C1173&amp;D1173&amp;E1173&amp;F1173</f>
        <v/>
      </c>
      <c r="H1173" s="171">
        <f>B1173&amp;G1173</f>
        <v/>
      </c>
    </row>
    <row r="1174">
      <c r="A1174" s="171">
        <f>C1174&amp;D1174&amp;E1174</f>
        <v/>
      </c>
      <c r="B1174" s="171">
        <f>C1174&amp;D1174&amp;E1174&amp;F1174</f>
        <v/>
      </c>
      <c r="H1174" s="171">
        <f>B1174&amp;G1174</f>
        <v/>
      </c>
    </row>
    <row r="1175">
      <c r="A1175" s="171">
        <f>C1175&amp;D1175&amp;E1175</f>
        <v/>
      </c>
      <c r="B1175" s="171">
        <f>C1175&amp;D1175&amp;E1175&amp;F1175</f>
        <v/>
      </c>
      <c r="H1175" s="171">
        <f>B1175&amp;G1175</f>
        <v/>
      </c>
    </row>
    <row r="1176">
      <c r="A1176" s="171">
        <f>C1176&amp;D1176&amp;E1176</f>
        <v/>
      </c>
      <c r="B1176" s="171">
        <f>C1176&amp;D1176&amp;E1176&amp;F1176</f>
        <v/>
      </c>
      <c r="H1176" s="171">
        <f>B1176&amp;G1176</f>
        <v/>
      </c>
    </row>
    <row r="1177">
      <c r="A1177" s="171">
        <f>C1177&amp;D1177&amp;E1177</f>
        <v/>
      </c>
      <c r="B1177" s="171">
        <f>C1177&amp;D1177&amp;E1177&amp;F1177</f>
        <v/>
      </c>
      <c r="H1177" s="171">
        <f>B1177&amp;G1177</f>
        <v/>
      </c>
    </row>
    <row r="1178">
      <c r="A1178" s="171">
        <f>C1178&amp;D1178&amp;E1178</f>
        <v/>
      </c>
      <c r="B1178" s="171">
        <f>C1178&amp;D1178&amp;E1178&amp;F1178</f>
        <v/>
      </c>
      <c r="H1178" s="171">
        <f>B1178&amp;G1178</f>
        <v/>
      </c>
    </row>
    <row r="1179">
      <c r="A1179" s="171">
        <f>C1179&amp;D1179&amp;E1179</f>
        <v/>
      </c>
      <c r="B1179" s="171">
        <f>C1179&amp;D1179&amp;E1179&amp;F1179</f>
        <v/>
      </c>
      <c r="H1179" s="171">
        <f>B1179&amp;G1179</f>
        <v/>
      </c>
    </row>
    <row r="1180">
      <c r="A1180" s="171">
        <f>C1180&amp;D1180&amp;E1180</f>
        <v/>
      </c>
      <c r="B1180" s="171">
        <f>C1180&amp;D1180&amp;E1180&amp;F1180</f>
        <v/>
      </c>
      <c r="H1180" s="171">
        <f>B1180&amp;G1180</f>
        <v/>
      </c>
    </row>
    <row r="1181">
      <c r="A1181" s="171">
        <f>C1181&amp;D1181&amp;E1181</f>
        <v/>
      </c>
      <c r="B1181" s="171">
        <f>C1181&amp;D1181&amp;E1181&amp;F1181</f>
        <v/>
      </c>
      <c r="H1181" s="171">
        <f>B1181&amp;G1181</f>
        <v/>
      </c>
    </row>
    <row r="1182">
      <c r="A1182" s="171">
        <f>C1182&amp;D1182&amp;E1182</f>
        <v/>
      </c>
      <c r="B1182" s="171">
        <f>C1182&amp;D1182&amp;E1182&amp;F1182</f>
        <v/>
      </c>
      <c r="H1182" s="171">
        <f>B1182&amp;G1182</f>
        <v/>
      </c>
    </row>
    <row r="1183">
      <c r="A1183" s="171">
        <f>C1183&amp;D1183&amp;E1183</f>
        <v/>
      </c>
      <c r="B1183" s="171">
        <f>C1183&amp;D1183&amp;E1183&amp;F1183</f>
        <v/>
      </c>
      <c r="H1183" s="171">
        <f>B1183&amp;G1183</f>
        <v/>
      </c>
    </row>
    <row r="1184">
      <c r="A1184" s="171">
        <f>C1184&amp;D1184&amp;E1184</f>
        <v/>
      </c>
      <c r="B1184" s="171">
        <f>C1184&amp;D1184&amp;E1184&amp;F1184</f>
        <v/>
      </c>
      <c r="H1184" s="171">
        <f>B1184&amp;G1184</f>
        <v/>
      </c>
    </row>
    <row r="1185">
      <c r="A1185" s="171">
        <f>C1185&amp;D1185&amp;E1185</f>
        <v/>
      </c>
      <c r="B1185" s="171">
        <f>C1185&amp;D1185&amp;E1185&amp;F1185</f>
        <v/>
      </c>
      <c r="H1185" s="171">
        <f>B1185&amp;G1185</f>
        <v/>
      </c>
    </row>
    <row r="1186">
      <c r="A1186" s="171">
        <f>C1186&amp;D1186&amp;E1186</f>
        <v/>
      </c>
      <c r="B1186" s="171">
        <f>C1186&amp;D1186&amp;E1186&amp;F1186</f>
        <v/>
      </c>
      <c r="H1186" s="171">
        <f>B1186&amp;G1186</f>
        <v/>
      </c>
    </row>
    <row r="1187">
      <c r="A1187" s="171">
        <f>C1187&amp;D1187&amp;E1187</f>
        <v/>
      </c>
      <c r="B1187" s="171">
        <f>C1187&amp;D1187&amp;E1187&amp;F1187</f>
        <v/>
      </c>
      <c r="H1187" s="171">
        <f>B1187&amp;G1187</f>
        <v/>
      </c>
    </row>
    <row r="1188">
      <c r="A1188" s="171">
        <f>C1188&amp;D1188&amp;E1188</f>
        <v/>
      </c>
      <c r="B1188" s="171">
        <f>C1188&amp;D1188&amp;E1188&amp;F1188</f>
        <v/>
      </c>
      <c r="H1188" s="171">
        <f>B1188&amp;G1188</f>
        <v/>
      </c>
    </row>
    <row r="1189">
      <c r="A1189" s="171">
        <f>C1189&amp;D1189&amp;E1189</f>
        <v/>
      </c>
      <c r="B1189" s="171">
        <f>C1189&amp;D1189&amp;E1189&amp;F1189</f>
        <v/>
      </c>
      <c r="H1189" s="171">
        <f>B1189&amp;G1189</f>
        <v/>
      </c>
    </row>
    <row r="1190">
      <c r="A1190" s="171">
        <f>C1190&amp;D1190&amp;E1190</f>
        <v/>
      </c>
      <c r="B1190" s="171">
        <f>C1190&amp;D1190&amp;E1190&amp;F1190</f>
        <v/>
      </c>
      <c r="H1190" s="171">
        <f>B1190&amp;G1190</f>
        <v/>
      </c>
    </row>
    <row r="1191">
      <c r="A1191" s="171">
        <f>C1191&amp;D1191&amp;E1191</f>
        <v/>
      </c>
      <c r="B1191" s="171">
        <f>C1191&amp;D1191&amp;E1191&amp;F1191</f>
        <v/>
      </c>
      <c r="H1191" s="171">
        <f>B1191&amp;G1191</f>
        <v/>
      </c>
    </row>
    <row r="1192">
      <c r="A1192" s="171">
        <f>C1192&amp;D1192&amp;E1192</f>
        <v/>
      </c>
      <c r="B1192" s="171">
        <f>C1192&amp;D1192&amp;E1192&amp;F1192</f>
        <v/>
      </c>
      <c r="H1192" s="171">
        <f>B1192&amp;G1192</f>
        <v/>
      </c>
    </row>
    <row r="1193">
      <c r="A1193" s="171">
        <f>C1193&amp;D1193&amp;E1193</f>
        <v/>
      </c>
      <c r="B1193" s="171">
        <f>C1193&amp;D1193&amp;E1193&amp;F1193</f>
        <v/>
      </c>
      <c r="H1193" s="171">
        <f>B1193&amp;G1193</f>
        <v/>
      </c>
    </row>
    <row r="1194">
      <c r="A1194" s="171">
        <f>C1194&amp;D1194&amp;E1194</f>
        <v/>
      </c>
      <c r="B1194" s="171">
        <f>C1194&amp;D1194&amp;E1194&amp;F1194</f>
        <v/>
      </c>
      <c r="H1194" s="171">
        <f>B1194&amp;G1194</f>
        <v/>
      </c>
    </row>
    <row r="1195">
      <c r="A1195" s="171">
        <f>C1195&amp;D1195&amp;E1195</f>
        <v/>
      </c>
      <c r="B1195" s="171">
        <f>C1195&amp;D1195&amp;E1195&amp;F1195</f>
        <v/>
      </c>
      <c r="H1195" s="171">
        <f>B1195&amp;G1195</f>
        <v/>
      </c>
    </row>
    <row r="1196">
      <c r="A1196" s="171">
        <f>C1196&amp;D1196&amp;E1196</f>
        <v/>
      </c>
      <c r="B1196" s="171">
        <f>C1196&amp;D1196&amp;E1196&amp;F1196</f>
        <v/>
      </c>
      <c r="H1196" s="171">
        <f>B1196&amp;G1196</f>
        <v/>
      </c>
    </row>
    <row r="1197">
      <c r="A1197" s="171">
        <f>C1197&amp;D1197&amp;E1197</f>
        <v/>
      </c>
      <c r="B1197" s="171">
        <f>C1197&amp;D1197&amp;E1197&amp;F1197</f>
        <v/>
      </c>
      <c r="H1197" s="171">
        <f>B1197&amp;G1197</f>
        <v/>
      </c>
    </row>
    <row r="1198">
      <c r="A1198" s="171">
        <f>C1198&amp;D1198&amp;E1198</f>
        <v/>
      </c>
      <c r="B1198" s="171">
        <f>C1198&amp;D1198&amp;E1198&amp;F1198</f>
        <v/>
      </c>
      <c r="H1198" s="171">
        <f>B1198&amp;G1198</f>
        <v/>
      </c>
    </row>
    <row r="1199">
      <c r="A1199" s="171">
        <f>C1199&amp;D1199&amp;E1199</f>
        <v/>
      </c>
      <c r="B1199" s="171">
        <f>C1199&amp;D1199&amp;E1199&amp;F1199</f>
        <v/>
      </c>
      <c r="H1199" s="171">
        <f>B1199&amp;G1199</f>
        <v/>
      </c>
    </row>
    <row r="1200">
      <c r="A1200" s="171">
        <f>C1200&amp;D1200&amp;E1200</f>
        <v/>
      </c>
      <c r="B1200" s="171">
        <f>C1200&amp;D1200&amp;E1200&amp;F1200</f>
        <v/>
      </c>
      <c r="H1200" s="171">
        <f>B1200&amp;G1200</f>
        <v/>
      </c>
    </row>
    <row r="1201">
      <c r="A1201" s="171">
        <f>C1201&amp;D1201&amp;E1201</f>
        <v/>
      </c>
      <c r="B1201" s="171">
        <f>C1201&amp;D1201&amp;E1201&amp;F1201</f>
        <v/>
      </c>
      <c r="H1201" s="171">
        <f>B1201&amp;G1201</f>
        <v/>
      </c>
    </row>
    <row r="1202">
      <c r="A1202" s="171">
        <f>C1202&amp;D1202&amp;E1202</f>
        <v/>
      </c>
      <c r="B1202" s="171">
        <f>C1202&amp;D1202&amp;E1202&amp;F1202</f>
        <v/>
      </c>
      <c r="H1202" s="171">
        <f>B1202&amp;G1202</f>
        <v/>
      </c>
    </row>
    <row r="1203">
      <c r="A1203" s="171">
        <f>C1203&amp;D1203&amp;E1203</f>
        <v/>
      </c>
      <c r="B1203" s="171">
        <f>C1203&amp;D1203&amp;E1203&amp;F1203</f>
        <v/>
      </c>
      <c r="H1203" s="171">
        <f>B1203&amp;G1203</f>
        <v/>
      </c>
    </row>
    <row r="1204">
      <c r="A1204" s="171">
        <f>C1204&amp;D1204&amp;E1204</f>
        <v/>
      </c>
      <c r="B1204" s="171">
        <f>C1204&amp;D1204&amp;E1204&amp;F1204</f>
        <v/>
      </c>
      <c r="H1204" s="171">
        <f>B1204&amp;G1204</f>
        <v/>
      </c>
    </row>
    <row r="1205">
      <c r="A1205" s="171">
        <f>C1205&amp;D1205&amp;E1205</f>
        <v/>
      </c>
      <c r="B1205" s="171">
        <f>C1205&amp;D1205&amp;E1205&amp;F1205</f>
        <v/>
      </c>
      <c r="H1205" s="171">
        <f>B1205&amp;G1205</f>
        <v/>
      </c>
    </row>
    <row r="1206">
      <c r="A1206" s="171">
        <f>C1206&amp;D1206&amp;E1206</f>
        <v/>
      </c>
      <c r="B1206" s="171">
        <f>C1206&amp;D1206&amp;E1206&amp;F1206</f>
        <v/>
      </c>
      <c r="H1206" s="171">
        <f>B1206&amp;G1206</f>
        <v/>
      </c>
    </row>
    <row r="1207">
      <c r="A1207" s="171">
        <f>C1207&amp;D1207&amp;E1207</f>
        <v/>
      </c>
      <c r="B1207" s="171">
        <f>C1207&amp;D1207&amp;E1207&amp;F1207</f>
        <v/>
      </c>
      <c r="H1207" s="171">
        <f>B1207&amp;G1207</f>
        <v/>
      </c>
    </row>
    <row r="1208">
      <c r="A1208" s="171">
        <f>C1208&amp;D1208&amp;E1208</f>
        <v/>
      </c>
      <c r="B1208" s="171">
        <f>C1208&amp;D1208&amp;E1208&amp;F1208</f>
        <v/>
      </c>
      <c r="H1208" s="171">
        <f>B1208&amp;G1208</f>
        <v/>
      </c>
    </row>
    <row r="1209">
      <c r="A1209" s="171">
        <f>C1209&amp;D1209&amp;E1209</f>
        <v/>
      </c>
      <c r="B1209" s="171">
        <f>C1209&amp;D1209&amp;E1209&amp;F1209</f>
        <v/>
      </c>
      <c r="H1209" s="171">
        <f>B1209&amp;G1209</f>
        <v/>
      </c>
    </row>
    <row r="1210">
      <c r="A1210" s="171">
        <f>C1210&amp;D1210&amp;E1210</f>
        <v/>
      </c>
      <c r="B1210" s="171">
        <f>C1210&amp;D1210&amp;E1210&amp;F1210</f>
        <v/>
      </c>
      <c r="H1210" s="171">
        <f>B1210&amp;G1210</f>
        <v/>
      </c>
    </row>
    <row r="1211">
      <c r="A1211" s="171">
        <f>C1211&amp;D1211&amp;E1211</f>
        <v/>
      </c>
      <c r="B1211" s="171">
        <f>C1211&amp;D1211&amp;E1211&amp;F1211</f>
        <v/>
      </c>
      <c r="H1211" s="171">
        <f>B1211&amp;G1211</f>
        <v/>
      </c>
    </row>
    <row r="1212">
      <c r="A1212" s="171">
        <f>C1212&amp;D1212&amp;E1212</f>
        <v/>
      </c>
      <c r="B1212" s="171">
        <f>C1212&amp;D1212&amp;E1212&amp;F1212</f>
        <v/>
      </c>
      <c r="H1212" s="171">
        <f>B1212&amp;G1212</f>
        <v/>
      </c>
    </row>
    <row r="1213">
      <c r="A1213" s="171">
        <f>C1213&amp;D1213&amp;E1213</f>
        <v/>
      </c>
      <c r="B1213" s="171">
        <f>C1213&amp;D1213&amp;E1213&amp;F1213</f>
        <v/>
      </c>
      <c r="H1213" s="171">
        <f>B1213&amp;G1213</f>
        <v/>
      </c>
    </row>
    <row r="1214">
      <c r="A1214" s="171">
        <f>C1214&amp;D1214&amp;E1214</f>
        <v/>
      </c>
      <c r="B1214" s="171">
        <f>C1214&amp;D1214&amp;E1214&amp;F1214</f>
        <v/>
      </c>
      <c r="H1214" s="171">
        <f>B1214&amp;G1214</f>
        <v/>
      </c>
    </row>
    <row r="1215">
      <c r="A1215" s="171">
        <f>C1215&amp;D1215&amp;E1215</f>
        <v/>
      </c>
      <c r="B1215" s="171">
        <f>C1215&amp;D1215&amp;E1215&amp;F1215</f>
        <v/>
      </c>
      <c r="H1215" s="171">
        <f>B1215&amp;G1215</f>
        <v/>
      </c>
    </row>
    <row r="1216">
      <c r="A1216" s="171">
        <f>C1216&amp;D1216&amp;E1216</f>
        <v/>
      </c>
      <c r="B1216" s="171">
        <f>C1216&amp;D1216&amp;E1216&amp;F1216</f>
        <v/>
      </c>
      <c r="H1216" s="171">
        <f>B1216&amp;G1216</f>
        <v/>
      </c>
    </row>
    <row r="1217">
      <c r="A1217" s="171">
        <f>C1217&amp;D1217&amp;E1217</f>
        <v/>
      </c>
      <c r="B1217" s="171">
        <f>C1217&amp;D1217&amp;E1217&amp;F1217</f>
        <v/>
      </c>
      <c r="H1217" s="171">
        <f>B1217&amp;G1217</f>
        <v/>
      </c>
    </row>
    <row r="1218">
      <c r="A1218" s="171">
        <f>C1218&amp;D1218&amp;E1218</f>
        <v/>
      </c>
      <c r="B1218" s="171">
        <f>C1218&amp;D1218&amp;E1218&amp;F1218</f>
        <v/>
      </c>
      <c r="H1218" s="171">
        <f>B1218&amp;G1218</f>
        <v/>
      </c>
    </row>
    <row r="1219">
      <c r="A1219" s="171">
        <f>C1219&amp;D1219&amp;E1219</f>
        <v/>
      </c>
      <c r="B1219" s="171">
        <f>C1219&amp;D1219&amp;E1219&amp;F1219</f>
        <v/>
      </c>
      <c r="H1219" s="171">
        <f>B1219&amp;G1219</f>
        <v/>
      </c>
    </row>
    <row r="1220">
      <c r="A1220" s="171">
        <f>C1220&amp;D1220&amp;E1220</f>
        <v/>
      </c>
      <c r="B1220" s="171">
        <f>C1220&amp;D1220&amp;E1220&amp;F1220</f>
        <v/>
      </c>
      <c r="H1220" s="171">
        <f>B1220&amp;G1220</f>
        <v/>
      </c>
    </row>
    <row r="1221">
      <c r="A1221" s="171">
        <f>C1221&amp;D1221&amp;E1221</f>
        <v/>
      </c>
      <c r="B1221" s="171">
        <f>C1221&amp;D1221&amp;E1221&amp;F1221</f>
        <v/>
      </c>
      <c r="H1221" s="171">
        <f>B1221&amp;G1221</f>
        <v/>
      </c>
    </row>
    <row r="1222">
      <c r="A1222" s="171">
        <f>C1222&amp;D1222&amp;E1222</f>
        <v/>
      </c>
      <c r="B1222" s="171">
        <f>C1222&amp;D1222&amp;E1222&amp;F1222</f>
        <v/>
      </c>
      <c r="H1222" s="171">
        <f>B1222&amp;G1222</f>
        <v/>
      </c>
    </row>
    <row r="1223">
      <c r="A1223" s="171">
        <f>C1223&amp;D1223&amp;E1223</f>
        <v/>
      </c>
      <c r="B1223" s="171">
        <f>C1223&amp;D1223&amp;E1223&amp;F1223</f>
        <v/>
      </c>
      <c r="H1223" s="171">
        <f>B1223&amp;G1223</f>
        <v/>
      </c>
    </row>
    <row r="1224">
      <c r="A1224" s="171">
        <f>C1224&amp;D1224&amp;E1224</f>
        <v/>
      </c>
      <c r="B1224" s="171">
        <f>C1224&amp;D1224&amp;E1224&amp;F1224</f>
        <v/>
      </c>
      <c r="H1224" s="171">
        <f>B1224&amp;G1224</f>
        <v/>
      </c>
    </row>
    <row r="1225">
      <c r="A1225" s="171">
        <f>C1225&amp;D1225&amp;E1225</f>
        <v/>
      </c>
      <c r="B1225" s="171">
        <f>C1225&amp;D1225&amp;E1225&amp;F1225</f>
        <v/>
      </c>
      <c r="H1225" s="171">
        <f>B1225&amp;G1225</f>
        <v/>
      </c>
    </row>
    <row r="1226">
      <c r="A1226" s="171">
        <f>C1226&amp;D1226&amp;E1226</f>
        <v/>
      </c>
      <c r="B1226" s="171">
        <f>C1226&amp;D1226&amp;E1226&amp;F1226</f>
        <v/>
      </c>
      <c r="H1226" s="171">
        <f>B1226&amp;G1226</f>
        <v/>
      </c>
    </row>
    <row r="1227">
      <c r="A1227" s="171">
        <f>C1227&amp;D1227&amp;E1227</f>
        <v/>
      </c>
      <c r="B1227" s="171">
        <f>C1227&amp;D1227&amp;E1227&amp;F1227</f>
        <v/>
      </c>
      <c r="H1227" s="171">
        <f>B1227&amp;G1227</f>
        <v/>
      </c>
    </row>
    <row r="1228">
      <c r="A1228" s="171">
        <f>C1228&amp;D1228&amp;E1228</f>
        <v/>
      </c>
      <c r="B1228" s="171">
        <f>C1228&amp;D1228&amp;E1228&amp;F1228</f>
        <v/>
      </c>
      <c r="H1228" s="171">
        <f>B1228&amp;G1228</f>
        <v/>
      </c>
    </row>
    <row r="1229">
      <c r="A1229" s="171">
        <f>C1229&amp;D1229&amp;E1229</f>
        <v/>
      </c>
      <c r="B1229" s="171">
        <f>C1229&amp;D1229&amp;E1229&amp;F1229</f>
        <v/>
      </c>
      <c r="H1229" s="171">
        <f>B1229&amp;G1229</f>
        <v/>
      </c>
    </row>
    <row r="1230">
      <c r="A1230" s="171">
        <f>C1230&amp;D1230&amp;E1230</f>
        <v/>
      </c>
      <c r="B1230" s="171">
        <f>C1230&amp;D1230&amp;E1230&amp;F1230</f>
        <v/>
      </c>
      <c r="H1230" s="171">
        <f>B1230&amp;G1230</f>
        <v/>
      </c>
    </row>
    <row r="1231">
      <c r="A1231" s="171">
        <f>C1231&amp;D1231&amp;E1231</f>
        <v/>
      </c>
      <c r="B1231" s="171">
        <f>C1231&amp;D1231&amp;E1231&amp;F1231</f>
        <v/>
      </c>
      <c r="H1231" s="171">
        <f>B1231&amp;G1231</f>
        <v/>
      </c>
    </row>
    <row r="1232">
      <c r="A1232" s="171">
        <f>C1232&amp;D1232&amp;E1232</f>
        <v/>
      </c>
      <c r="B1232" s="171">
        <f>C1232&amp;D1232&amp;E1232&amp;F1232</f>
        <v/>
      </c>
      <c r="H1232" s="171">
        <f>B1232&amp;G1232</f>
        <v/>
      </c>
    </row>
    <row r="1233">
      <c r="A1233" s="171">
        <f>C1233&amp;D1233&amp;E1233</f>
        <v/>
      </c>
      <c r="B1233" s="171">
        <f>C1233&amp;D1233&amp;E1233&amp;F1233</f>
        <v/>
      </c>
      <c r="H1233" s="171">
        <f>B1233&amp;G1233</f>
        <v/>
      </c>
    </row>
    <row r="1234">
      <c r="A1234" s="171">
        <f>C1234&amp;D1234&amp;E1234</f>
        <v/>
      </c>
      <c r="B1234" s="171">
        <f>C1234&amp;D1234&amp;E1234&amp;F1234</f>
        <v/>
      </c>
      <c r="H1234" s="171">
        <f>B1234&amp;G1234</f>
        <v/>
      </c>
    </row>
    <row r="1235">
      <c r="A1235" s="171">
        <f>C1235&amp;D1235&amp;E1235</f>
        <v/>
      </c>
      <c r="B1235" s="171">
        <f>C1235&amp;D1235&amp;E1235&amp;F1235</f>
        <v/>
      </c>
      <c r="H1235" s="171">
        <f>B1235&amp;G1235</f>
        <v/>
      </c>
    </row>
    <row r="1236">
      <c r="A1236" s="171">
        <f>C1236&amp;D1236&amp;E1236</f>
        <v/>
      </c>
      <c r="B1236" s="171">
        <f>C1236&amp;D1236&amp;E1236&amp;F1236</f>
        <v/>
      </c>
      <c r="H1236" s="171">
        <f>B1236&amp;G1236</f>
        <v/>
      </c>
    </row>
    <row r="1237">
      <c r="A1237" s="171">
        <f>C1237&amp;D1237&amp;E1237</f>
        <v/>
      </c>
      <c r="B1237" s="171">
        <f>C1237&amp;D1237&amp;E1237&amp;F1237</f>
        <v/>
      </c>
      <c r="H1237" s="171">
        <f>B1237&amp;G1237</f>
        <v/>
      </c>
    </row>
    <row r="1238">
      <c r="A1238" s="171">
        <f>C1238&amp;D1238&amp;E1238</f>
        <v/>
      </c>
      <c r="B1238" s="171">
        <f>C1238&amp;D1238&amp;E1238&amp;F1238</f>
        <v/>
      </c>
      <c r="H1238" s="171">
        <f>B1238&amp;G1238</f>
        <v/>
      </c>
    </row>
    <row r="1239">
      <c r="A1239" s="171">
        <f>C1239&amp;D1239&amp;E1239</f>
        <v/>
      </c>
      <c r="B1239" s="171">
        <f>C1239&amp;D1239&amp;E1239&amp;F1239</f>
        <v/>
      </c>
      <c r="H1239" s="171">
        <f>B1239&amp;G1239</f>
        <v/>
      </c>
    </row>
    <row r="1240">
      <c r="A1240" s="171">
        <f>C1240&amp;D1240&amp;E1240</f>
        <v/>
      </c>
      <c r="B1240" s="171">
        <f>C1240&amp;D1240&amp;E1240&amp;F1240</f>
        <v/>
      </c>
      <c r="H1240" s="171">
        <f>B1240&amp;G1240</f>
        <v/>
      </c>
    </row>
    <row r="1241">
      <c r="A1241" s="171">
        <f>C1241&amp;D1241&amp;E1241</f>
        <v/>
      </c>
      <c r="B1241" s="171">
        <f>C1241&amp;D1241&amp;E1241&amp;F1241</f>
        <v/>
      </c>
      <c r="H1241" s="171">
        <f>B1241&amp;G1241</f>
        <v/>
      </c>
    </row>
    <row r="1242">
      <c r="A1242" s="171">
        <f>C1242&amp;D1242&amp;E1242</f>
        <v/>
      </c>
      <c r="B1242" s="171">
        <f>C1242&amp;D1242&amp;E1242&amp;F1242</f>
        <v/>
      </c>
      <c r="H1242" s="171">
        <f>B1242&amp;G1242</f>
        <v/>
      </c>
    </row>
    <row r="1243">
      <c r="A1243" s="171">
        <f>C1243&amp;D1243&amp;E1243</f>
        <v/>
      </c>
      <c r="B1243" s="171">
        <f>C1243&amp;D1243&amp;E1243&amp;F1243</f>
        <v/>
      </c>
      <c r="H1243" s="171">
        <f>B1243&amp;G1243</f>
        <v/>
      </c>
    </row>
    <row r="1244">
      <c r="A1244" s="171">
        <f>C1244&amp;D1244&amp;E1244</f>
        <v/>
      </c>
      <c r="B1244" s="171">
        <f>C1244&amp;D1244&amp;E1244&amp;F1244</f>
        <v/>
      </c>
      <c r="H1244" s="171">
        <f>B1244&amp;G1244</f>
        <v/>
      </c>
    </row>
    <row r="1245">
      <c r="A1245" s="171">
        <f>C1245&amp;D1245&amp;E1245</f>
        <v/>
      </c>
      <c r="B1245" s="171">
        <f>C1245&amp;D1245&amp;E1245&amp;F1245</f>
        <v/>
      </c>
      <c r="H1245" s="171">
        <f>B1245&amp;G1245</f>
        <v/>
      </c>
    </row>
    <row r="1246">
      <c r="A1246" s="171">
        <f>C1246&amp;D1246&amp;E1246</f>
        <v/>
      </c>
      <c r="B1246" s="171">
        <f>C1246&amp;D1246&amp;E1246&amp;F1246</f>
        <v/>
      </c>
      <c r="H1246" s="171">
        <f>B1246&amp;G1246</f>
        <v/>
      </c>
    </row>
    <row r="1247">
      <c r="A1247" s="171">
        <f>C1247&amp;D1247&amp;E1247</f>
        <v/>
      </c>
      <c r="B1247" s="171">
        <f>C1247&amp;D1247&amp;E1247&amp;F1247</f>
        <v/>
      </c>
      <c r="H1247" s="171">
        <f>B1247&amp;G1247</f>
        <v/>
      </c>
    </row>
    <row r="1248">
      <c r="A1248" s="171">
        <f>C1248&amp;D1248&amp;E1248</f>
        <v/>
      </c>
      <c r="B1248" s="171">
        <f>C1248&amp;D1248&amp;E1248&amp;F1248</f>
        <v/>
      </c>
      <c r="H1248" s="171">
        <f>B1248&amp;G1248</f>
        <v/>
      </c>
    </row>
    <row r="1249">
      <c r="A1249" s="171">
        <f>C1249&amp;D1249&amp;E1249</f>
        <v/>
      </c>
      <c r="B1249" s="171">
        <f>C1249&amp;D1249&amp;E1249&amp;F1249</f>
        <v/>
      </c>
      <c r="H1249" s="171">
        <f>B1249&amp;G1249</f>
        <v/>
      </c>
    </row>
    <row r="1250">
      <c r="A1250" s="171">
        <f>C1250&amp;D1250&amp;E1250</f>
        <v/>
      </c>
      <c r="B1250" s="171">
        <f>C1250&amp;D1250&amp;E1250&amp;F1250</f>
        <v/>
      </c>
      <c r="H1250" s="171">
        <f>B1250&amp;G1250</f>
        <v/>
      </c>
    </row>
    <row r="1251">
      <c r="A1251" s="171">
        <f>C1251&amp;D1251&amp;E1251</f>
        <v/>
      </c>
      <c r="B1251" s="171">
        <f>C1251&amp;D1251&amp;E1251&amp;F1251</f>
        <v/>
      </c>
      <c r="H1251" s="171">
        <f>B1251&amp;G1251</f>
        <v/>
      </c>
    </row>
    <row r="1252">
      <c r="A1252" s="171">
        <f>C1252&amp;D1252&amp;E1252</f>
        <v/>
      </c>
      <c r="B1252" s="171">
        <f>C1252&amp;D1252&amp;E1252&amp;F1252</f>
        <v/>
      </c>
      <c r="H1252" s="171">
        <f>B1252&amp;G1252</f>
        <v/>
      </c>
    </row>
    <row r="1253">
      <c r="A1253" s="171">
        <f>C1253&amp;D1253&amp;E1253</f>
        <v/>
      </c>
      <c r="B1253" s="171">
        <f>C1253&amp;D1253&amp;E1253&amp;F1253</f>
        <v/>
      </c>
      <c r="H1253" s="171">
        <f>B1253&amp;G1253</f>
        <v/>
      </c>
    </row>
    <row r="1254">
      <c r="A1254" s="171">
        <f>C1254&amp;D1254&amp;E1254</f>
        <v/>
      </c>
      <c r="B1254" s="171">
        <f>C1254&amp;D1254&amp;E1254&amp;F1254</f>
        <v/>
      </c>
      <c r="H1254" s="171">
        <f>B1254&amp;G1254</f>
        <v/>
      </c>
    </row>
    <row r="1255">
      <c r="A1255" s="171">
        <f>C1255&amp;D1255&amp;E1255</f>
        <v/>
      </c>
      <c r="B1255" s="171">
        <f>C1255&amp;D1255&amp;E1255&amp;F1255</f>
        <v/>
      </c>
      <c r="H1255" s="171">
        <f>B1255&amp;G1255</f>
        <v/>
      </c>
    </row>
    <row r="1256">
      <c r="A1256" s="171">
        <f>C1256&amp;D1256&amp;E1256</f>
        <v/>
      </c>
      <c r="B1256" s="171">
        <f>C1256&amp;D1256&amp;E1256&amp;F1256</f>
        <v/>
      </c>
      <c r="H1256" s="171">
        <f>B1256&amp;G1256</f>
        <v/>
      </c>
    </row>
    <row r="1257">
      <c r="A1257" s="171">
        <f>C1257&amp;D1257&amp;E1257</f>
        <v/>
      </c>
      <c r="B1257" s="171">
        <f>C1257&amp;D1257&amp;E1257&amp;F1257</f>
        <v/>
      </c>
      <c r="H1257" s="171">
        <f>B1257&amp;G1257</f>
        <v/>
      </c>
    </row>
    <row r="1258">
      <c r="A1258" s="171">
        <f>C1258&amp;D1258&amp;E1258</f>
        <v/>
      </c>
      <c r="B1258" s="171">
        <f>C1258&amp;D1258&amp;E1258&amp;F1258</f>
        <v/>
      </c>
      <c r="H1258" s="171">
        <f>B1258&amp;G1258</f>
        <v/>
      </c>
    </row>
    <row r="1259">
      <c r="A1259" s="171">
        <f>C1259&amp;D1259&amp;E1259</f>
        <v/>
      </c>
      <c r="B1259" s="171">
        <f>C1259&amp;D1259&amp;E1259&amp;F1259</f>
        <v/>
      </c>
      <c r="H1259" s="171">
        <f>B1259&amp;G1259</f>
        <v/>
      </c>
    </row>
    <row r="1260">
      <c r="A1260" s="171">
        <f>C1260&amp;D1260&amp;E1260</f>
        <v/>
      </c>
      <c r="B1260" s="171">
        <f>C1260&amp;D1260&amp;E1260&amp;F1260</f>
        <v/>
      </c>
      <c r="H1260" s="171">
        <f>B1260&amp;G1260</f>
        <v/>
      </c>
    </row>
    <row r="1261">
      <c r="A1261" s="171">
        <f>C1261&amp;D1261&amp;E1261</f>
        <v/>
      </c>
      <c r="B1261" s="171">
        <f>C1261&amp;D1261&amp;E1261&amp;F1261</f>
        <v/>
      </c>
      <c r="H1261" s="171">
        <f>B1261&amp;G1261</f>
        <v/>
      </c>
    </row>
    <row r="1262">
      <c r="A1262" s="171">
        <f>C1262&amp;D1262&amp;E1262</f>
        <v/>
      </c>
      <c r="B1262" s="171">
        <f>C1262&amp;D1262&amp;E1262&amp;F1262</f>
        <v/>
      </c>
      <c r="H1262" s="171">
        <f>B1262&amp;G1262</f>
        <v/>
      </c>
    </row>
    <row r="1263">
      <c r="A1263" s="171">
        <f>C1263&amp;D1263&amp;E1263</f>
        <v/>
      </c>
      <c r="B1263" s="171">
        <f>C1263&amp;D1263&amp;E1263&amp;F1263</f>
        <v/>
      </c>
      <c r="H1263" s="171">
        <f>B1263&amp;G1263</f>
        <v/>
      </c>
    </row>
    <row r="1264">
      <c r="A1264" s="171">
        <f>C1264&amp;D1264&amp;E1264</f>
        <v/>
      </c>
      <c r="B1264" s="171">
        <f>C1264&amp;D1264&amp;E1264&amp;F1264</f>
        <v/>
      </c>
      <c r="H1264" s="171">
        <f>B1264&amp;G1264</f>
        <v/>
      </c>
    </row>
    <row r="1265">
      <c r="A1265" s="171">
        <f>C1265&amp;D1265&amp;E1265</f>
        <v/>
      </c>
      <c r="B1265" s="171">
        <f>C1265&amp;D1265&amp;E1265&amp;F1265</f>
        <v/>
      </c>
      <c r="H1265" s="171">
        <f>B1265&amp;G1265</f>
        <v/>
      </c>
    </row>
    <row r="1266">
      <c r="A1266" s="171">
        <f>C1266&amp;D1266&amp;E1266</f>
        <v/>
      </c>
      <c r="B1266" s="171">
        <f>C1266&amp;D1266&amp;E1266&amp;F1266</f>
        <v/>
      </c>
      <c r="H1266" s="171">
        <f>B1266&amp;G1266</f>
        <v/>
      </c>
    </row>
    <row r="1267">
      <c r="A1267" s="171">
        <f>C1267&amp;D1267&amp;E1267</f>
        <v/>
      </c>
      <c r="B1267" s="171">
        <f>C1267&amp;D1267&amp;E1267&amp;F1267</f>
        <v/>
      </c>
      <c r="H1267" s="171">
        <f>B1267&amp;G1267</f>
        <v/>
      </c>
    </row>
    <row r="1268">
      <c r="A1268" s="171">
        <f>C1268&amp;D1268&amp;E1268</f>
        <v/>
      </c>
      <c r="B1268" s="171">
        <f>C1268&amp;D1268&amp;E1268&amp;F1268</f>
        <v/>
      </c>
      <c r="H1268" s="171">
        <f>B1268&amp;G1268</f>
        <v/>
      </c>
    </row>
    <row r="1269">
      <c r="A1269" s="171">
        <f>C1269&amp;D1269&amp;E1269</f>
        <v/>
      </c>
      <c r="B1269" s="171">
        <f>C1269&amp;D1269&amp;E1269&amp;F1269</f>
        <v/>
      </c>
      <c r="H1269" s="171">
        <f>B1269&amp;G1269</f>
        <v/>
      </c>
    </row>
    <row r="1270">
      <c r="A1270" s="171">
        <f>C1270&amp;D1270&amp;E1270</f>
        <v/>
      </c>
      <c r="B1270" s="171">
        <f>C1270&amp;D1270&amp;E1270&amp;F1270</f>
        <v/>
      </c>
      <c r="H1270" s="171">
        <f>B1270&amp;G1270</f>
        <v/>
      </c>
    </row>
    <row r="1271">
      <c r="A1271" s="171">
        <f>C1271&amp;D1271&amp;E1271</f>
        <v/>
      </c>
      <c r="B1271" s="171">
        <f>C1271&amp;D1271&amp;E1271&amp;F1271</f>
        <v/>
      </c>
      <c r="H1271" s="171">
        <f>B1271&amp;G1271</f>
        <v/>
      </c>
    </row>
    <row r="1272">
      <c r="A1272" s="171">
        <f>C1272&amp;D1272&amp;E1272</f>
        <v/>
      </c>
      <c r="B1272" s="171">
        <f>C1272&amp;D1272&amp;E1272&amp;F1272</f>
        <v/>
      </c>
      <c r="H1272" s="171">
        <f>B1272&amp;G1272</f>
        <v/>
      </c>
    </row>
    <row r="1273">
      <c r="A1273" s="171">
        <f>C1273&amp;D1273&amp;E1273</f>
        <v/>
      </c>
      <c r="B1273" s="171">
        <f>C1273&amp;D1273&amp;E1273&amp;F1273</f>
        <v/>
      </c>
      <c r="H1273" s="171">
        <f>B1273&amp;G1273</f>
        <v/>
      </c>
    </row>
    <row r="1274">
      <c r="A1274" s="171">
        <f>C1274&amp;D1274&amp;E1274</f>
        <v/>
      </c>
      <c r="B1274" s="171">
        <f>C1274&amp;D1274&amp;E1274&amp;F1274</f>
        <v/>
      </c>
      <c r="H1274" s="171">
        <f>B1274&amp;G1274</f>
        <v/>
      </c>
    </row>
    <row r="1275">
      <c r="A1275" s="171">
        <f>C1275&amp;D1275&amp;E1275</f>
        <v/>
      </c>
      <c r="B1275" s="171">
        <f>C1275&amp;D1275&amp;E1275&amp;F1275</f>
        <v/>
      </c>
      <c r="H1275" s="171">
        <f>B1275&amp;G1275</f>
        <v/>
      </c>
    </row>
    <row r="1276">
      <c r="A1276" s="171">
        <f>C1276&amp;D1276&amp;E1276</f>
        <v/>
      </c>
      <c r="B1276" s="171">
        <f>C1276&amp;D1276&amp;E1276&amp;F1276</f>
        <v/>
      </c>
      <c r="H1276" s="171">
        <f>B1276&amp;G1276</f>
        <v/>
      </c>
    </row>
    <row r="1277">
      <c r="A1277" s="171">
        <f>C1277&amp;D1277&amp;E1277</f>
        <v/>
      </c>
      <c r="B1277" s="171">
        <f>C1277&amp;D1277&amp;E1277&amp;F1277</f>
        <v/>
      </c>
      <c r="H1277" s="171">
        <f>B1277&amp;G1277</f>
        <v/>
      </c>
    </row>
    <row r="1278">
      <c r="A1278" s="171">
        <f>C1278&amp;D1278&amp;E1278</f>
        <v/>
      </c>
      <c r="B1278" s="171">
        <f>C1278&amp;D1278&amp;E1278&amp;F1278</f>
        <v/>
      </c>
      <c r="H1278" s="171">
        <f>B1278&amp;G1278</f>
        <v/>
      </c>
    </row>
    <row r="1279">
      <c r="A1279" s="171">
        <f>C1279&amp;D1279&amp;E1279</f>
        <v/>
      </c>
      <c r="B1279" s="171">
        <f>C1279&amp;D1279&amp;E1279&amp;F1279</f>
        <v/>
      </c>
      <c r="H1279" s="171">
        <f>B1279&amp;G1279</f>
        <v/>
      </c>
    </row>
    <row r="1280">
      <c r="A1280" s="171">
        <f>C1280&amp;D1280&amp;E1280</f>
        <v/>
      </c>
      <c r="B1280" s="171">
        <f>C1280&amp;D1280&amp;E1280&amp;F1280</f>
        <v/>
      </c>
      <c r="H1280" s="171">
        <f>B1280&amp;G1280</f>
        <v/>
      </c>
    </row>
    <row r="1281">
      <c r="A1281" s="171">
        <f>C1281&amp;D1281&amp;E1281</f>
        <v/>
      </c>
      <c r="B1281" s="171">
        <f>C1281&amp;D1281&amp;E1281&amp;F1281</f>
        <v/>
      </c>
      <c r="H1281" s="171">
        <f>B1281&amp;G1281</f>
        <v/>
      </c>
    </row>
    <row r="1282">
      <c r="A1282" s="171">
        <f>C1282&amp;D1282&amp;E1282</f>
        <v/>
      </c>
      <c r="B1282" s="171">
        <f>C1282&amp;D1282&amp;E1282&amp;F1282</f>
        <v/>
      </c>
      <c r="H1282" s="171">
        <f>B1282&amp;G1282</f>
        <v/>
      </c>
    </row>
    <row r="1283">
      <c r="A1283" s="171">
        <f>C1283&amp;D1283&amp;E1283</f>
        <v/>
      </c>
      <c r="B1283" s="171">
        <f>C1283&amp;D1283&amp;E1283&amp;F1283</f>
        <v/>
      </c>
      <c r="H1283" s="171">
        <f>B1283&amp;G1283</f>
        <v/>
      </c>
    </row>
    <row r="1284">
      <c r="A1284" s="171">
        <f>C1284&amp;D1284&amp;E1284</f>
        <v/>
      </c>
      <c r="B1284" s="171">
        <f>C1284&amp;D1284&amp;E1284&amp;F1284</f>
        <v/>
      </c>
      <c r="H1284" s="171">
        <f>B1284&amp;G1284</f>
        <v/>
      </c>
    </row>
    <row r="1285">
      <c r="A1285" s="171">
        <f>C1285&amp;D1285&amp;E1285</f>
        <v/>
      </c>
      <c r="B1285" s="171">
        <f>C1285&amp;D1285&amp;E1285&amp;F1285</f>
        <v/>
      </c>
      <c r="H1285" s="171">
        <f>B1285&amp;G1285</f>
        <v/>
      </c>
    </row>
    <row r="1286">
      <c r="A1286" s="171">
        <f>C1286&amp;D1286&amp;E1286</f>
        <v/>
      </c>
      <c r="B1286" s="171">
        <f>C1286&amp;D1286&amp;E1286&amp;F1286</f>
        <v/>
      </c>
      <c r="H1286" s="171">
        <f>B1286&amp;G1286</f>
        <v/>
      </c>
    </row>
    <row r="1287">
      <c r="A1287" s="171">
        <f>C1287&amp;D1287&amp;E1287</f>
        <v/>
      </c>
      <c r="B1287" s="171">
        <f>C1287&amp;D1287&amp;E1287&amp;F1287</f>
        <v/>
      </c>
      <c r="H1287" s="171">
        <f>B1287&amp;G1287</f>
        <v/>
      </c>
    </row>
    <row r="1288">
      <c r="A1288" s="171">
        <f>C1288&amp;D1288&amp;E1288</f>
        <v/>
      </c>
      <c r="B1288" s="171">
        <f>C1288&amp;D1288&amp;E1288&amp;F1288</f>
        <v/>
      </c>
      <c r="H1288" s="171">
        <f>B1288&amp;G1288</f>
        <v/>
      </c>
    </row>
    <row r="1289">
      <c r="A1289" s="171">
        <f>C1289&amp;D1289&amp;E1289</f>
        <v/>
      </c>
      <c r="B1289" s="171">
        <f>C1289&amp;D1289&amp;E1289&amp;F1289</f>
        <v/>
      </c>
      <c r="H1289" s="171">
        <f>B1289&amp;G1289</f>
        <v/>
      </c>
    </row>
    <row r="1290">
      <c r="A1290" s="171">
        <f>C1290&amp;D1290&amp;E1290</f>
        <v/>
      </c>
      <c r="B1290" s="171">
        <f>C1290&amp;D1290&amp;E1290&amp;F1290</f>
        <v/>
      </c>
      <c r="H1290" s="171">
        <f>B1290&amp;G1290</f>
        <v/>
      </c>
    </row>
    <row r="1291">
      <c r="A1291" s="171">
        <f>C1291&amp;D1291&amp;E1291</f>
        <v/>
      </c>
      <c r="B1291" s="171">
        <f>C1291&amp;D1291&amp;E1291&amp;F1291</f>
        <v/>
      </c>
      <c r="H1291" s="171">
        <f>B1291&amp;G1291</f>
        <v/>
      </c>
    </row>
    <row r="1292">
      <c r="A1292" s="171">
        <f>C1292&amp;D1292&amp;E1292</f>
        <v/>
      </c>
      <c r="B1292" s="171">
        <f>C1292&amp;D1292&amp;E1292&amp;F1292</f>
        <v/>
      </c>
      <c r="H1292" s="171">
        <f>B1292&amp;G1292</f>
        <v/>
      </c>
    </row>
    <row r="1293">
      <c r="A1293" s="171">
        <f>C1293&amp;D1293&amp;E1293</f>
        <v/>
      </c>
      <c r="B1293" s="171">
        <f>C1293&amp;D1293&amp;E1293&amp;F1293</f>
        <v/>
      </c>
      <c r="H1293" s="171">
        <f>B1293&amp;G1293</f>
        <v/>
      </c>
    </row>
    <row r="1294">
      <c r="A1294" s="171">
        <f>C1294&amp;D1294&amp;E1294</f>
        <v/>
      </c>
      <c r="B1294" s="171">
        <f>C1294&amp;D1294&amp;E1294&amp;F1294</f>
        <v/>
      </c>
      <c r="H1294" s="171">
        <f>B1294&amp;G1294</f>
        <v/>
      </c>
    </row>
    <row r="1295">
      <c r="A1295" s="171">
        <f>C1295&amp;D1295&amp;E1295</f>
        <v/>
      </c>
      <c r="B1295" s="171">
        <f>C1295&amp;D1295&amp;E1295&amp;F1295</f>
        <v/>
      </c>
      <c r="H1295" s="171">
        <f>B1295&amp;G1295</f>
        <v/>
      </c>
    </row>
    <row r="1296">
      <c r="A1296" s="171">
        <f>C1296&amp;D1296&amp;E1296</f>
        <v/>
      </c>
      <c r="B1296" s="171">
        <f>C1296&amp;D1296&amp;E1296&amp;F1296</f>
        <v/>
      </c>
      <c r="H1296" s="171">
        <f>B1296&amp;G1296</f>
        <v/>
      </c>
    </row>
    <row r="1297">
      <c r="A1297" s="171">
        <f>C1297&amp;D1297&amp;E1297</f>
        <v/>
      </c>
      <c r="B1297" s="171">
        <f>C1297&amp;D1297&amp;E1297&amp;F1297</f>
        <v/>
      </c>
      <c r="H1297" s="171">
        <f>B1297&amp;G1297</f>
        <v/>
      </c>
    </row>
    <row r="1298">
      <c r="A1298" s="171">
        <f>C1298&amp;D1298&amp;E1298</f>
        <v/>
      </c>
      <c r="B1298" s="171">
        <f>C1298&amp;D1298&amp;E1298&amp;F1298</f>
        <v/>
      </c>
      <c r="H1298" s="171">
        <f>B1298&amp;G1298</f>
        <v/>
      </c>
    </row>
    <row r="1299">
      <c r="A1299" s="171">
        <f>C1299&amp;D1299&amp;E1299</f>
        <v/>
      </c>
      <c r="B1299" s="171">
        <f>C1299&amp;D1299&amp;E1299&amp;F1299</f>
        <v/>
      </c>
      <c r="H1299" s="171">
        <f>B1299&amp;G1299</f>
        <v/>
      </c>
    </row>
    <row r="1300">
      <c r="A1300" s="171">
        <f>C1300&amp;D1300&amp;E1300</f>
        <v/>
      </c>
      <c r="B1300" s="171">
        <f>C1300&amp;D1300&amp;E1300&amp;F1300</f>
        <v/>
      </c>
      <c r="H1300" s="171">
        <f>B1300&amp;G1300</f>
        <v/>
      </c>
    </row>
    <row r="1301">
      <c r="A1301" s="171">
        <f>C1301&amp;D1301&amp;E1301</f>
        <v/>
      </c>
      <c r="B1301" s="171">
        <f>C1301&amp;D1301&amp;E1301&amp;F1301</f>
        <v/>
      </c>
      <c r="H1301" s="171">
        <f>B1301&amp;G1301</f>
        <v/>
      </c>
    </row>
    <row r="1302">
      <c r="A1302" s="171">
        <f>C1302&amp;D1302&amp;E1302</f>
        <v/>
      </c>
      <c r="B1302" s="171">
        <f>C1302&amp;D1302&amp;E1302&amp;F1302</f>
        <v/>
      </c>
      <c r="H1302" s="171">
        <f>B1302&amp;G1302</f>
        <v/>
      </c>
    </row>
    <row r="1303">
      <c r="A1303" s="171">
        <f>C1303&amp;D1303&amp;E1303</f>
        <v/>
      </c>
      <c r="B1303" s="171">
        <f>C1303&amp;D1303&amp;E1303&amp;F1303</f>
        <v/>
      </c>
      <c r="H1303" s="171">
        <f>B1303&amp;G1303</f>
        <v/>
      </c>
    </row>
    <row r="1304">
      <c r="A1304" s="171">
        <f>C1304&amp;D1304&amp;E1304</f>
        <v/>
      </c>
      <c r="B1304" s="171">
        <f>C1304&amp;D1304&amp;E1304&amp;F1304</f>
        <v/>
      </c>
      <c r="H1304" s="171">
        <f>B1304&amp;G1304</f>
        <v/>
      </c>
    </row>
    <row r="1305">
      <c r="A1305" s="171">
        <f>C1305&amp;D1305&amp;E1305</f>
        <v/>
      </c>
      <c r="B1305" s="171">
        <f>C1305&amp;D1305&amp;E1305&amp;F1305</f>
        <v/>
      </c>
      <c r="H1305" s="171">
        <f>B1305&amp;G1305</f>
        <v/>
      </c>
    </row>
    <row r="1306">
      <c r="A1306" s="171">
        <f>C1306&amp;D1306&amp;E1306</f>
        <v/>
      </c>
      <c r="B1306" s="171">
        <f>C1306&amp;D1306&amp;E1306&amp;F1306</f>
        <v/>
      </c>
      <c r="H1306" s="171">
        <f>B1306&amp;G1306</f>
        <v/>
      </c>
    </row>
    <row r="1307">
      <c r="A1307" s="171">
        <f>C1307&amp;D1307&amp;E1307</f>
        <v/>
      </c>
      <c r="B1307" s="171">
        <f>C1307&amp;D1307&amp;E1307&amp;F1307</f>
        <v/>
      </c>
      <c r="H1307" s="171">
        <f>B1307&amp;G1307</f>
        <v/>
      </c>
    </row>
    <row r="1308">
      <c r="A1308" s="171">
        <f>C1308&amp;D1308&amp;E1308</f>
        <v/>
      </c>
      <c r="B1308" s="171">
        <f>C1308&amp;D1308&amp;E1308&amp;F1308</f>
        <v/>
      </c>
      <c r="H1308" s="171">
        <f>B1308&amp;G1308</f>
        <v/>
      </c>
    </row>
    <row r="1309">
      <c r="A1309" s="171">
        <f>C1309&amp;D1309&amp;E1309</f>
        <v/>
      </c>
      <c r="B1309" s="171">
        <f>C1309&amp;D1309&amp;E1309&amp;F1309</f>
        <v/>
      </c>
      <c r="H1309" s="171">
        <f>B1309&amp;G1309</f>
        <v/>
      </c>
    </row>
    <row r="1310">
      <c r="A1310" s="171">
        <f>C1310&amp;D1310&amp;E1310</f>
        <v/>
      </c>
      <c r="B1310" s="171">
        <f>C1310&amp;D1310&amp;E1310&amp;F1310</f>
        <v/>
      </c>
      <c r="H1310" s="171">
        <f>B1310&amp;G1310</f>
        <v/>
      </c>
    </row>
    <row r="1311">
      <c r="A1311" s="171">
        <f>C1311&amp;D1311&amp;E1311</f>
        <v/>
      </c>
      <c r="B1311" s="171">
        <f>C1311&amp;D1311&amp;E1311&amp;F1311</f>
        <v/>
      </c>
      <c r="H1311" s="171">
        <f>B1311&amp;G1311</f>
        <v/>
      </c>
    </row>
    <row r="1312">
      <c r="A1312" s="171">
        <f>C1312&amp;D1312&amp;E1312</f>
        <v/>
      </c>
      <c r="B1312" s="171">
        <f>C1312&amp;D1312&amp;E1312&amp;F1312</f>
        <v/>
      </c>
      <c r="H1312" s="171">
        <f>B1312&amp;G1312</f>
        <v/>
      </c>
    </row>
    <row r="1313">
      <c r="A1313" s="171">
        <f>C1313&amp;D1313&amp;E1313</f>
        <v/>
      </c>
      <c r="B1313" s="171">
        <f>C1313&amp;D1313&amp;E1313&amp;F1313</f>
        <v/>
      </c>
      <c r="H1313" s="171">
        <f>B1313&amp;G1313</f>
        <v/>
      </c>
    </row>
    <row r="1314">
      <c r="A1314" s="171">
        <f>C1314&amp;D1314&amp;E1314</f>
        <v/>
      </c>
      <c r="B1314" s="171">
        <f>C1314&amp;D1314&amp;E1314&amp;F1314</f>
        <v/>
      </c>
      <c r="H1314" s="171">
        <f>B1314&amp;G1314</f>
        <v/>
      </c>
    </row>
    <row r="1315">
      <c r="A1315" s="171">
        <f>C1315&amp;D1315&amp;E1315</f>
        <v/>
      </c>
      <c r="B1315" s="171">
        <f>C1315&amp;D1315&amp;E1315&amp;F1315</f>
        <v/>
      </c>
      <c r="H1315" s="171">
        <f>B1315&amp;G1315</f>
        <v/>
      </c>
    </row>
    <row r="1316">
      <c r="A1316" s="171">
        <f>C1316&amp;D1316&amp;E1316</f>
        <v/>
      </c>
      <c r="B1316" s="171">
        <f>C1316&amp;D1316&amp;E1316&amp;F1316</f>
        <v/>
      </c>
      <c r="H1316" s="171">
        <f>B1316&amp;G1316</f>
        <v/>
      </c>
    </row>
    <row r="1317">
      <c r="A1317" s="171">
        <f>C1317&amp;D1317&amp;E1317</f>
        <v/>
      </c>
      <c r="B1317" s="171">
        <f>C1317&amp;D1317&amp;E1317&amp;F1317</f>
        <v/>
      </c>
      <c r="H1317" s="171">
        <f>B1317&amp;G1317</f>
        <v/>
      </c>
    </row>
    <row r="1318">
      <c r="A1318" s="171">
        <f>C1318&amp;D1318&amp;E1318</f>
        <v/>
      </c>
      <c r="B1318" s="171">
        <f>C1318&amp;D1318&amp;E1318&amp;F1318</f>
        <v/>
      </c>
      <c r="H1318" s="171">
        <f>B1318&amp;G1318</f>
        <v/>
      </c>
    </row>
    <row r="1319">
      <c r="A1319" s="171">
        <f>C1319&amp;D1319&amp;E1319</f>
        <v/>
      </c>
      <c r="B1319" s="171">
        <f>C1319&amp;D1319&amp;E1319&amp;F1319</f>
        <v/>
      </c>
      <c r="H1319" s="171">
        <f>B1319&amp;G1319</f>
        <v/>
      </c>
    </row>
    <row r="1320">
      <c r="A1320" s="171">
        <f>C1320&amp;D1320&amp;E1320</f>
        <v/>
      </c>
      <c r="B1320" s="171">
        <f>C1320&amp;D1320&amp;E1320&amp;F1320</f>
        <v/>
      </c>
      <c r="H1320" s="171">
        <f>B1320&amp;G1320</f>
        <v/>
      </c>
    </row>
    <row r="1321">
      <c r="A1321" s="171">
        <f>C1321&amp;D1321&amp;E1321</f>
        <v/>
      </c>
      <c r="B1321" s="171">
        <f>C1321&amp;D1321&amp;E1321&amp;F1321</f>
        <v/>
      </c>
      <c r="H1321" s="171">
        <f>B1321&amp;G1321</f>
        <v/>
      </c>
    </row>
    <row r="1322">
      <c r="A1322" s="171">
        <f>C1322&amp;D1322&amp;E1322</f>
        <v/>
      </c>
      <c r="B1322" s="171">
        <f>C1322&amp;D1322&amp;E1322&amp;F1322</f>
        <v/>
      </c>
      <c r="H1322" s="171">
        <f>B1322&amp;G1322</f>
        <v/>
      </c>
    </row>
    <row r="1323">
      <c r="A1323" s="171">
        <f>C1323&amp;D1323&amp;E1323</f>
        <v/>
      </c>
      <c r="B1323" s="171">
        <f>C1323&amp;D1323&amp;E1323&amp;F1323</f>
        <v/>
      </c>
      <c r="H1323" s="171">
        <f>B1323&amp;G1323</f>
        <v/>
      </c>
    </row>
    <row r="1324">
      <c r="A1324" s="171">
        <f>C1324&amp;D1324&amp;E1324</f>
        <v/>
      </c>
      <c r="B1324" s="171">
        <f>C1324&amp;D1324&amp;E1324&amp;F1324</f>
        <v/>
      </c>
      <c r="H1324" s="171">
        <f>B1324&amp;G1324</f>
        <v/>
      </c>
    </row>
    <row r="1325">
      <c r="A1325" s="171">
        <f>C1325&amp;D1325&amp;E1325</f>
        <v/>
      </c>
      <c r="B1325" s="171">
        <f>C1325&amp;D1325&amp;E1325&amp;F1325</f>
        <v/>
      </c>
      <c r="H1325" s="171">
        <f>B1325&amp;G1325</f>
        <v/>
      </c>
    </row>
    <row r="1326">
      <c r="A1326" s="171">
        <f>C1326&amp;D1326&amp;E1326</f>
        <v/>
      </c>
      <c r="B1326" s="171">
        <f>C1326&amp;D1326&amp;E1326&amp;F1326</f>
        <v/>
      </c>
      <c r="H1326" s="171">
        <f>B1326&amp;G1326</f>
        <v/>
      </c>
    </row>
    <row r="1327">
      <c r="A1327" s="171">
        <f>C1327&amp;D1327&amp;E1327</f>
        <v/>
      </c>
      <c r="B1327" s="171">
        <f>C1327&amp;D1327&amp;E1327&amp;F1327</f>
        <v/>
      </c>
      <c r="H1327" s="171">
        <f>B1327&amp;G1327</f>
        <v/>
      </c>
    </row>
    <row r="1328">
      <c r="A1328" s="171">
        <f>C1328&amp;D1328&amp;E1328</f>
        <v/>
      </c>
      <c r="B1328" s="171">
        <f>C1328&amp;D1328&amp;E1328&amp;F1328</f>
        <v/>
      </c>
      <c r="H1328" s="171">
        <f>B1328&amp;G1328</f>
        <v/>
      </c>
    </row>
    <row r="1329">
      <c r="A1329" s="171">
        <f>C1329&amp;D1329&amp;E1329</f>
        <v/>
      </c>
      <c r="B1329" s="171">
        <f>C1329&amp;D1329&amp;E1329&amp;F1329</f>
        <v/>
      </c>
      <c r="H1329" s="171">
        <f>B1329&amp;G1329</f>
        <v/>
      </c>
    </row>
    <row r="1330">
      <c r="A1330" s="171">
        <f>C1330&amp;D1330&amp;E1330</f>
        <v/>
      </c>
      <c r="B1330" s="171">
        <f>C1330&amp;D1330&amp;E1330&amp;F1330</f>
        <v/>
      </c>
      <c r="H1330" s="171">
        <f>B1330&amp;G1330</f>
        <v/>
      </c>
    </row>
    <row r="1331">
      <c r="A1331" s="171">
        <f>C1331&amp;D1331&amp;E1331</f>
        <v/>
      </c>
      <c r="B1331" s="171">
        <f>C1331&amp;D1331&amp;E1331&amp;F1331</f>
        <v/>
      </c>
      <c r="H1331" s="171">
        <f>B1331&amp;G1331</f>
        <v/>
      </c>
    </row>
    <row r="1332">
      <c r="A1332" s="171">
        <f>C1332&amp;D1332&amp;E1332</f>
        <v/>
      </c>
      <c r="B1332" s="171">
        <f>C1332&amp;D1332&amp;E1332&amp;F1332</f>
        <v/>
      </c>
      <c r="H1332" s="171">
        <f>B1332&amp;G1332</f>
        <v/>
      </c>
    </row>
    <row r="1333">
      <c r="A1333" s="171">
        <f>C1333&amp;D1333&amp;E1333</f>
        <v/>
      </c>
      <c r="B1333" s="171">
        <f>C1333&amp;D1333&amp;E1333&amp;F1333</f>
        <v/>
      </c>
      <c r="H1333" s="171">
        <f>B1333&amp;G1333</f>
        <v/>
      </c>
    </row>
    <row r="1334">
      <c r="A1334" s="171">
        <f>C1334&amp;D1334&amp;E1334</f>
        <v/>
      </c>
      <c r="B1334" s="171">
        <f>C1334&amp;D1334&amp;E1334&amp;F1334</f>
        <v/>
      </c>
      <c r="H1334" s="171">
        <f>B1334&amp;G1334</f>
        <v/>
      </c>
    </row>
    <row r="1335">
      <c r="A1335" s="171">
        <f>C1335&amp;D1335&amp;E1335</f>
        <v/>
      </c>
      <c r="B1335" s="171">
        <f>C1335&amp;D1335&amp;E1335&amp;F1335</f>
        <v/>
      </c>
      <c r="H1335" s="171">
        <f>B1335&amp;G1335</f>
        <v/>
      </c>
    </row>
    <row r="1336">
      <c r="A1336" s="171">
        <f>C1336&amp;D1336&amp;E1336</f>
        <v/>
      </c>
      <c r="B1336" s="171">
        <f>C1336&amp;D1336&amp;E1336&amp;F1336</f>
        <v/>
      </c>
      <c r="H1336" s="171">
        <f>B1336&amp;G1336</f>
        <v/>
      </c>
    </row>
    <row r="1337">
      <c r="A1337" s="171">
        <f>C1337&amp;D1337&amp;E1337</f>
        <v/>
      </c>
      <c r="B1337" s="171">
        <f>C1337&amp;D1337&amp;E1337&amp;F1337</f>
        <v/>
      </c>
      <c r="H1337" s="171">
        <f>B1337&amp;G1337</f>
        <v/>
      </c>
    </row>
    <row r="1338">
      <c r="A1338" s="171">
        <f>C1338&amp;D1338&amp;E1338</f>
        <v/>
      </c>
      <c r="B1338" s="171">
        <f>C1338&amp;D1338&amp;E1338&amp;F1338</f>
        <v/>
      </c>
      <c r="H1338" s="171">
        <f>B1338&amp;G1338</f>
        <v/>
      </c>
    </row>
    <row r="1339">
      <c r="A1339" s="171">
        <f>C1339&amp;D1339&amp;E1339</f>
        <v/>
      </c>
      <c r="B1339" s="171">
        <f>C1339&amp;D1339&amp;E1339&amp;F1339</f>
        <v/>
      </c>
      <c r="H1339" s="171">
        <f>B1339&amp;G1339</f>
        <v/>
      </c>
    </row>
    <row r="1340">
      <c r="A1340" s="171">
        <f>C1340&amp;D1340&amp;E1340</f>
        <v/>
      </c>
      <c r="B1340" s="171">
        <f>C1340&amp;D1340&amp;E1340&amp;F1340</f>
        <v/>
      </c>
      <c r="H1340" s="171">
        <f>B1340&amp;G1340</f>
        <v/>
      </c>
    </row>
    <row r="1341">
      <c r="A1341" s="171">
        <f>C1341&amp;D1341&amp;E1341</f>
        <v/>
      </c>
      <c r="B1341" s="171">
        <f>C1341&amp;D1341&amp;E1341&amp;F1341</f>
        <v/>
      </c>
      <c r="H1341" s="171">
        <f>B1341&amp;G1341</f>
        <v/>
      </c>
    </row>
    <row r="1342">
      <c r="A1342" s="171">
        <f>C1342&amp;D1342&amp;E1342</f>
        <v/>
      </c>
      <c r="B1342" s="171">
        <f>C1342&amp;D1342&amp;E1342&amp;F1342</f>
        <v/>
      </c>
      <c r="H1342" s="171">
        <f>B1342&amp;G1342</f>
        <v/>
      </c>
    </row>
    <row r="1343">
      <c r="A1343" s="171">
        <f>C1343&amp;D1343&amp;E1343</f>
        <v/>
      </c>
      <c r="B1343" s="171">
        <f>C1343&amp;D1343&amp;E1343&amp;F1343</f>
        <v/>
      </c>
      <c r="H1343" s="171">
        <f>B1343&amp;G1343</f>
        <v/>
      </c>
    </row>
    <row r="1344">
      <c r="A1344" s="171">
        <f>C1344&amp;D1344&amp;E1344</f>
        <v/>
      </c>
      <c r="B1344" s="171">
        <f>C1344&amp;D1344&amp;E1344&amp;F1344</f>
        <v/>
      </c>
      <c r="H1344" s="171">
        <f>B1344&amp;G1344</f>
        <v/>
      </c>
    </row>
    <row r="1345">
      <c r="A1345" s="171">
        <f>C1345&amp;D1345&amp;E1345</f>
        <v/>
      </c>
      <c r="B1345" s="171">
        <f>C1345&amp;D1345&amp;E1345&amp;F1345</f>
        <v/>
      </c>
      <c r="H1345" s="171">
        <f>B1345&amp;G1345</f>
        <v/>
      </c>
    </row>
    <row r="1346">
      <c r="A1346" s="171">
        <f>C1346&amp;D1346&amp;E1346</f>
        <v/>
      </c>
      <c r="B1346" s="171">
        <f>C1346&amp;D1346&amp;E1346&amp;F1346</f>
        <v/>
      </c>
      <c r="H1346" s="171">
        <f>B1346&amp;G1346</f>
        <v/>
      </c>
    </row>
    <row r="1347">
      <c r="A1347" s="171">
        <f>C1347&amp;D1347&amp;E1347</f>
        <v/>
      </c>
      <c r="B1347" s="171">
        <f>C1347&amp;D1347&amp;E1347&amp;F1347</f>
        <v/>
      </c>
      <c r="H1347" s="171">
        <f>B1347&amp;G1347</f>
        <v/>
      </c>
    </row>
    <row r="1348">
      <c r="A1348" s="171">
        <f>C1348&amp;D1348&amp;E1348</f>
        <v/>
      </c>
      <c r="B1348" s="171">
        <f>C1348&amp;D1348&amp;E1348&amp;F1348</f>
        <v/>
      </c>
      <c r="H1348" s="171">
        <f>B1348&amp;G1348</f>
        <v/>
      </c>
    </row>
    <row r="1349">
      <c r="A1349" s="171">
        <f>C1349&amp;D1349&amp;E1349</f>
        <v/>
      </c>
      <c r="B1349" s="171">
        <f>C1349&amp;D1349&amp;E1349&amp;F1349</f>
        <v/>
      </c>
      <c r="H1349" s="171">
        <f>B1349&amp;G1349</f>
        <v/>
      </c>
    </row>
    <row r="1350">
      <c r="A1350" s="171">
        <f>C1350&amp;D1350&amp;E1350</f>
        <v/>
      </c>
      <c r="B1350" s="171">
        <f>C1350&amp;D1350&amp;E1350&amp;F1350</f>
        <v/>
      </c>
      <c r="H1350" s="171">
        <f>B1350&amp;G1350</f>
        <v/>
      </c>
    </row>
    <row r="1351">
      <c r="A1351" s="171">
        <f>C1351&amp;D1351&amp;E1351</f>
        <v/>
      </c>
      <c r="B1351" s="171">
        <f>C1351&amp;D1351&amp;E1351&amp;F1351</f>
        <v/>
      </c>
      <c r="H1351" s="171">
        <f>B1351&amp;G1351</f>
        <v/>
      </c>
    </row>
    <row r="1352">
      <c r="A1352" s="171">
        <f>C1352&amp;D1352&amp;E1352</f>
        <v/>
      </c>
      <c r="B1352" s="171">
        <f>C1352&amp;D1352&amp;E1352&amp;F1352</f>
        <v/>
      </c>
      <c r="H1352" s="171">
        <f>B1352&amp;G1352</f>
        <v/>
      </c>
    </row>
    <row r="1353">
      <c r="A1353" s="171">
        <f>C1353&amp;D1353&amp;E1353</f>
        <v/>
      </c>
      <c r="B1353" s="171">
        <f>C1353&amp;D1353&amp;E1353&amp;F1353</f>
        <v/>
      </c>
      <c r="H1353" s="171">
        <f>B1353&amp;G1353</f>
        <v/>
      </c>
    </row>
    <row r="1354">
      <c r="A1354" s="171">
        <f>C1354&amp;D1354&amp;E1354</f>
        <v/>
      </c>
      <c r="B1354" s="171">
        <f>C1354&amp;D1354&amp;E1354&amp;F1354</f>
        <v/>
      </c>
      <c r="H1354" s="171">
        <f>B1354&amp;G1354</f>
        <v/>
      </c>
    </row>
    <row r="1355">
      <c r="A1355" s="171">
        <f>C1355&amp;D1355&amp;E1355</f>
        <v/>
      </c>
      <c r="B1355" s="171">
        <f>C1355&amp;D1355&amp;E1355&amp;F1355</f>
        <v/>
      </c>
      <c r="H1355" s="171">
        <f>B1355&amp;G1355</f>
        <v/>
      </c>
    </row>
    <row r="1356">
      <c r="A1356" s="171">
        <f>C1356&amp;D1356&amp;E1356</f>
        <v/>
      </c>
      <c r="B1356" s="171">
        <f>C1356&amp;D1356&amp;E1356&amp;F1356</f>
        <v/>
      </c>
      <c r="H1356" s="171">
        <f>B1356&amp;G1356</f>
        <v/>
      </c>
    </row>
    <row r="1357">
      <c r="A1357" s="171">
        <f>C1357&amp;D1357&amp;E1357</f>
        <v/>
      </c>
      <c r="B1357" s="171">
        <f>C1357&amp;D1357&amp;E1357&amp;F1357</f>
        <v/>
      </c>
      <c r="H1357" s="171">
        <f>B1357&amp;G1357</f>
        <v/>
      </c>
    </row>
    <row r="1358">
      <c r="A1358" s="171">
        <f>C1358&amp;D1358&amp;E1358</f>
        <v/>
      </c>
      <c r="B1358" s="171">
        <f>C1358&amp;D1358&amp;E1358&amp;F1358</f>
        <v/>
      </c>
      <c r="H1358" s="171">
        <f>B1358&amp;G1358</f>
        <v/>
      </c>
    </row>
    <row r="1359">
      <c r="A1359" s="171">
        <f>C1359&amp;D1359&amp;E1359</f>
        <v/>
      </c>
      <c r="B1359" s="171">
        <f>C1359&amp;D1359&amp;E1359&amp;F1359</f>
        <v/>
      </c>
      <c r="H1359" s="171">
        <f>B1359&amp;G1359</f>
        <v/>
      </c>
    </row>
    <row r="1360">
      <c r="A1360" s="171">
        <f>C1360&amp;D1360&amp;E1360</f>
        <v/>
      </c>
      <c r="B1360" s="171">
        <f>C1360&amp;D1360&amp;E1360&amp;F1360</f>
        <v/>
      </c>
      <c r="H1360" s="171">
        <f>B1360&amp;G1360</f>
        <v/>
      </c>
    </row>
    <row r="1361">
      <c r="A1361" s="171">
        <f>C1361&amp;D1361&amp;E1361</f>
        <v/>
      </c>
      <c r="B1361" s="171">
        <f>C1361&amp;D1361&amp;E1361&amp;F1361</f>
        <v/>
      </c>
      <c r="H1361" s="171">
        <f>B1361&amp;G1361</f>
        <v/>
      </c>
    </row>
    <row r="1362">
      <c r="A1362" s="171">
        <f>C1362&amp;D1362&amp;E1362</f>
        <v/>
      </c>
      <c r="B1362" s="171">
        <f>C1362&amp;D1362&amp;E1362&amp;F1362</f>
        <v/>
      </c>
      <c r="H1362" s="171">
        <f>B1362&amp;G1362</f>
        <v/>
      </c>
    </row>
    <row r="1363">
      <c r="A1363" s="171">
        <f>C1363&amp;D1363&amp;E1363</f>
        <v/>
      </c>
      <c r="B1363" s="171">
        <f>C1363&amp;D1363&amp;E1363&amp;F1363</f>
        <v/>
      </c>
      <c r="H1363" s="171">
        <f>B1363&amp;G1363</f>
        <v/>
      </c>
    </row>
    <row r="1364">
      <c r="A1364" s="171">
        <f>C1364&amp;D1364&amp;E1364</f>
        <v/>
      </c>
      <c r="B1364" s="171">
        <f>C1364&amp;D1364&amp;E1364&amp;F1364</f>
        <v/>
      </c>
      <c r="H1364" s="171">
        <f>B1364&amp;G1364</f>
        <v/>
      </c>
    </row>
    <row r="1365">
      <c r="A1365" s="171">
        <f>C1365&amp;D1365&amp;E1365</f>
        <v/>
      </c>
      <c r="B1365" s="171">
        <f>C1365&amp;D1365&amp;E1365&amp;F1365</f>
        <v/>
      </c>
      <c r="H1365" s="171">
        <f>B1365&amp;G1365</f>
        <v/>
      </c>
    </row>
    <row r="1366">
      <c r="A1366" s="171">
        <f>C1366&amp;D1366&amp;E1366</f>
        <v/>
      </c>
      <c r="B1366" s="171">
        <f>C1366&amp;D1366&amp;E1366&amp;F1366</f>
        <v/>
      </c>
      <c r="H1366" s="171">
        <f>B1366&amp;G1366</f>
        <v/>
      </c>
    </row>
    <row r="1367">
      <c r="A1367" s="171">
        <f>C1367&amp;D1367&amp;E1367</f>
        <v/>
      </c>
      <c r="B1367" s="171">
        <f>C1367&amp;D1367&amp;E1367&amp;F1367</f>
        <v/>
      </c>
      <c r="H1367" s="171">
        <f>B1367&amp;G1367</f>
        <v/>
      </c>
    </row>
    <row r="1368">
      <c r="A1368" s="171">
        <f>C1368&amp;D1368&amp;E1368</f>
        <v/>
      </c>
      <c r="B1368" s="171">
        <f>C1368&amp;D1368&amp;E1368&amp;F1368</f>
        <v/>
      </c>
      <c r="H1368" s="171">
        <f>B1368&amp;G1368</f>
        <v/>
      </c>
    </row>
    <row r="1369">
      <c r="A1369" s="171">
        <f>C1369&amp;D1369&amp;E1369</f>
        <v/>
      </c>
      <c r="B1369" s="171">
        <f>C1369&amp;D1369&amp;E1369&amp;F1369</f>
        <v/>
      </c>
      <c r="H1369" s="171">
        <f>B1369&amp;G1369</f>
        <v/>
      </c>
    </row>
    <row r="1370">
      <c r="A1370" s="171">
        <f>C1370&amp;D1370&amp;E1370</f>
        <v/>
      </c>
      <c r="B1370" s="171">
        <f>C1370&amp;D1370&amp;E1370&amp;F1370</f>
        <v/>
      </c>
      <c r="H1370" s="171">
        <f>B1370&amp;G1370</f>
        <v/>
      </c>
    </row>
    <row r="1371">
      <c r="A1371" s="171">
        <f>C1371&amp;D1371&amp;E1371</f>
        <v/>
      </c>
      <c r="B1371" s="171">
        <f>C1371&amp;D1371&amp;E1371&amp;F1371</f>
        <v/>
      </c>
      <c r="H1371" s="171">
        <f>B1371&amp;G1371</f>
        <v/>
      </c>
    </row>
    <row r="1372">
      <c r="A1372" s="171">
        <f>C1372&amp;D1372&amp;E1372</f>
        <v/>
      </c>
      <c r="B1372" s="171">
        <f>C1372&amp;D1372&amp;E1372&amp;F1372</f>
        <v/>
      </c>
      <c r="H1372" s="171">
        <f>B1372&amp;G1372</f>
        <v/>
      </c>
    </row>
    <row r="1373">
      <c r="A1373" s="171">
        <f>C1373&amp;D1373&amp;E1373</f>
        <v/>
      </c>
      <c r="B1373" s="171">
        <f>C1373&amp;D1373&amp;E1373&amp;F1373</f>
        <v/>
      </c>
      <c r="H1373" s="171">
        <f>B1373&amp;G1373</f>
        <v/>
      </c>
    </row>
    <row r="1374">
      <c r="A1374" s="171">
        <f>C1374&amp;D1374&amp;E1374</f>
        <v/>
      </c>
      <c r="B1374" s="171">
        <f>C1374&amp;D1374&amp;E1374&amp;F1374</f>
        <v/>
      </c>
      <c r="H1374" s="171">
        <f>B1374&amp;G1374</f>
        <v/>
      </c>
    </row>
    <row r="1375">
      <c r="A1375" s="171">
        <f>C1375&amp;D1375&amp;E1375</f>
        <v/>
      </c>
      <c r="B1375" s="171">
        <f>C1375&amp;D1375&amp;E1375&amp;F1375</f>
        <v/>
      </c>
      <c r="H1375" s="171">
        <f>B1375&amp;G1375</f>
        <v/>
      </c>
    </row>
    <row r="1376">
      <c r="A1376" s="171">
        <f>C1376&amp;D1376&amp;E1376</f>
        <v/>
      </c>
      <c r="B1376" s="171">
        <f>C1376&amp;D1376&amp;E1376&amp;F1376</f>
        <v/>
      </c>
      <c r="H1376" s="171">
        <f>B1376&amp;G1376</f>
        <v/>
      </c>
    </row>
    <row r="1377">
      <c r="A1377" s="171">
        <f>C1377&amp;D1377&amp;E1377</f>
        <v/>
      </c>
      <c r="B1377" s="171">
        <f>C1377&amp;D1377&amp;E1377&amp;F1377</f>
        <v/>
      </c>
      <c r="H1377" s="171">
        <f>B1377&amp;G1377</f>
        <v/>
      </c>
    </row>
    <row r="1378">
      <c r="A1378" s="171">
        <f>C1378&amp;D1378&amp;E1378</f>
        <v/>
      </c>
      <c r="B1378" s="171">
        <f>C1378&amp;D1378&amp;E1378&amp;F1378</f>
        <v/>
      </c>
      <c r="H1378" s="171">
        <f>B1378&amp;G1378</f>
        <v/>
      </c>
    </row>
    <row r="1379">
      <c r="A1379" s="171">
        <f>C1379&amp;D1379&amp;E1379</f>
        <v/>
      </c>
      <c r="B1379" s="171">
        <f>C1379&amp;D1379&amp;E1379&amp;F1379</f>
        <v/>
      </c>
      <c r="H1379" s="171">
        <f>B1379&amp;G1379</f>
        <v/>
      </c>
    </row>
    <row r="1380">
      <c r="A1380" s="171">
        <f>C1380&amp;D1380&amp;E1380</f>
        <v/>
      </c>
      <c r="B1380" s="171">
        <f>C1380&amp;D1380&amp;E1380&amp;F1380</f>
        <v/>
      </c>
      <c r="H1380" s="171">
        <f>B1380&amp;G1380</f>
        <v/>
      </c>
    </row>
    <row r="1381">
      <c r="A1381" s="171">
        <f>C1381&amp;D1381&amp;E1381</f>
        <v/>
      </c>
      <c r="B1381" s="171">
        <f>C1381&amp;D1381&amp;E1381&amp;F1381</f>
        <v/>
      </c>
      <c r="H1381" s="171">
        <f>B1381&amp;G1381</f>
        <v/>
      </c>
    </row>
    <row r="1382">
      <c r="A1382" s="171">
        <f>C1382&amp;D1382&amp;E1382</f>
        <v/>
      </c>
      <c r="B1382" s="171">
        <f>C1382&amp;D1382&amp;E1382&amp;F1382</f>
        <v/>
      </c>
      <c r="H1382" s="171">
        <f>B1382&amp;G1382</f>
        <v/>
      </c>
    </row>
    <row r="1383">
      <c r="A1383" s="171">
        <f>C1383&amp;D1383&amp;E1383</f>
        <v/>
      </c>
      <c r="B1383" s="171">
        <f>C1383&amp;D1383&amp;E1383&amp;F1383</f>
        <v/>
      </c>
      <c r="H1383" s="171">
        <f>B1383&amp;G1383</f>
        <v/>
      </c>
    </row>
    <row r="1384">
      <c r="A1384" s="171">
        <f>C1384&amp;D1384&amp;E1384</f>
        <v/>
      </c>
      <c r="B1384" s="171">
        <f>C1384&amp;D1384&amp;E1384&amp;F1384</f>
        <v/>
      </c>
      <c r="H1384" s="171">
        <f>B1384&amp;G1384</f>
        <v/>
      </c>
    </row>
    <row r="1385">
      <c r="A1385" s="171">
        <f>C1385&amp;D1385&amp;E1385</f>
        <v/>
      </c>
      <c r="B1385" s="171">
        <f>C1385&amp;D1385&amp;E1385&amp;F1385</f>
        <v/>
      </c>
      <c r="H1385" s="171">
        <f>B1385&amp;G1385</f>
        <v/>
      </c>
    </row>
    <row r="1386">
      <c r="A1386" s="171">
        <f>C1386&amp;D1386&amp;E1386</f>
        <v/>
      </c>
      <c r="B1386" s="171">
        <f>C1386&amp;D1386&amp;E1386&amp;F1386</f>
        <v/>
      </c>
      <c r="H1386" s="171">
        <f>B1386&amp;G1386</f>
        <v/>
      </c>
    </row>
    <row r="1387">
      <c r="A1387" s="171">
        <f>C1387&amp;D1387&amp;E1387</f>
        <v/>
      </c>
      <c r="B1387" s="171">
        <f>C1387&amp;D1387&amp;E1387&amp;F1387</f>
        <v/>
      </c>
      <c r="H1387" s="171">
        <f>B1387&amp;G1387</f>
        <v/>
      </c>
    </row>
    <row r="1388">
      <c r="A1388" s="171">
        <f>C1388&amp;D1388&amp;E1388</f>
        <v/>
      </c>
      <c r="B1388" s="171">
        <f>C1388&amp;D1388&amp;E1388&amp;F1388</f>
        <v/>
      </c>
      <c r="H1388" s="171">
        <f>B1388&amp;G1388</f>
        <v/>
      </c>
    </row>
    <row r="1389">
      <c r="A1389" s="171">
        <f>C1389&amp;D1389&amp;E1389</f>
        <v/>
      </c>
      <c r="B1389" s="171">
        <f>C1389&amp;D1389&amp;E1389&amp;F1389</f>
        <v/>
      </c>
      <c r="H1389" s="171">
        <f>B1389&amp;G1389</f>
        <v/>
      </c>
    </row>
    <row r="1390">
      <c r="A1390" s="171">
        <f>C1390&amp;D1390&amp;E1390</f>
        <v/>
      </c>
      <c r="B1390" s="171">
        <f>C1390&amp;D1390&amp;E1390&amp;F1390</f>
        <v/>
      </c>
      <c r="H1390" s="171">
        <f>B1390&amp;G1390</f>
        <v/>
      </c>
    </row>
    <row r="1391">
      <c r="A1391" s="171">
        <f>C1391&amp;D1391&amp;E1391</f>
        <v/>
      </c>
      <c r="B1391" s="171">
        <f>C1391&amp;D1391&amp;E1391&amp;F1391</f>
        <v/>
      </c>
      <c r="H1391" s="171">
        <f>B1391&amp;G1391</f>
        <v/>
      </c>
    </row>
    <row r="1392">
      <c r="A1392" s="171">
        <f>C1392&amp;D1392&amp;E1392</f>
        <v/>
      </c>
      <c r="B1392" s="171">
        <f>C1392&amp;D1392&amp;E1392&amp;F1392</f>
        <v/>
      </c>
      <c r="H1392" s="171">
        <f>B1392&amp;G1392</f>
        <v/>
      </c>
    </row>
    <row r="1393">
      <c r="A1393" s="171">
        <f>C1393&amp;D1393&amp;E1393</f>
        <v/>
      </c>
      <c r="B1393" s="171">
        <f>C1393&amp;D1393&amp;E1393&amp;F1393</f>
        <v/>
      </c>
      <c r="H1393" s="171">
        <f>B1393&amp;G1393</f>
        <v/>
      </c>
    </row>
    <row r="1394">
      <c r="A1394" s="171">
        <f>C1394&amp;D1394&amp;E1394</f>
        <v/>
      </c>
      <c r="B1394" s="171">
        <f>C1394&amp;D1394&amp;E1394&amp;F1394</f>
        <v/>
      </c>
      <c r="H1394" s="171">
        <f>B1394&amp;G1394</f>
        <v/>
      </c>
    </row>
    <row r="1395">
      <c r="A1395" s="171">
        <f>C1395&amp;D1395&amp;E1395</f>
        <v/>
      </c>
      <c r="B1395" s="171">
        <f>C1395&amp;D1395&amp;E1395&amp;F1395</f>
        <v/>
      </c>
      <c r="H1395" s="171">
        <f>B1395&amp;G1395</f>
        <v/>
      </c>
    </row>
    <row r="1396">
      <c r="A1396" s="171">
        <f>C1396&amp;D1396&amp;E1396</f>
        <v/>
      </c>
      <c r="B1396" s="171">
        <f>C1396&amp;D1396&amp;E1396&amp;F1396</f>
        <v/>
      </c>
      <c r="H1396" s="171">
        <f>B1396&amp;G1396</f>
        <v/>
      </c>
    </row>
    <row r="1397">
      <c r="A1397" s="171">
        <f>C1397&amp;D1397&amp;E1397</f>
        <v/>
      </c>
      <c r="B1397" s="171">
        <f>C1397&amp;D1397&amp;E1397&amp;F1397</f>
        <v/>
      </c>
      <c r="H1397" s="171">
        <f>B1397&amp;G1397</f>
        <v/>
      </c>
    </row>
    <row r="1398">
      <c r="A1398" s="171">
        <f>C1398&amp;D1398&amp;E1398</f>
        <v/>
      </c>
      <c r="B1398" s="171">
        <f>C1398&amp;D1398&amp;E1398&amp;F1398</f>
        <v/>
      </c>
      <c r="H1398" s="171">
        <f>B1398&amp;G1398</f>
        <v/>
      </c>
    </row>
    <row r="1399">
      <c r="A1399" s="171">
        <f>C1399&amp;D1399&amp;E1399</f>
        <v/>
      </c>
      <c r="B1399" s="171">
        <f>C1399&amp;D1399&amp;E1399&amp;F1399</f>
        <v/>
      </c>
      <c r="H1399" s="171">
        <f>B1399&amp;G1399</f>
        <v/>
      </c>
    </row>
    <row r="1400">
      <c r="A1400" s="171">
        <f>C1400&amp;D1400&amp;E1400</f>
        <v/>
      </c>
      <c r="B1400" s="171">
        <f>C1400&amp;D1400&amp;E1400&amp;F1400</f>
        <v/>
      </c>
      <c r="H1400" s="171">
        <f>B1400&amp;G1400</f>
        <v/>
      </c>
    </row>
    <row r="1401">
      <c r="A1401" s="171">
        <f>C1401&amp;D1401&amp;E1401</f>
        <v/>
      </c>
      <c r="B1401" s="171">
        <f>C1401&amp;D1401&amp;E1401&amp;F1401</f>
        <v/>
      </c>
      <c r="H1401" s="171">
        <f>B1401&amp;G1401</f>
        <v/>
      </c>
    </row>
    <row r="1402">
      <c r="A1402" s="171">
        <f>C1402&amp;D1402&amp;E1402</f>
        <v/>
      </c>
      <c r="B1402" s="171">
        <f>C1402&amp;D1402&amp;E1402&amp;F1402</f>
        <v/>
      </c>
      <c r="H1402" s="171">
        <f>B1402&amp;G1402</f>
        <v/>
      </c>
    </row>
    <row r="1403">
      <c r="A1403" s="171">
        <f>C1403&amp;D1403&amp;E1403</f>
        <v/>
      </c>
      <c r="B1403" s="171">
        <f>C1403&amp;D1403&amp;E1403&amp;F1403</f>
        <v/>
      </c>
      <c r="H1403" s="171">
        <f>B1403&amp;G1403</f>
        <v/>
      </c>
    </row>
    <row r="1404">
      <c r="A1404" s="171">
        <f>C1404&amp;D1404&amp;E1404</f>
        <v/>
      </c>
      <c r="B1404" s="171">
        <f>C1404&amp;D1404&amp;E1404&amp;F1404</f>
        <v/>
      </c>
      <c r="H1404" s="171">
        <f>B1404&amp;G1404</f>
        <v/>
      </c>
    </row>
    <row r="1405">
      <c r="A1405" s="171">
        <f>C1405&amp;D1405&amp;E1405</f>
        <v/>
      </c>
      <c r="B1405" s="171">
        <f>C1405&amp;D1405&amp;E1405&amp;F1405</f>
        <v/>
      </c>
      <c r="H1405" s="171">
        <f>B1405&amp;G1405</f>
        <v/>
      </c>
    </row>
    <row r="1406">
      <c r="A1406" s="171">
        <f>C1406&amp;D1406&amp;E1406</f>
        <v/>
      </c>
      <c r="B1406" s="171">
        <f>C1406&amp;D1406&amp;E1406&amp;F1406</f>
        <v/>
      </c>
      <c r="H1406" s="171">
        <f>B1406&amp;G1406</f>
        <v/>
      </c>
    </row>
    <row r="1407">
      <c r="A1407" s="171">
        <f>C1407&amp;D1407&amp;E1407</f>
        <v/>
      </c>
      <c r="B1407" s="171">
        <f>C1407&amp;D1407&amp;E1407&amp;F1407</f>
        <v/>
      </c>
      <c r="H1407" s="171">
        <f>B1407&amp;G1407</f>
        <v/>
      </c>
    </row>
    <row r="1408">
      <c r="A1408" s="171">
        <f>C1408&amp;D1408&amp;E1408</f>
        <v/>
      </c>
      <c r="B1408" s="171">
        <f>C1408&amp;D1408&amp;E1408&amp;F1408</f>
        <v/>
      </c>
      <c r="H1408" s="171">
        <f>B1408&amp;G1408</f>
        <v/>
      </c>
    </row>
    <row r="1409">
      <c r="A1409" s="171">
        <f>C1409&amp;D1409&amp;E1409</f>
        <v/>
      </c>
      <c r="B1409" s="171">
        <f>C1409&amp;D1409&amp;E1409&amp;F1409</f>
        <v/>
      </c>
      <c r="H1409" s="171">
        <f>B1409&amp;G1409</f>
        <v/>
      </c>
    </row>
    <row r="1410">
      <c r="A1410" s="171">
        <f>C1410&amp;D1410&amp;E1410</f>
        <v/>
      </c>
      <c r="B1410" s="171">
        <f>C1410&amp;D1410&amp;E1410&amp;F1410</f>
        <v/>
      </c>
      <c r="H1410" s="171">
        <f>B1410&amp;G1410</f>
        <v/>
      </c>
    </row>
    <row r="1411">
      <c r="A1411" s="171">
        <f>C1411&amp;D1411&amp;E1411</f>
        <v/>
      </c>
      <c r="B1411" s="171">
        <f>C1411&amp;D1411&amp;E1411&amp;F1411</f>
        <v/>
      </c>
      <c r="H1411" s="171">
        <f>B1411&amp;G1411</f>
        <v/>
      </c>
    </row>
    <row r="1412">
      <c r="A1412" s="171">
        <f>C1412&amp;D1412&amp;E1412</f>
        <v/>
      </c>
      <c r="B1412" s="171">
        <f>C1412&amp;D1412&amp;E1412&amp;F1412</f>
        <v/>
      </c>
      <c r="H1412" s="171">
        <f>B1412&amp;G1412</f>
        <v/>
      </c>
    </row>
    <row r="1413">
      <c r="A1413" s="171">
        <f>C1413&amp;D1413&amp;E1413</f>
        <v/>
      </c>
      <c r="B1413" s="171">
        <f>C1413&amp;D1413&amp;E1413&amp;F1413</f>
        <v/>
      </c>
      <c r="H1413" s="171">
        <f>B1413&amp;G1413</f>
        <v/>
      </c>
    </row>
    <row r="1414">
      <c r="A1414" s="171">
        <f>C1414&amp;D1414&amp;E1414</f>
        <v/>
      </c>
      <c r="B1414" s="171">
        <f>C1414&amp;D1414&amp;E1414&amp;F1414</f>
        <v/>
      </c>
      <c r="H1414" s="171">
        <f>B1414&amp;G1414</f>
        <v/>
      </c>
    </row>
    <row r="1415">
      <c r="A1415" s="171">
        <f>C1415&amp;D1415&amp;E1415</f>
        <v/>
      </c>
      <c r="B1415" s="171">
        <f>C1415&amp;D1415&amp;E1415&amp;F1415</f>
        <v/>
      </c>
      <c r="H1415" s="171">
        <f>B1415&amp;G1415</f>
        <v/>
      </c>
    </row>
    <row r="1416">
      <c r="A1416" s="171">
        <f>C1416&amp;D1416&amp;E1416</f>
        <v/>
      </c>
      <c r="B1416" s="171">
        <f>C1416&amp;D1416&amp;E1416&amp;F1416</f>
        <v/>
      </c>
      <c r="H1416" s="171">
        <f>B1416&amp;G1416</f>
        <v/>
      </c>
    </row>
    <row r="1417">
      <c r="A1417" s="171">
        <f>C1417&amp;D1417&amp;E1417</f>
        <v/>
      </c>
      <c r="B1417" s="171">
        <f>C1417&amp;D1417&amp;E1417&amp;F1417</f>
        <v/>
      </c>
      <c r="H1417" s="171">
        <f>B1417&amp;G1417</f>
        <v/>
      </c>
    </row>
    <row r="1418">
      <c r="A1418" s="171">
        <f>C1418&amp;D1418&amp;E1418</f>
        <v/>
      </c>
      <c r="B1418" s="171">
        <f>C1418&amp;D1418&amp;E1418&amp;F1418</f>
        <v/>
      </c>
      <c r="H1418" s="171">
        <f>B1418&amp;G1418</f>
        <v/>
      </c>
    </row>
    <row r="1419">
      <c r="A1419" s="171">
        <f>C1419&amp;D1419&amp;E1419</f>
        <v/>
      </c>
      <c r="B1419" s="171">
        <f>C1419&amp;D1419&amp;E1419&amp;F1419</f>
        <v/>
      </c>
      <c r="H1419" s="171">
        <f>B1419&amp;G1419</f>
        <v/>
      </c>
    </row>
    <row r="1420">
      <c r="A1420" s="171">
        <f>C1420&amp;D1420&amp;E1420</f>
        <v/>
      </c>
      <c r="B1420" s="171">
        <f>C1420&amp;D1420&amp;E1420&amp;F1420</f>
        <v/>
      </c>
      <c r="H1420" s="171">
        <f>B1420&amp;G1420</f>
        <v/>
      </c>
    </row>
    <row r="1421">
      <c r="A1421" s="171">
        <f>C1421&amp;D1421&amp;E1421</f>
        <v/>
      </c>
      <c r="B1421" s="171">
        <f>C1421&amp;D1421&amp;E1421&amp;F1421</f>
        <v/>
      </c>
      <c r="H1421" s="171">
        <f>B1421&amp;G1421</f>
        <v/>
      </c>
    </row>
    <row r="1422">
      <c r="A1422" s="171">
        <f>C1422&amp;D1422&amp;E1422</f>
        <v/>
      </c>
      <c r="B1422" s="171">
        <f>C1422&amp;D1422&amp;E1422&amp;F1422</f>
        <v/>
      </c>
      <c r="H1422" s="171">
        <f>B1422&amp;G1422</f>
        <v/>
      </c>
    </row>
    <row r="1423">
      <c r="A1423" s="171">
        <f>C1423&amp;D1423&amp;E1423</f>
        <v/>
      </c>
      <c r="B1423" s="171">
        <f>C1423&amp;D1423&amp;E1423&amp;F1423</f>
        <v/>
      </c>
      <c r="H1423" s="171">
        <f>B1423&amp;G1423</f>
        <v/>
      </c>
    </row>
    <row r="1424">
      <c r="A1424" s="171">
        <f>C1424&amp;D1424&amp;E1424</f>
        <v/>
      </c>
      <c r="B1424" s="171">
        <f>C1424&amp;D1424&amp;E1424&amp;F1424</f>
        <v/>
      </c>
      <c r="H1424" s="171">
        <f>B1424&amp;G1424</f>
        <v/>
      </c>
    </row>
    <row r="1425">
      <c r="A1425" s="171">
        <f>C1425&amp;D1425&amp;E1425</f>
        <v/>
      </c>
      <c r="B1425" s="171">
        <f>C1425&amp;D1425&amp;E1425&amp;F1425</f>
        <v/>
      </c>
      <c r="H1425" s="171">
        <f>B1425&amp;G1425</f>
        <v/>
      </c>
    </row>
    <row r="1426">
      <c r="A1426" s="171">
        <f>C1426&amp;D1426&amp;E1426</f>
        <v/>
      </c>
      <c r="B1426" s="171">
        <f>C1426&amp;D1426&amp;E1426&amp;F1426</f>
        <v/>
      </c>
      <c r="H1426" s="171">
        <f>B1426&amp;G1426</f>
        <v/>
      </c>
    </row>
    <row r="1427">
      <c r="A1427" s="171">
        <f>C1427&amp;D1427&amp;E1427</f>
        <v/>
      </c>
      <c r="B1427" s="171">
        <f>C1427&amp;D1427&amp;E1427&amp;F1427</f>
        <v/>
      </c>
      <c r="H1427" s="171">
        <f>B1427&amp;G1427</f>
        <v/>
      </c>
    </row>
    <row r="1428">
      <c r="A1428" s="171">
        <f>C1428&amp;D1428&amp;E1428</f>
        <v/>
      </c>
      <c r="B1428" s="171">
        <f>C1428&amp;D1428&amp;E1428&amp;F1428</f>
        <v/>
      </c>
      <c r="H1428" s="171">
        <f>B1428&amp;G1428</f>
        <v/>
      </c>
    </row>
    <row r="1429">
      <c r="A1429" s="171">
        <f>C1429&amp;D1429&amp;E1429</f>
        <v/>
      </c>
      <c r="B1429" s="171">
        <f>C1429&amp;D1429&amp;E1429&amp;F1429</f>
        <v/>
      </c>
      <c r="H1429" s="171">
        <f>B1429&amp;G1429</f>
        <v/>
      </c>
    </row>
    <row r="1430">
      <c r="A1430" s="171">
        <f>C1430&amp;D1430&amp;E1430</f>
        <v/>
      </c>
      <c r="B1430" s="171">
        <f>C1430&amp;D1430&amp;E1430&amp;F1430</f>
        <v/>
      </c>
      <c r="H1430" s="171">
        <f>B1430&amp;G1430</f>
        <v/>
      </c>
    </row>
    <row r="1431">
      <c r="A1431" s="171">
        <f>C1431&amp;D1431&amp;E1431</f>
        <v/>
      </c>
      <c r="B1431" s="171">
        <f>C1431&amp;D1431&amp;E1431&amp;F1431</f>
        <v/>
      </c>
      <c r="H1431" s="171">
        <f>B1431&amp;G1431</f>
        <v/>
      </c>
    </row>
    <row r="1432">
      <c r="A1432" s="171">
        <f>C1432&amp;D1432&amp;E1432</f>
        <v/>
      </c>
      <c r="B1432" s="171">
        <f>C1432&amp;D1432&amp;E1432&amp;F1432</f>
        <v/>
      </c>
      <c r="H1432" s="171">
        <f>B1432&amp;G1432</f>
        <v/>
      </c>
    </row>
    <row r="1433">
      <c r="A1433" s="171">
        <f>C1433&amp;D1433&amp;E1433</f>
        <v/>
      </c>
      <c r="B1433" s="171">
        <f>C1433&amp;D1433&amp;E1433&amp;F1433</f>
        <v/>
      </c>
      <c r="H1433" s="171">
        <f>B1433&amp;G1433</f>
        <v/>
      </c>
    </row>
    <row r="1434">
      <c r="A1434" s="171">
        <f>C1434&amp;D1434&amp;E1434</f>
        <v/>
      </c>
      <c r="B1434" s="171">
        <f>C1434&amp;D1434&amp;E1434&amp;F1434</f>
        <v/>
      </c>
      <c r="H1434" s="171">
        <f>B1434&amp;G1434</f>
        <v/>
      </c>
    </row>
    <row r="1435">
      <c r="A1435" s="171">
        <f>C1435&amp;D1435&amp;E1435</f>
        <v/>
      </c>
      <c r="B1435" s="171">
        <f>C1435&amp;D1435&amp;E1435&amp;F1435</f>
        <v/>
      </c>
      <c r="H1435" s="171">
        <f>B1435&amp;G1435</f>
        <v/>
      </c>
    </row>
    <row r="1436">
      <c r="A1436" s="171">
        <f>C1436&amp;D1436&amp;E1436</f>
        <v/>
      </c>
      <c r="B1436" s="171">
        <f>C1436&amp;D1436&amp;E1436&amp;F1436</f>
        <v/>
      </c>
      <c r="H1436" s="171">
        <f>B1436&amp;G1436</f>
        <v/>
      </c>
    </row>
    <row r="1437">
      <c r="A1437" s="171">
        <f>C1437&amp;D1437&amp;E1437</f>
        <v/>
      </c>
      <c r="B1437" s="171">
        <f>C1437&amp;D1437&amp;E1437&amp;F1437</f>
        <v/>
      </c>
      <c r="H1437" s="171">
        <f>B1437&amp;G1437</f>
        <v/>
      </c>
    </row>
    <row r="1438">
      <c r="A1438" s="171">
        <f>C1438&amp;D1438&amp;E1438</f>
        <v/>
      </c>
      <c r="B1438" s="171">
        <f>C1438&amp;D1438&amp;E1438&amp;F1438</f>
        <v/>
      </c>
      <c r="H1438" s="171">
        <f>B1438&amp;G1438</f>
        <v/>
      </c>
    </row>
    <row r="1439">
      <c r="A1439" s="171">
        <f>C1439&amp;D1439&amp;E1439</f>
        <v/>
      </c>
      <c r="B1439" s="171">
        <f>C1439&amp;D1439&amp;E1439&amp;F1439</f>
        <v/>
      </c>
      <c r="H1439" s="171">
        <f>B1439&amp;G1439</f>
        <v/>
      </c>
    </row>
    <row r="1440">
      <c r="A1440" s="171">
        <f>C1440&amp;D1440&amp;E1440</f>
        <v/>
      </c>
      <c r="B1440" s="171">
        <f>C1440&amp;D1440&amp;E1440&amp;F1440</f>
        <v/>
      </c>
      <c r="H1440" s="171">
        <f>B1440&amp;G1440</f>
        <v/>
      </c>
    </row>
    <row r="1441">
      <c r="A1441" s="171">
        <f>C1441&amp;D1441&amp;E1441</f>
        <v/>
      </c>
      <c r="B1441" s="171">
        <f>C1441&amp;D1441&amp;E1441&amp;F1441</f>
        <v/>
      </c>
      <c r="H1441" s="171">
        <f>B1441&amp;G1441</f>
        <v/>
      </c>
    </row>
    <row r="1442">
      <c r="A1442" s="171">
        <f>C1442&amp;D1442&amp;E1442</f>
        <v/>
      </c>
      <c r="B1442" s="171">
        <f>C1442&amp;D1442&amp;E1442&amp;F1442</f>
        <v/>
      </c>
      <c r="H1442" s="171">
        <f>B1442&amp;G1442</f>
        <v/>
      </c>
    </row>
    <row r="1443">
      <c r="A1443" s="171">
        <f>C1443&amp;D1443&amp;E1443</f>
        <v/>
      </c>
      <c r="B1443" s="171">
        <f>C1443&amp;D1443&amp;E1443&amp;F1443</f>
        <v/>
      </c>
      <c r="H1443" s="171">
        <f>B1443&amp;G1443</f>
        <v/>
      </c>
    </row>
    <row r="1444">
      <c r="A1444" s="171">
        <f>C1444&amp;D1444&amp;E1444</f>
        <v/>
      </c>
      <c r="B1444" s="171">
        <f>C1444&amp;D1444&amp;E1444&amp;F1444</f>
        <v/>
      </c>
      <c r="H1444" s="171">
        <f>B1444&amp;G1444</f>
        <v/>
      </c>
    </row>
    <row r="1445">
      <c r="A1445" s="171">
        <f>C1445&amp;D1445&amp;E1445</f>
        <v/>
      </c>
      <c r="B1445" s="171">
        <f>C1445&amp;D1445&amp;E1445&amp;F1445</f>
        <v/>
      </c>
      <c r="H1445" s="171">
        <f>B1445&amp;G1445</f>
        <v/>
      </c>
    </row>
    <row r="1446">
      <c r="A1446" s="171">
        <f>C1446&amp;D1446&amp;E1446</f>
        <v/>
      </c>
      <c r="B1446" s="171">
        <f>C1446&amp;D1446&amp;E1446&amp;F1446</f>
        <v/>
      </c>
      <c r="H1446" s="171">
        <f>B1446&amp;G1446</f>
        <v/>
      </c>
    </row>
    <row r="1447">
      <c r="A1447" s="171">
        <f>C1447&amp;D1447&amp;E1447</f>
        <v/>
      </c>
      <c r="B1447" s="171">
        <f>C1447&amp;D1447&amp;E1447&amp;F1447</f>
        <v/>
      </c>
      <c r="H1447" s="171">
        <f>B1447&amp;G1447</f>
        <v/>
      </c>
    </row>
    <row r="1448">
      <c r="A1448" s="171">
        <f>C1448&amp;D1448&amp;E1448</f>
        <v/>
      </c>
      <c r="B1448" s="171">
        <f>C1448&amp;D1448&amp;E1448&amp;F1448</f>
        <v/>
      </c>
      <c r="H1448" s="171">
        <f>B1448&amp;G1448</f>
        <v/>
      </c>
    </row>
    <row r="1449">
      <c r="A1449" s="171">
        <f>C1449&amp;D1449&amp;E1449</f>
        <v/>
      </c>
      <c r="B1449" s="171">
        <f>C1449&amp;D1449&amp;E1449&amp;F1449</f>
        <v/>
      </c>
      <c r="H1449" s="171">
        <f>B1449&amp;G1449</f>
        <v/>
      </c>
    </row>
    <row r="1450">
      <c r="A1450" s="171">
        <f>C1450&amp;D1450&amp;E1450</f>
        <v/>
      </c>
      <c r="B1450" s="171">
        <f>C1450&amp;D1450&amp;E1450&amp;F1450</f>
        <v/>
      </c>
      <c r="H1450" s="171">
        <f>B1450&amp;G1450</f>
        <v/>
      </c>
    </row>
    <row r="1451">
      <c r="A1451" s="171">
        <f>C1451&amp;D1451&amp;E1451</f>
        <v/>
      </c>
      <c r="B1451" s="171">
        <f>C1451&amp;D1451&amp;E1451&amp;F1451</f>
        <v/>
      </c>
      <c r="H1451" s="171">
        <f>B1451&amp;G1451</f>
        <v/>
      </c>
    </row>
    <row r="1452">
      <c r="A1452" s="171">
        <f>C1452&amp;D1452&amp;E1452</f>
        <v/>
      </c>
      <c r="B1452" s="171">
        <f>C1452&amp;D1452&amp;E1452&amp;F1452</f>
        <v/>
      </c>
      <c r="H1452" s="171">
        <f>B1452&amp;G1452</f>
        <v/>
      </c>
    </row>
    <row r="1453">
      <c r="A1453" s="171">
        <f>C1453&amp;D1453&amp;E1453</f>
        <v/>
      </c>
      <c r="B1453" s="171">
        <f>C1453&amp;D1453&amp;E1453&amp;F1453</f>
        <v/>
      </c>
      <c r="H1453" s="171">
        <f>B1453&amp;G1453</f>
        <v/>
      </c>
    </row>
    <row r="1454">
      <c r="A1454" s="171">
        <f>C1454&amp;D1454&amp;E1454</f>
        <v/>
      </c>
      <c r="B1454" s="171">
        <f>C1454&amp;D1454&amp;E1454&amp;F1454</f>
        <v/>
      </c>
      <c r="H1454" s="171">
        <f>B1454&amp;G1454</f>
        <v/>
      </c>
    </row>
    <row r="1455">
      <c r="A1455" s="171">
        <f>C1455&amp;D1455&amp;E1455</f>
        <v/>
      </c>
      <c r="B1455" s="171">
        <f>C1455&amp;D1455&amp;E1455&amp;F1455</f>
        <v/>
      </c>
      <c r="H1455" s="171">
        <f>B1455&amp;G1455</f>
        <v/>
      </c>
    </row>
    <row r="1456">
      <c r="A1456" s="171">
        <f>C1456&amp;D1456&amp;E1456</f>
        <v/>
      </c>
      <c r="B1456" s="171">
        <f>C1456&amp;D1456&amp;E1456&amp;F1456</f>
        <v/>
      </c>
      <c r="H1456" s="171">
        <f>B1456&amp;G1456</f>
        <v/>
      </c>
    </row>
    <row r="1457">
      <c r="A1457" s="171">
        <f>C1457&amp;D1457&amp;E1457</f>
        <v/>
      </c>
      <c r="B1457" s="171">
        <f>C1457&amp;D1457&amp;E1457&amp;F1457</f>
        <v/>
      </c>
      <c r="H1457" s="171">
        <f>B1457&amp;G1457</f>
        <v/>
      </c>
    </row>
    <row r="1458">
      <c r="A1458" s="171">
        <f>C1458&amp;D1458&amp;E1458</f>
        <v/>
      </c>
      <c r="B1458" s="171">
        <f>C1458&amp;D1458&amp;E1458&amp;F1458</f>
        <v/>
      </c>
      <c r="H1458" s="171">
        <f>B1458&amp;G1458</f>
        <v/>
      </c>
    </row>
    <row r="1459">
      <c r="A1459" s="171">
        <f>C1459&amp;D1459&amp;E1459</f>
        <v/>
      </c>
      <c r="B1459" s="171">
        <f>C1459&amp;D1459&amp;E1459&amp;F1459</f>
        <v/>
      </c>
      <c r="H1459" s="171">
        <f>B1459&amp;G1459</f>
        <v/>
      </c>
    </row>
    <row r="1460">
      <c r="A1460" s="171">
        <f>C1460&amp;D1460&amp;E1460</f>
        <v/>
      </c>
      <c r="B1460" s="171">
        <f>C1460&amp;D1460&amp;E1460&amp;F1460</f>
        <v/>
      </c>
      <c r="H1460" s="171">
        <f>B1460&amp;G1460</f>
        <v/>
      </c>
    </row>
    <row r="1461">
      <c r="A1461" s="171">
        <f>C1461&amp;D1461&amp;E1461</f>
        <v/>
      </c>
      <c r="B1461" s="171">
        <f>C1461&amp;D1461&amp;E1461&amp;F1461</f>
        <v/>
      </c>
      <c r="H1461" s="171">
        <f>B1461&amp;G1461</f>
        <v/>
      </c>
    </row>
    <row r="1462">
      <c r="A1462" s="171">
        <f>C1462&amp;D1462&amp;E1462</f>
        <v/>
      </c>
      <c r="B1462" s="171">
        <f>C1462&amp;D1462&amp;E1462&amp;F1462</f>
        <v/>
      </c>
      <c r="H1462" s="171">
        <f>B1462&amp;G1462</f>
        <v/>
      </c>
    </row>
    <row r="1463">
      <c r="A1463" s="171">
        <f>C1463&amp;D1463&amp;E1463</f>
        <v/>
      </c>
      <c r="B1463" s="171">
        <f>C1463&amp;D1463&amp;E1463&amp;F1463</f>
        <v/>
      </c>
      <c r="H1463" s="171">
        <f>B1463&amp;G1463</f>
        <v/>
      </c>
    </row>
    <row r="1464">
      <c r="A1464" s="171">
        <f>C1464&amp;D1464&amp;E1464</f>
        <v/>
      </c>
      <c r="B1464" s="171">
        <f>C1464&amp;D1464&amp;E1464&amp;F1464</f>
        <v/>
      </c>
      <c r="H1464" s="171">
        <f>B1464&amp;G1464</f>
        <v/>
      </c>
    </row>
    <row r="1465">
      <c r="A1465" s="171">
        <f>C1465&amp;D1465&amp;E1465</f>
        <v/>
      </c>
      <c r="B1465" s="171">
        <f>C1465&amp;D1465&amp;E1465&amp;F1465</f>
        <v/>
      </c>
      <c r="H1465" s="171">
        <f>B1465&amp;G1465</f>
        <v/>
      </c>
    </row>
    <row r="1466">
      <c r="A1466" s="171">
        <f>C1466&amp;D1466&amp;E1466</f>
        <v/>
      </c>
      <c r="B1466" s="171">
        <f>C1466&amp;D1466&amp;E1466&amp;F1466</f>
        <v/>
      </c>
      <c r="H1466" s="171">
        <f>B1466&amp;G1466</f>
        <v/>
      </c>
    </row>
    <row r="1467">
      <c r="A1467" s="171">
        <f>C1467&amp;D1467&amp;E1467</f>
        <v/>
      </c>
      <c r="B1467" s="171">
        <f>C1467&amp;D1467&amp;E1467&amp;F1467</f>
        <v/>
      </c>
      <c r="H1467" s="171">
        <f>B1467&amp;G1467</f>
        <v/>
      </c>
    </row>
    <row r="1468">
      <c r="A1468" s="171">
        <f>C1468&amp;D1468&amp;E1468</f>
        <v/>
      </c>
      <c r="B1468" s="171">
        <f>C1468&amp;D1468&amp;E1468&amp;F1468</f>
        <v/>
      </c>
      <c r="H1468" s="171">
        <f>B1468&amp;G1468</f>
        <v/>
      </c>
    </row>
    <row r="1469">
      <c r="A1469" s="171">
        <f>C1469&amp;D1469&amp;E1469</f>
        <v/>
      </c>
      <c r="B1469" s="171">
        <f>C1469&amp;D1469&amp;E1469&amp;F1469</f>
        <v/>
      </c>
      <c r="H1469" s="171">
        <f>B1469&amp;G1469</f>
        <v/>
      </c>
    </row>
    <row r="1470">
      <c r="A1470" s="171">
        <f>C1470&amp;D1470&amp;E1470</f>
        <v/>
      </c>
      <c r="B1470" s="171">
        <f>C1470&amp;D1470&amp;E1470&amp;F1470</f>
        <v/>
      </c>
      <c r="H1470" s="171">
        <f>B1470&amp;G1470</f>
        <v/>
      </c>
    </row>
    <row r="1471">
      <c r="A1471" s="171">
        <f>C1471&amp;D1471&amp;E1471</f>
        <v/>
      </c>
      <c r="B1471" s="171">
        <f>C1471&amp;D1471&amp;E1471&amp;F1471</f>
        <v/>
      </c>
      <c r="H1471" s="171">
        <f>B1471&amp;G1471</f>
        <v/>
      </c>
    </row>
    <row r="1472">
      <c r="A1472" s="171">
        <f>C1472&amp;D1472&amp;E1472</f>
        <v/>
      </c>
      <c r="B1472" s="171">
        <f>C1472&amp;D1472&amp;E1472&amp;F1472</f>
        <v/>
      </c>
      <c r="H1472" s="171">
        <f>B1472&amp;G1472</f>
        <v/>
      </c>
    </row>
    <row r="1473">
      <c r="A1473" s="171">
        <f>C1473&amp;D1473&amp;E1473</f>
        <v/>
      </c>
      <c r="B1473" s="171">
        <f>C1473&amp;D1473&amp;E1473&amp;F1473</f>
        <v/>
      </c>
      <c r="H1473" s="171">
        <f>B1473&amp;G1473</f>
        <v/>
      </c>
    </row>
    <row r="1474">
      <c r="A1474" s="171">
        <f>C1474&amp;D1474&amp;E1474</f>
        <v/>
      </c>
      <c r="B1474" s="171">
        <f>C1474&amp;D1474&amp;E1474&amp;F1474</f>
        <v/>
      </c>
      <c r="H1474" s="171">
        <f>B1474&amp;G1474</f>
        <v/>
      </c>
    </row>
    <row r="1475">
      <c r="A1475" s="171">
        <f>C1475&amp;D1475&amp;E1475</f>
        <v/>
      </c>
      <c r="B1475" s="171">
        <f>C1475&amp;D1475&amp;E1475&amp;F1475</f>
        <v/>
      </c>
      <c r="H1475" s="171">
        <f>B1475&amp;G1475</f>
        <v/>
      </c>
    </row>
    <row r="1476">
      <c r="A1476" s="171">
        <f>C1476&amp;D1476&amp;E1476</f>
        <v/>
      </c>
      <c r="B1476" s="171">
        <f>C1476&amp;D1476&amp;E1476&amp;F1476</f>
        <v/>
      </c>
      <c r="H1476" s="171">
        <f>B1476&amp;G1476</f>
        <v/>
      </c>
    </row>
    <row r="1477">
      <c r="A1477" s="171">
        <f>C1477&amp;D1477&amp;E1477</f>
        <v/>
      </c>
      <c r="B1477" s="171">
        <f>C1477&amp;D1477&amp;E1477&amp;F1477</f>
        <v/>
      </c>
      <c r="H1477" s="171">
        <f>B1477&amp;G1477</f>
        <v/>
      </c>
    </row>
    <row r="1478">
      <c r="A1478" s="171">
        <f>C1478&amp;D1478&amp;E1478</f>
        <v/>
      </c>
      <c r="B1478" s="171">
        <f>C1478&amp;D1478&amp;E1478&amp;F1478</f>
        <v/>
      </c>
      <c r="H1478" s="171">
        <f>B1478&amp;G1478</f>
        <v/>
      </c>
    </row>
    <row r="1479">
      <c r="A1479" s="171">
        <f>C1479&amp;D1479&amp;E1479</f>
        <v/>
      </c>
      <c r="B1479" s="171">
        <f>C1479&amp;D1479&amp;E1479&amp;F1479</f>
        <v/>
      </c>
      <c r="H1479" s="171">
        <f>B1479&amp;G1479</f>
        <v/>
      </c>
    </row>
    <row r="1480">
      <c r="A1480" s="171">
        <f>C1480&amp;D1480&amp;E1480</f>
        <v/>
      </c>
      <c r="B1480" s="171">
        <f>C1480&amp;D1480&amp;E1480&amp;F1480</f>
        <v/>
      </c>
      <c r="H1480" s="171">
        <f>B1480&amp;G1480</f>
        <v/>
      </c>
    </row>
    <row r="1481">
      <c r="A1481" s="171">
        <f>C1481&amp;D1481&amp;E1481</f>
        <v/>
      </c>
      <c r="B1481" s="171">
        <f>C1481&amp;D1481&amp;E1481&amp;F1481</f>
        <v/>
      </c>
      <c r="H1481" s="171">
        <f>B1481&amp;G1481</f>
        <v/>
      </c>
    </row>
    <row r="1482">
      <c r="A1482" s="171">
        <f>C1482&amp;D1482&amp;E1482</f>
        <v/>
      </c>
      <c r="B1482" s="171">
        <f>C1482&amp;D1482&amp;E1482&amp;F1482</f>
        <v/>
      </c>
      <c r="H1482" s="171">
        <f>B1482&amp;G1482</f>
        <v/>
      </c>
    </row>
    <row r="1483">
      <c r="A1483" s="171">
        <f>C1483&amp;D1483&amp;E1483</f>
        <v/>
      </c>
      <c r="B1483" s="171">
        <f>C1483&amp;D1483&amp;E1483&amp;F1483</f>
        <v/>
      </c>
      <c r="H1483" s="171">
        <f>B1483&amp;G1483</f>
        <v/>
      </c>
    </row>
    <row r="1484">
      <c r="A1484" s="171">
        <f>C1484&amp;D1484&amp;E1484</f>
        <v/>
      </c>
      <c r="B1484" s="171">
        <f>C1484&amp;D1484&amp;E1484&amp;F1484</f>
        <v/>
      </c>
      <c r="H1484" s="171">
        <f>B1484&amp;G1484</f>
        <v/>
      </c>
    </row>
    <row r="1485">
      <c r="A1485" s="171">
        <f>C1485&amp;D1485&amp;E1485</f>
        <v/>
      </c>
      <c r="B1485" s="171">
        <f>C1485&amp;D1485&amp;E1485&amp;F1485</f>
        <v/>
      </c>
      <c r="H1485" s="171">
        <f>B1485&amp;G1485</f>
        <v/>
      </c>
    </row>
    <row r="1486">
      <c r="A1486" s="171">
        <f>C1486&amp;D1486&amp;E1486</f>
        <v/>
      </c>
      <c r="B1486" s="171">
        <f>C1486&amp;D1486&amp;E1486&amp;F1486</f>
        <v/>
      </c>
      <c r="H1486" s="171">
        <f>B1486&amp;G1486</f>
        <v/>
      </c>
    </row>
    <row r="1487">
      <c r="A1487" s="171">
        <f>C1487&amp;D1487&amp;E1487</f>
        <v/>
      </c>
      <c r="B1487" s="171">
        <f>C1487&amp;D1487&amp;E1487&amp;F1487</f>
        <v/>
      </c>
      <c r="H1487" s="171">
        <f>B1487&amp;G1487</f>
        <v/>
      </c>
    </row>
    <row r="1488">
      <c r="A1488" s="171">
        <f>C1488&amp;D1488&amp;E1488</f>
        <v/>
      </c>
      <c r="B1488" s="171">
        <f>C1488&amp;D1488&amp;E1488&amp;F1488</f>
        <v/>
      </c>
      <c r="H1488" s="171">
        <f>B1488&amp;G1488</f>
        <v/>
      </c>
    </row>
    <row r="1489">
      <c r="A1489" s="171">
        <f>C1489&amp;D1489&amp;E1489</f>
        <v/>
      </c>
      <c r="B1489" s="171">
        <f>C1489&amp;D1489&amp;E1489&amp;F1489</f>
        <v/>
      </c>
      <c r="H1489" s="171">
        <f>B1489&amp;G1489</f>
        <v/>
      </c>
    </row>
    <row r="1490">
      <c r="A1490" s="171">
        <f>C1490&amp;D1490&amp;E1490</f>
        <v/>
      </c>
      <c r="B1490" s="171">
        <f>C1490&amp;D1490&amp;E1490&amp;F1490</f>
        <v/>
      </c>
      <c r="H1490" s="171">
        <f>B1490&amp;G1490</f>
        <v/>
      </c>
    </row>
    <row r="1491">
      <c r="A1491" s="171">
        <f>C1491&amp;D1491&amp;E1491</f>
        <v/>
      </c>
      <c r="B1491" s="171">
        <f>C1491&amp;D1491&amp;E1491&amp;F1491</f>
        <v/>
      </c>
      <c r="H1491" s="171">
        <f>B1491&amp;G1491</f>
        <v/>
      </c>
    </row>
    <row r="1492">
      <c r="A1492" s="171">
        <f>C1492&amp;D1492&amp;E1492</f>
        <v/>
      </c>
      <c r="B1492" s="171">
        <f>C1492&amp;D1492&amp;E1492&amp;F1492</f>
        <v/>
      </c>
      <c r="H1492" s="171">
        <f>B1492&amp;G1492</f>
        <v/>
      </c>
    </row>
    <row r="1493">
      <c r="A1493" s="171">
        <f>C1493&amp;D1493&amp;E1493</f>
        <v/>
      </c>
      <c r="B1493" s="171">
        <f>C1493&amp;D1493&amp;E1493&amp;F1493</f>
        <v/>
      </c>
      <c r="H1493" s="171">
        <f>B1493&amp;G1493</f>
        <v/>
      </c>
    </row>
    <row r="1494">
      <c r="A1494" s="171">
        <f>C1494&amp;D1494&amp;E1494</f>
        <v/>
      </c>
      <c r="B1494" s="171">
        <f>C1494&amp;D1494&amp;E1494&amp;F1494</f>
        <v/>
      </c>
      <c r="H1494" s="171">
        <f>B1494&amp;G1494</f>
        <v/>
      </c>
    </row>
    <row r="1495">
      <c r="A1495" s="171">
        <f>C1495&amp;D1495&amp;E1495</f>
        <v/>
      </c>
      <c r="B1495" s="171">
        <f>C1495&amp;D1495&amp;E1495&amp;F1495</f>
        <v/>
      </c>
      <c r="H1495" s="171">
        <f>B1495&amp;G1495</f>
        <v/>
      </c>
    </row>
    <row r="1496">
      <c r="A1496" s="171">
        <f>C1496&amp;D1496&amp;E1496</f>
        <v/>
      </c>
      <c r="B1496" s="171">
        <f>C1496&amp;D1496&amp;E1496&amp;F1496</f>
        <v/>
      </c>
      <c r="H1496" s="171">
        <f>B1496&amp;G1496</f>
        <v/>
      </c>
    </row>
    <row r="1497">
      <c r="A1497" s="171">
        <f>C1497&amp;D1497&amp;E1497</f>
        <v/>
      </c>
      <c r="B1497" s="171">
        <f>C1497&amp;D1497&amp;E1497&amp;F1497</f>
        <v/>
      </c>
      <c r="H1497" s="171">
        <f>B1497&amp;G1497</f>
        <v/>
      </c>
    </row>
    <row r="1498">
      <c r="A1498" s="171">
        <f>C1498&amp;D1498&amp;E1498</f>
        <v/>
      </c>
      <c r="B1498" s="171">
        <f>C1498&amp;D1498&amp;E1498&amp;F1498</f>
        <v/>
      </c>
      <c r="H1498" s="171">
        <f>B1498&amp;G1498</f>
        <v/>
      </c>
    </row>
    <row r="1499">
      <c r="A1499" s="171">
        <f>C1499&amp;D1499&amp;E1499</f>
        <v/>
      </c>
      <c r="B1499" s="171">
        <f>C1499&amp;D1499&amp;E1499&amp;F1499</f>
        <v/>
      </c>
      <c r="H1499" s="171">
        <f>B1499&amp;G1499</f>
        <v/>
      </c>
    </row>
    <row r="1500">
      <c r="A1500" s="171">
        <f>C1500&amp;D1500&amp;E1500</f>
        <v/>
      </c>
      <c r="B1500" s="171">
        <f>C1500&amp;D1500&amp;E1500&amp;F1500</f>
        <v/>
      </c>
      <c r="H1500" s="171">
        <f>B1500&amp;G1500</f>
        <v/>
      </c>
    </row>
    <row r="1501">
      <c r="A1501" s="171">
        <f>C1501&amp;D1501&amp;E1501</f>
        <v/>
      </c>
      <c r="B1501" s="171">
        <f>C1501&amp;D1501&amp;E1501&amp;F1501</f>
        <v/>
      </c>
      <c r="H1501" s="171">
        <f>B1501&amp;G1501</f>
        <v/>
      </c>
    </row>
    <row r="1502">
      <c r="A1502" s="171">
        <f>C1502&amp;D1502&amp;E1502</f>
        <v/>
      </c>
      <c r="B1502" s="171">
        <f>C1502&amp;D1502&amp;E1502&amp;F1502</f>
        <v/>
      </c>
      <c r="H1502" s="171">
        <f>B1502&amp;G1502</f>
        <v/>
      </c>
    </row>
    <row r="1503">
      <c r="A1503" s="171">
        <f>C1503&amp;D1503&amp;E1503</f>
        <v/>
      </c>
      <c r="B1503" s="171">
        <f>C1503&amp;D1503&amp;E1503&amp;F1503</f>
        <v/>
      </c>
      <c r="H1503" s="171">
        <f>B1503&amp;G1503</f>
        <v/>
      </c>
    </row>
    <row r="1504">
      <c r="A1504" s="171">
        <f>C1504&amp;D1504&amp;E1504</f>
        <v/>
      </c>
      <c r="B1504" s="171">
        <f>C1504&amp;D1504&amp;E1504&amp;F1504</f>
        <v/>
      </c>
      <c r="H1504" s="171">
        <f>B1504&amp;G1504</f>
        <v/>
      </c>
    </row>
    <row r="1505">
      <c r="A1505" s="171">
        <f>C1505&amp;D1505&amp;E1505</f>
        <v/>
      </c>
      <c r="B1505" s="171">
        <f>C1505&amp;D1505&amp;E1505&amp;F1505</f>
        <v/>
      </c>
      <c r="H1505" s="171">
        <f>B1505&amp;G1505</f>
        <v/>
      </c>
    </row>
    <row r="1506">
      <c r="A1506" s="171">
        <f>C1506&amp;D1506&amp;E1506</f>
        <v/>
      </c>
      <c r="B1506" s="171">
        <f>C1506&amp;D1506&amp;E1506&amp;F1506</f>
        <v/>
      </c>
      <c r="H1506" s="171">
        <f>B1506&amp;G1506</f>
        <v/>
      </c>
    </row>
    <row r="1507">
      <c r="A1507" s="171">
        <f>C1507&amp;D1507&amp;E1507</f>
        <v/>
      </c>
      <c r="B1507" s="171">
        <f>C1507&amp;D1507&amp;E1507&amp;F1507</f>
        <v/>
      </c>
      <c r="H1507" s="171">
        <f>B1507&amp;G1507</f>
        <v/>
      </c>
    </row>
    <row r="1508">
      <c r="A1508" s="171">
        <f>C1508&amp;D1508&amp;E1508</f>
        <v/>
      </c>
      <c r="B1508" s="171">
        <f>C1508&amp;D1508&amp;E1508&amp;F1508</f>
        <v/>
      </c>
      <c r="H1508" s="171">
        <f>B1508&amp;G1508</f>
        <v/>
      </c>
    </row>
    <row r="1509">
      <c r="A1509" s="171">
        <f>C1509&amp;D1509&amp;E1509</f>
        <v/>
      </c>
      <c r="B1509" s="171">
        <f>C1509&amp;D1509&amp;E1509&amp;F1509</f>
        <v/>
      </c>
      <c r="H1509" s="171">
        <f>B1509&amp;G1509</f>
        <v/>
      </c>
    </row>
    <row r="1510">
      <c r="A1510" s="171">
        <f>C1510&amp;D1510&amp;E1510</f>
        <v/>
      </c>
      <c r="B1510" s="171">
        <f>C1510&amp;D1510&amp;E1510&amp;F1510</f>
        <v/>
      </c>
      <c r="H1510" s="171">
        <f>B1510&amp;G1510</f>
        <v/>
      </c>
    </row>
    <row r="1511">
      <c r="A1511" s="171">
        <f>C1511&amp;D1511&amp;E1511</f>
        <v/>
      </c>
      <c r="B1511" s="171">
        <f>C1511&amp;D1511&amp;E1511&amp;F1511</f>
        <v/>
      </c>
      <c r="H1511" s="171">
        <f>B1511&amp;G1511</f>
        <v/>
      </c>
    </row>
    <row r="1512">
      <c r="A1512" s="171">
        <f>C1512&amp;D1512&amp;E1512</f>
        <v/>
      </c>
      <c r="B1512" s="171">
        <f>C1512&amp;D1512&amp;E1512&amp;F1512</f>
        <v/>
      </c>
      <c r="H1512" s="171">
        <f>B1512&amp;G1512</f>
        <v/>
      </c>
    </row>
    <row r="1513">
      <c r="A1513" s="171">
        <f>C1513&amp;D1513&amp;E1513</f>
        <v/>
      </c>
      <c r="B1513" s="171">
        <f>C1513&amp;D1513&amp;E1513&amp;F1513</f>
        <v/>
      </c>
      <c r="H1513" s="171">
        <f>B1513&amp;G1513</f>
        <v/>
      </c>
    </row>
    <row r="1514">
      <c r="A1514" s="171">
        <f>C1514&amp;D1514&amp;E1514</f>
        <v/>
      </c>
      <c r="B1514" s="171">
        <f>C1514&amp;D1514&amp;E1514&amp;F1514</f>
        <v/>
      </c>
      <c r="H1514" s="171">
        <f>B1514&amp;G1514</f>
        <v/>
      </c>
    </row>
    <row r="1515">
      <c r="A1515" s="171">
        <f>C1515&amp;D1515&amp;E1515</f>
        <v/>
      </c>
      <c r="B1515" s="171">
        <f>C1515&amp;D1515&amp;E1515&amp;F1515</f>
        <v/>
      </c>
      <c r="H1515" s="171">
        <f>B1515&amp;G1515</f>
        <v/>
      </c>
    </row>
    <row r="1516">
      <c r="A1516" s="171">
        <f>C1516&amp;D1516&amp;E1516</f>
        <v/>
      </c>
      <c r="B1516" s="171">
        <f>C1516&amp;D1516&amp;E1516&amp;F1516</f>
        <v/>
      </c>
      <c r="H1516" s="171">
        <f>B1516&amp;G1516</f>
        <v/>
      </c>
    </row>
    <row r="1517">
      <c r="A1517" s="171">
        <f>C1517&amp;D1517&amp;E1517</f>
        <v/>
      </c>
      <c r="B1517" s="171">
        <f>C1517&amp;D1517&amp;E1517&amp;F1517</f>
        <v/>
      </c>
      <c r="H1517" s="171">
        <f>B1517&amp;G1517</f>
        <v/>
      </c>
    </row>
    <row r="1518">
      <c r="A1518" s="171">
        <f>C1518&amp;D1518&amp;E1518</f>
        <v/>
      </c>
      <c r="B1518" s="171">
        <f>C1518&amp;D1518&amp;E1518&amp;F1518</f>
        <v/>
      </c>
      <c r="H1518" s="171">
        <f>B1518&amp;G1518</f>
        <v/>
      </c>
    </row>
    <row r="1519">
      <c r="A1519" s="171">
        <f>C1519&amp;D1519&amp;E1519</f>
        <v/>
      </c>
      <c r="B1519" s="171">
        <f>C1519&amp;D1519&amp;E1519&amp;F1519</f>
        <v/>
      </c>
      <c r="H1519" s="171">
        <f>B1519&amp;G1519</f>
        <v/>
      </c>
    </row>
    <row r="1520">
      <c r="A1520" s="171">
        <f>C1520&amp;D1520&amp;E1520</f>
        <v/>
      </c>
      <c r="B1520" s="171">
        <f>C1520&amp;D1520&amp;E1520&amp;F1520</f>
        <v/>
      </c>
      <c r="H1520" s="171">
        <f>B1520&amp;G1520</f>
        <v/>
      </c>
    </row>
    <row r="1521">
      <c r="A1521" s="171">
        <f>C1521&amp;D1521&amp;E1521</f>
        <v/>
      </c>
      <c r="B1521" s="171">
        <f>C1521&amp;D1521&amp;E1521&amp;F1521</f>
        <v/>
      </c>
      <c r="H1521" s="171">
        <f>B1521&amp;G1521</f>
        <v/>
      </c>
    </row>
    <row r="1522">
      <c r="A1522" s="171">
        <f>C1522&amp;D1522&amp;E1522</f>
        <v/>
      </c>
      <c r="B1522" s="171">
        <f>C1522&amp;D1522&amp;E1522&amp;F1522</f>
        <v/>
      </c>
      <c r="H1522" s="171">
        <f>B1522&amp;G1522</f>
        <v/>
      </c>
    </row>
    <row r="1523">
      <c r="A1523" s="171">
        <f>C1523&amp;D1523&amp;E1523</f>
        <v/>
      </c>
      <c r="B1523" s="171">
        <f>C1523&amp;D1523&amp;E1523&amp;F1523</f>
        <v/>
      </c>
      <c r="H1523" s="171">
        <f>B1523&amp;G1523</f>
        <v/>
      </c>
    </row>
    <row r="1524">
      <c r="A1524" s="171">
        <f>C1524&amp;D1524&amp;E1524</f>
        <v/>
      </c>
      <c r="B1524" s="171">
        <f>C1524&amp;D1524&amp;E1524&amp;F1524</f>
        <v/>
      </c>
      <c r="H1524" s="171">
        <f>B1524&amp;G1524</f>
        <v/>
      </c>
    </row>
    <row r="1525">
      <c r="A1525" s="171">
        <f>C1525&amp;D1525&amp;E1525</f>
        <v/>
      </c>
      <c r="B1525" s="171">
        <f>C1525&amp;D1525&amp;E1525&amp;F1525</f>
        <v/>
      </c>
      <c r="H1525" s="171">
        <f>B1525&amp;G1525</f>
        <v/>
      </c>
    </row>
    <row r="1526">
      <c r="A1526" s="171">
        <f>C1526&amp;D1526&amp;E1526</f>
        <v/>
      </c>
      <c r="B1526" s="171">
        <f>C1526&amp;D1526&amp;E1526&amp;F1526</f>
        <v/>
      </c>
      <c r="H1526" s="171">
        <f>B1526&amp;G1526</f>
        <v/>
      </c>
    </row>
    <row r="1527">
      <c r="A1527" s="171">
        <f>C1527&amp;D1527&amp;E1527</f>
        <v/>
      </c>
      <c r="B1527" s="171">
        <f>C1527&amp;D1527&amp;E1527&amp;F1527</f>
        <v/>
      </c>
      <c r="H1527" s="171">
        <f>B1527&amp;G1527</f>
        <v/>
      </c>
    </row>
    <row r="1528">
      <c r="A1528" s="171">
        <f>C1528&amp;D1528&amp;E1528</f>
        <v/>
      </c>
      <c r="B1528" s="171">
        <f>C1528&amp;D1528&amp;E1528&amp;F1528</f>
        <v/>
      </c>
      <c r="H1528" s="171">
        <f>B1528&amp;G1528</f>
        <v/>
      </c>
    </row>
    <row r="1529">
      <c r="A1529" s="171">
        <f>C1529&amp;D1529&amp;E1529</f>
        <v/>
      </c>
      <c r="B1529" s="171">
        <f>C1529&amp;D1529&amp;E1529&amp;F1529</f>
        <v/>
      </c>
      <c r="H1529" s="171">
        <f>B1529&amp;G1529</f>
        <v/>
      </c>
    </row>
    <row r="1530">
      <c r="A1530" s="171">
        <f>C1530&amp;D1530&amp;E1530</f>
        <v/>
      </c>
      <c r="B1530" s="171">
        <f>C1530&amp;D1530&amp;E1530&amp;F1530</f>
        <v/>
      </c>
      <c r="H1530" s="171">
        <f>B1530&amp;G1530</f>
        <v/>
      </c>
    </row>
    <row r="1531">
      <c r="A1531" s="171">
        <f>C1531&amp;D1531&amp;E1531</f>
        <v/>
      </c>
      <c r="B1531" s="171">
        <f>C1531&amp;D1531&amp;E1531&amp;F1531</f>
        <v/>
      </c>
      <c r="H1531" s="171">
        <f>B1531&amp;G1531</f>
        <v/>
      </c>
    </row>
    <row r="1532">
      <c r="A1532" s="171">
        <f>C1532&amp;D1532&amp;E1532</f>
        <v/>
      </c>
      <c r="B1532" s="171">
        <f>C1532&amp;D1532&amp;E1532&amp;F1532</f>
        <v/>
      </c>
      <c r="H1532" s="171">
        <f>B1532&amp;G1532</f>
        <v/>
      </c>
    </row>
    <row r="1533">
      <c r="A1533" s="171">
        <f>C1533&amp;D1533&amp;E1533</f>
        <v/>
      </c>
      <c r="B1533" s="171">
        <f>C1533&amp;D1533&amp;E1533&amp;F1533</f>
        <v/>
      </c>
      <c r="H1533" s="171">
        <f>B1533&amp;G1533</f>
        <v/>
      </c>
    </row>
    <row r="1534">
      <c r="A1534" s="171">
        <f>C1534&amp;D1534&amp;E1534</f>
        <v/>
      </c>
      <c r="B1534" s="171">
        <f>C1534&amp;D1534&amp;E1534&amp;F1534</f>
        <v/>
      </c>
      <c r="H1534" s="171">
        <f>B1534&amp;G1534</f>
        <v/>
      </c>
    </row>
    <row r="1535">
      <c r="A1535" s="171">
        <f>C1535&amp;D1535&amp;E1535</f>
        <v/>
      </c>
      <c r="B1535" s="171">
        <f>C1535&amp;D1535&amp;E1535&amp;F1535</f>
        <v/>
      </c>
      <c r="H1535" s="171">
        <f>B1535&amp;G1535</f>
        <v/>
      </c>
    </row>
    <row r="1536">
      <c r="A1536" s="171">
        <f>C1536&amp;D1536&amp;E1536</f>
        <v/>
      </c>
      <c r="B1536" s="171">
        <f>C1536&amp;D1536&amp;E1536&amp;F1536</f>
        <v/>
      </c>
      <c r="H1536" s="171">
        <f>B1536&amp;G1536</f>
        <v/>
      </c>
    </row>
    <row r="1537">
      <c r="A1537" s="171">
        <f>C1537&amp;D1537&amp;E1537</f>
        <v/>
      </c>
      <c r="B1537" s="171">
        <f>C1537&amp;D1537&amp;E1537&amp;F1537</f>
        <v/>
      </c>
      <c r="H1537" s="171">
        <f>B1537&amp;G1537</f>
        <v/>
      </c>
    </row>
    <row r="1538">
      <c r="A1538" s="171">
        <f>C1538&amp;D1538&amp;E1538</f>
        <v/>
      </c>
      <c r="B1538" s="171">
        <f>C1538&amp;D1538&amp;E1538&amp;F1538</f>
        <v/>
      </c>
      <c r="H1538" s="171">
        <f>B1538&amp;G1538</f>
        <v/>
      </c>
    </row>
    <row r="1539">
      <c r="A1539" s="171">
        <f>C1539&amp;D1539&amp;E1539</f>
        <v/>
      </c>
      <c r="B1539" s="171">
        <f>C1539&amp;D1539&amp;E1539&amp;F1539</f>
        <v/>
      </c>
      <c r="H1539" s="171">
        <f>B1539&amp;G1539</f>
        <v/>
      </c>
    </row>
    <row r="1540">
      <c r="A1540" s="171">
        <f>C1540&amp;D1540&amp;E1540</f>
        <v/>
      </c>
      <c r="B1540" s="171">
        <f>C1540&amp;D1540&amp;E1540&amp;F1540</f>
        <v/>
      </c>
      <c r="H1540" s="171">
        <f>B1540&amp;G1540</f>
        <v/>
      </c>
    </row>
    <row r="1541">
      <c r="A1541" s="171">
        <f>C1541&amp;D1541&amp;E1541</f>
        <v/>
      </c>
      <c r="B1541" s="171">
        <f>C1541&amp;D1541&amp;E1541&amp;F1541</f>
        <v/>
      </c>
      <c r="H1541" s="171">
        <f>B1541&amp;G1541</f>
        <v/>
      </c>
    </row>
    <row r="1542">
      <c r="A1542" s="171">
        <f>C1542&amp;D1542&amp;E1542</f>
        <v/>
      </c>
      <c r="B1542" s="171">
        <f>C1542&amp;D1542&amp;E1542&amp;F1542</f>
        <v/>
      </c>
      <c r="H1542" s="171">
        <f>B1542&amp;G1542</f>
        <v/>
      </c>
    </row>
    <row r="1543">
      <c r="A1543" s="171">
        <f>C1543&amp;D1543&amp;E1543</f>
        <v/>
      </c>
      <c r="B1543" s="171">
        <f>C1543&amp;D1543&amp;E1543&amp;F1543</f>
        <v/>
      </c>
      <c r="H1543" s="171">
        <f>B1543&amp;G1543</f>
        <v/>
      </c>
    </row>
    <row r="1544">
      <c r="A1544" s="171">
        <f>C1544&amp;D1544&amp;E1544</f>
        <v/>
      </c>
      <c r="B1544" s="171">
        <f>C1544&amp;D1544&amp;E1544&amp;F1544</f>
        <v/>
      </c>
      <c r="H1544" s="171">
        <f>B1544&amp;G1544</f>
        <v/>
      </c>
    </row>
    <row r="1545">
      <c r="A1545" s="171">
        <f>C1545&amp;D1545&amp;E1545</f>
        <v/>
      </c>
      <c r="B1545" s="171">
        <f>C1545&amp;D1545&amp;E1545&amp;F1545</f>
        <v/>
      </c>
      <c r="H1545" s="171">
        <f>B1545&amp;G1545</f>
        <v/>
      </c>
    </row>
    <row r="1546">
      <c r="A1546" s="171">
        <f>C1546&amp;D1546&amp;E1546</f>
        <v/>
      </c>
      <c r="B1546" s="171">
        <f>C1546&amp;D1546&amp;E1546&amp;F1546</f>
        <v/>
      </c>
      <c r="H1546" s="171">
        <f>B1546&amp;G1546</f>
        <v/>
      </c>
    </row>
    <row r="1547">
      <c r="A1547" s="171">
        <f>C1547&amp;D1547&amp;E1547</f>
        <v/>
      </c>
      <c r="B1547" s="171">
        <f>C1547&amp;D1547&amp;E1547&amp;F1547</f>
        <v/>
      </c>
      <c r="H1547" s="171">
        <f>B1547&amp;G1547</f>
        <v/>
      </c>
    </row>
    <row r="1548">
      <c r="A1548" s="171">
        <f>C1548&amp;D1548&amp;E1548</f>
        <v/>
      </c>
      <c r="B1548" s="171">
        <f>C1548&amp;D1548&amp;E1548&amp;F1548</f>
        <v/>
      </c>
      <c r="H1548" s="171">
        <f>B1548&amp;G1548</f>
        <v/>
      </c>
    </row>
    <row r="1549">
      <c r="A1549" s="171">
        <f>C1549&amp;D1549&amp;E1549</f>
        <v/>
      </c>
      <c r="B1549" s="171">
        <f>C1549&amp;D1549&amp;E1549&amp;F1549</f>
        <v/>
      </c>
      <c r="H1549" s="171">
        <f>B1549&amp;G1549</f>
        <v/>
      </c>
    </row>
    <row r="1550">
      <c r="A1550" s="171">
        <f>C1550&amp;D1550&amp;E1550</f>
        <v/>
      </c>
      <c r="B1550" s="171">
        <f>C1550&amp;D1550&amp;E1550&amp;F1550</f>
        <v/>
      </c>
      <c r="H1550" s="171">
        <f>B1550&amp;G1550</f>
        <v/>
      </c>
    </row>
    <row r="1551">
      <c r="A1551" s="171">
        <f>C1551&amp;D1551&amp;E1551</f>
        <v/>
      </c>
      <c r="B1551" s="171">
        <f>C1551&amp;D1551&amp;E1551&amp;F1551</f>
        <v/>
      </c>
      <c r="H1551" s="171">
        <f>B1551&amp;G1551</f>
        <v/>
      </c>
    </row>
    <row r="1552">
      <c r="A1552" s="171">
        <f>C1552&amp;D1552&amp;E1552</f>
        <v/>
      </c>
      <c r="B1552" s="171">
        <f>C1552&amp;D1552&amp;E1552&amp;F1552</f>
        <v/>
      </c>
      <c r="H1552" s="171">
        <f>B1552&amp;G1552</f>
        <v/>
      </c>
    </row>
    <row r="1553">
      <c r="A1553" s="171">
        <f>C1553&amp;D1553&amp;E1553</f>
        <v/>
      </c>
      <c r="B1553" s="171">
        <f>C1553&amp;D1553&amp;E1553&amp;F1553</f>
        <v/>
      </c>
      <c r="H1553" s="171">
        <f>B1553&amp;G1553</f>
        <v/>
      </c>
    </row>
    <row r="1554">
      <c r="A1554" s="171">
        <f>C1554&amp;D1554&amp;E1554</f>
        <v/>
      </c>
      <c r="B1554" s="171">
        <f>C1554&amp;D1554&amp;E1554&amp;F1554</f>
        <v/>
      </c>
      <c r="H1554" s="171">
        <f>B1554&amp;G1554</f>
        <v/>
      </c>
    </row>
    <row r="1555">
      <c r="A1555" s="171">
        <f>C1555&amp;D1555&amp;E1555</f>
        <v/>
      </c>
      <c r="B1555" s="171">
        <f>C1555&amp;D1555&amp;E1555&amp;F1555</f>
        <v/>
      </c>
      <c r="H1555" s="171">
        <f>B1555&amp;G1555</f>
        <v/>
      </c>
    </row>
    <row r="1556">
      <c r="A1556" s="171">
        <f>C1556&amp;D1556&amp;E1556</f>
        <v/>
      </c>
      <c r="B1556" s="171">
        <f>C1556&amp;D1556&amp;E1556&amp;F1556</f>
        <v/>
      </c>
      <c r="H1556" s="171">
        <f>B1556&amp;G1556</f>
        <v/>
      </c>
    </row>
    <row r="1557">
      <c r="A1557" s="171">
        <f>C1557&amp;D1557&amp;E1557</f>
        <v/>
      </c>
      <c r="B1557" s="171">
        <f>C1557&amp;D1557&amp;E1557&amp;F1557</f>
        <v/>
      </c>
      <c r="H1557" s="171">
        <f>B1557&amp;G1557</f>
        <v/>
      </c>
    </row>
    <row r="1558">
      <c r="A1558" s="171">
        <f>C1558&amp;D1558&amp;E1558</f>
        <v/>
      </c>
      <c r="B1558" s="171">
        <f>C1558&amp;D1558&amp;E1558&amp;F1558</f>
        <v/>
      </c>
      <c r="H1558" s="171">
        <f>B1558&amp;G1558</f>
        <v/>
      </c>
    </row>
    <row r="1559">
      <c r="A1559" s="171">
        <f>C1559&amp;D1559&amp;E1559</f>
        <v/>
      </c>
      <c r="B1559" s="171">
        <f>C1559&amp;D1559&amp;E1559&amp;F1559</f>
        <v/>
      </c>
      <c r="H1559" s="171">
        <f>B1559&amp;G1559</f>
        <v/>
      </c>
    </row>
    <row r="1560">
      <c r="A1560" s="171">
        <f>C1560&amp;D1560&amp;E1560</f>
        <v/>
      </c>
      <c r="B1560" s="171">
        <f>C1560&amp;D1560&amp;E1560&amp;F1560</f>
        <v/>
      </c>
      <c r="H1560" s="171">
        <f>B1560&amp;G1560</f>
        <v/>
      </c>
    </row>
    <row r="1561">
      <c r="A1561" s="171">
        <f>C1561&amp;D1561&amp;E1561</f>
        <v/>
      </c>
      <c r="B1561" s="171">
        <f>C1561&amp;D1561&amp;E1561&amp;F1561</f>
        <v/>
      </c>
      <c r="H1561" s="171">
        <f>B1561&amp;G1561</f>
        <v/>
      </c>
    </row>
    <row r="1562">
      <c r="A1562" s="171">
        <f>C1562&amp;D1562&amp;E1562</f>
        <v/>
      </c>
      <c r="B1562" s="171">
        <f>C1562&amp;D1562&amp;E1562&amp;F1562</f>
        <v/>
      </c>
      <c r="H1562" s="171">
        <f>B1562&amp;G1562</f>
        <v/>
      </c>
    </row>
    <row r="1563">
      <c r="A1563" s="171">
        <f>C1563&amp;D1563&amp;E1563</f>
        <v/>
      </c>
      <c r="B1563" s="171">
        <f>C1563&amp;D1563&amp;E1563&amp;F1563</f>
        <v/>
      </c>
      <c r="H1563" s="171">
        <f>B1563&amp;G1563</f>
        <v/>
      </c>
    </row>
    <row r="1564">
      <c r="A1564" s="171">
        <f>C1564&amp;D1564&amp;E1564</f>
        <v/>
      </c>
      <c r="B1564" s="171">
        <f>C1564&amp;D1564&amp;E1564&amp;F1564</f>
        <v/>
      </c>
      <c r="H1564" s="171">
        <f>B1564&amp;G1564</f>
        <v/>
      </c>
    </row>
    <row r="1565">
      <c r="A1565" s="171">
        <f>C1565&amp;D1565&amp;E1565</f>
        <v/>
      </c>
      <c r="B1565" s="171">
        <f>C1565&amp;D1565&amp;E1565&amp;F1565</f>
        <v/>
      </c>
      <c r="H1565" s="171">
        <f>B1565&amp;G1565</f>
        <v/>
      </c>
    </row>
    <row r="1566">
      <c r="A1566" s="171">
        <f>C1566&amp;D1566&amp;E1566</f>
        <v/>
      </c>
      <c r="B1566" s="171">
        <f>C1566&amp;D1566&amp;E1566&amp;F1566</f>
        <v/>
      </c>
      <c r="H1566" s="171">
        <f>B1566&amp;G1566</f>
        <v/>
      </c>
    </row>
    <row r="1567">
      <c r="A1567" s="171">
        <f>C1567&amp;D1567&amp;E1567</f>
        <v/>
      </c>
      <c r="B1567" s="171">
        <f>C1567&amp;D1567&amp;E1567&amp;F1567</f>
        <v/>
      </c>
      <c r="H1567" s="171">
        <f>B1567&amp;G1567</f>
        <v/>
      </c>
    </row>
    <row r="1568">
      <c r="A1568" s="171">
        <f>C1568&amp;D1568&amp;E1568</f>
        <v/>
      </c>
      <c r="B1568" s="171">
        <f>C1568&amp;D1568&amp;E1568&amp;F1568</f>
        <v/>
      </c>
      <c r="H1568" s="171">
        <f>B1568&amp;G1568</f>
        <v/>
      </c>
    </row>
    <row r="1569">
      <c r="A1569" s="171">
        <f>C1569&amp;D1569&amp;E1569</f>
        <v/>
      </c>
      <c r="B1569" s="171">
        <f>C1569&amp;D1569&amp;E1569&amp;F1569</f>
        <v/>
      </c>
      <c r="H1569" s="171">
        <f>B1569&amp;G1569</f>
        <v/>
      </c>
    </row>
    <row r="1570">
      <c r="A1570" s="171">
        <f>C1570&amp;D1570&amp;E1570</f>
        <v/>
      </c>
      <c r="B1570" s="171">
        <f>C1570&amp;D1570&amp;E1570&amp;F1570</f>
        <v/>
      </c>
      <c r="H1570" s="171">
        <f>B1570&amp;G1570</f>
        <v/>
      </c>
    </row>
    <row r="1571">
      <c r="A1571" s="171">
        <f>C1571&amp;D1571&amp;E1571</f>
        <v/>
      </c>
      <c r="B1571" s="171">
        <f>C1571&amp;D1571&amp;E1571&amp;F1571</f>
        <v/>
      </c>
      <c r="H1571" s="171">
        <f>B1571&amp;G1571</f>
        <v/>
      </c>
    </row>
    <row r="1572">
      <c r="A1572" s="171">
        <f>C1572&amp;D1572&amp;E1572</f>
        <v/>
      </c>
      <c r="B1572" s="171">
        <f>C1572&amp;D1572&amp;E1572&amp;F1572</f>
        <v/>
      </c>
      <c r="H1572" s="171">
        <f>B1572&amp;G1572</f>
        <v/>
      </c>
    </row>
    <row r="1573">
      <c r="A1573" s="171">
        <f>C1573&amp;D1573&amp;E1573</f>
        <v/>
      </c>
      <c r="B1573" s="171">
        <f>C1573&amp;D1573&amp;E1573&amp;F1573</f>
        <v/>
      </c>
      <c r="H1573" s="171">
        <f>B1573&amp;G1573</f>
        <v/>
      </c>
    </row>
    <row r="1574">
      <c r="A1574" s="171">
        <f>C1574&amp;D1574&amp;E1574</f>
        <v/>
      </c>
      <c r="B1574" s="171">
        <f>C1574&amp;D1574&amp;E1574&amp;F1574</f>
        <v/>
      </c>
      <c r="H1574" s="171">
        <f>B1574&amp;G1574</f>
        <v/>
      </c>
    </row>
    <row r="1575">
      <c r="A1575" s="171">
        <f>C1575&amp;D1575&amp;E1575</f>
        <v/>
      </c>
      <c r="B1575" s="171">
        <f>C1575&amp;D1575&amp;E1575&amp;F1575</f>
        <v/>
      </c>
      <c r="H1575" s="171">
        <f>B1575&amp;G1575</f>
        <v/>
      </c>
    </row>
    <row r="1576">
      <c r="A1576" s="171">
        <f>C1576&amp;D1576&amp;E1576</f>
        <v/>
      </c>
      <c r="B1576" s="171">
        <f>C1576&amp;D1576&amp;E1576&amp;F1576</f>
        <v/>
      </c>
      <c r="H1576" s="171">
        <f>B1576&amp;G1576</f>
        <v/>
      </c>
    </row>
    <row r="1577">
      <c r="A1577" s="171">
        <f>C1577&amp;D1577&amp;E1577</f>
        <v/>
      </c>
      <c r="B1577" s="171">
        <f>C1577&amp;D1577&amp;E1577&amp;F1577</f>
        <v/>
      </c>
      <c r="H1577" s="171">
        <f>B1577&amp;G1577</f>
        <v/>
      </c>
    </row>
    <row r="1578">
      <c r="A1578" s="171">
        <f>C1578&amp;D1578&amp;E1578</f>
        <v/>
      </c>
      <c r="B1578" s="171">
        <f>C1578&amp;D1578&amp;E1578&amp;F1578</f>
        <v/>
      </c>
      <c r="H1578" s="171">
        <f>B1578&amp;G1578</f>
        <v/>
      </c>
    </row>
    <row r="1579">
      <c r="A1579" s="171">
        <f>C1579&amp;D1579&amp;E1579</f>
        <v/>
      </c>
      <c r="B1579" s="171">
        <f>C1579&amp;D1579&amp;E1579&amp;F1579</f>
        <v/>
      </c>
      <c r="H1579" s="171">
        <f>B1579&amp;G1579</f>
        <v/>
      </c>
    </row>
    <row r="1580">
      <c r="A1580" s="171">
        <f>C1580&amp;D1580&amp;E1580</f>
        <v/>
      </c>
      <c r="B1580" s="171">
        <f>C1580&amp;D1580&amp;E1580&amp;F1580</f>
        <v/>
      </c>
      <c r="H1580" s="171">
        <f>B1580&amp;G1580</f>
        <v/>
      </c>
    </row>
    <row r="1581">
      <c r="A1581" s="171">
        <f>C1581&amp;D1581&amp;E1581</f>
        <v/>
      </c>
      <c r="B1581" s="171">
        <f>C1581&amp;D1581&amp;E1581&amp;F1581</f>
        <v/>
      </c>
      <c r="H1581" s="171">
        <f>B1581&amp;G1581</f>
        <v/>
      </c>
    </row>
    <row r="1582">
      <c r="A1582" s="171">
        <f>C1582&amp;D1582&amp;E1582</f>
        <v/>
      </c>
      <c r="B1582" s="171">
        <f>C1582&amp;D1582&amp;E1582&amp;F1582</f>
        <v/>
      </c>
      <c r="H1582" s="171">
        <f>B1582&amp;G1582</f>
        <v/>
      </c>
    </row>
    <row r="1583">
      <c r="A1583" s="171">
        <f>C1583&amp;D1583&amp;E1583</f>
        <v/>
      </c>
      <c r="B1583" s="171">
        <f>C1583&amp;D1583&amp;E1583&amp;F1583</f>
        <v/>
      </c>
      <c r="H1583" s="171">
        <f>B1583&amp;G1583</f>
        <v/>
      </c>
    </row>
    <row r="1584">
      <c r="A1584" s="171">
        <f>C1584&amp;D1584&amp;E1584</f>
        <v/>
      </c>
      <c r="B1584" s="171">
        <f>C1584&amp;D1584&amp;E1584&amp;F1584</f>
        <v/>
      </c>
      <c r="H1584" s="171">
        <f>B1584&amp;G1584</f>
        <v/>
      </c>
    </row>
    <row r="1585">
      <c r="A1585" s="171">
        <f>C1585&amp;D1585&amp;E1585</f>
        <v/>
      </c>
      <c r="B1585" s="171">
        <f>C1585&amp;D1585&amp;E1585&amp;F1585</f>
        <v/>
      </c>
      <c r="H1585" s="171">
        <f>B1585&amp;G1585</f>
        <v/>
      </c>
    </row>
    <row r="1586">
      <c r="A1586" s="171">
        <f>C1586&amp;D1586&amp;E1586</f>
        <v/>
      </c>
      <c r="B1586" s="171">
        <f>C1586&amp;D1586&amp;E1586&amp;F1586</f>
        <v/>
      </c>
      <c r="H1586" s="171">
        <f>B1586&amp;G1586</f>
        <v/>
      </c>
    </row>
    <row r="1587">
      <c r="A1587" s="171">
        <f>C1587&amp;D1587&amp;E1587</f>
        <v/>
      </c>
      <c r="B1587" s="171">
        <f>C1587&amp;D1587&amp;E1587&amp;F1587</f>
        <v/>
      </c>
      <c r="H1587" s="171">
        <f>B1587&amp;G1587</f>
        <v/>
      </c>
    </row>
    <row r="1588">
      <c r="A1588" s="171">
        <f>C1588&amp;D1588&amp;E1588</f>
        <v/>
      </c>
      <c r="B1588" s="171">
        <f>C1588&amp;D1588&amp;E1588&amp;F1588</f>
        <v/>
      </c>
      <c r="H1588" s="171">
        <f>B1588&amp;G1588</f>
        <v/>
      </c>
    </row>
    <row r="1589">
      <c r="A1589" s="171">
        <f>C1589&amp;D1589&amp;E1589</f>
        <v/>
      </c>
      <c r="B1589" s="171">
        <f>C1589&amp;D1589&amp;E1589&amp;F1589</f>
        <v/>
      </c>
      <c r="H1589" s="171">
        <f>B1589&amp;G1589</f>
        <v/>
      </c>
    </row>
    <row r="1590">
      <c r="A1590" s="171">
        <f>C1590&amp;D1590&amp;E1590</f>
        <v/>
      </c>
      <c r="B1590" s="171">
        <f>C1590&amp;D1590&amp;E1590&amp;F1590</f>
        <v/>
      </c>
      <c r="H1590" s="171">
        <f>B1590&amp;G1590</f>
        <v/>
      </c>
    </row>
    <row r="1591">
      <c r="A1591" s="171">
        <f>C1591&amp;D1591&amp;E1591</f>
        <v/>
      </c>
      <c r="B1591" s="171">
        <f>C1591&amp;D1591&amp;E1591&amp;F1591</f>
        <v/>
      </c>
      <c r="H1591" s="171">
        <f>B1591&amp;G1591</f>
        <v/>
      </c>
    </row>
    <row r="1592">
      <c r="A1592" s="171">
        <f>C1592&amp;D1592&amp;E1592</f>
        <v/>
      </c>
      <c r="B1592" s="171">
        <f>C1592&amp;D1592&amp;E1592&amp;F1592</f>
        <v/>
      </c>
      <c r="H1592" s="171">
        <f>B1592&amp;G1592</f>
        <v/>
      </c>
    </row>
    <row r="1593">
      <c r="A1593" s="171">
        <f>C1593&amp;D1593&amp;E1593</f>
        <v/>
      </c>
      <c r="B1593" s="171">
        <f>C1593&amp;D1593&amp;E1593&amp;F1593</f>
        <v/>
      </c>
      <c r="H1593" s="171">
        <f>B1593&amp;G1593</f>
        <v/>
      </c>
    </row>
    <row r="1594">
      <c r="A1594" s="171">
        <f>C1594&amp;D1594&amp;E1594</f>
        <v/>
      </c>
      <c r="B1594" s="171">
        <f>C1594&amp;D1594&amp;E1594&amp;F1594</f>
        <v/>
      </c>
      <c r="H1594" s="171">
        <f>B1594&amp;G1594</f>
        <v/>
      </c>
    </row>
    <row r="1595">
      <c r="A1595" s="171">
        <f>C1595&amp;D1595&amp;E1595</f>
        <v/>
      </c>
      <c r="B1595" s="171">
        <f>C1595&amp;D1595&amp;E1595&amp;F1595</f>
        <v/>
      </c>
      <c r="H1595" s="171">
        <f>B1595&amp;G1595</f>
        <v/>
      </c>
    </row>
    <row r="1596">
      <c r="A1596" s="171">
        <f>C1596&amp;D1596&amp;E1596</f>
        <v/>
      </c>
      <c r="B1596" s="171">
        <f>C1596&amp;D1596&amp;E1596&amp;F1596</f>
        <v/>
      </c>
      <c r="H1596" s="171">
        <f>B1596&amp;G1596</f>
        <v/>
      </c>
    </row>
    <row r="1597">
      <c r="A1597" s="171">
        <f>C1597&amp;D1597&amp;E1597</f>
        <v/>
      </c>
      <c r="B1597" s="171">
        <f>C1597&amp;D1597&amp;E1597&amp;F1597</f>
        <v/>
      </c>
      <c r="H1597" s="171">
        <f>B1597&amp;G1597</f>
        <v/>
      </c>
    </row>
    <row r="1598">
      <c r="A1598" s="171">
        <f>C1598&amp;D1598&amp;E1598</f>
        <v/>
      </c>
      <c r="B1598" s="171">
        <f>C1598&amp;D1598&amp;E1598&amp;F1598</f>
        <v/>
      </c>
      <c r="H1598" s="171">
        <f>B1598&amp;G1598</f>
        <v/>
      </c>
    </row>
    <row r="1599">
      <c r="A1599" s="171">
        <f>C1599&amp;D1599&amp;E1599</f>
        <v/>
      </c>
      <c r="B1599" s="171">
        <f>C1599&amp;D1599&amp;E1599&amp;F1599</f>
        <v/>
      </c>
      <c r="H1599" s="171">
        <f>B1599&amp;G1599</f>
        <v/>
      </c>
    </row>
    <row r="1600">
      <c r="A1600" s="171">
        <f>C1600&amp;D1600&amp;E1600</f>
        <v/>
      </c>
      <c r="B1600" s="171">
        <f>C1600&amp;D1600&amp;E1600&amp;F1600</f>
        <v/>
      </c>
      <c r="H1600" s="171">
        <f>B1600&amp;G1600</f>
        <v/>
      </c>
    </row>
    <row r="1601">
      <c r="A1601" s="171">
        <f>C1601&amp;D1601&amp;E1601</f>
        <v/>
      </c>
      <c r="B1601" s="171">
        <f>C1601&amp;D1601&amp;E1601&amp;F1601</f>
        <v/>
      </c>
      <c r="H1601" s="171">
        <f>B1601&amp;G1601</f>
        <v/>
      </c>
    </row>
    <row r="1602">
      <c r="A1602" s="171">
        <f>C1602&amp;D1602&amp;E1602</f>
        <v/>
      </c>
      <c r="B1602" s="171">
        <f>C1602&amp;D1602&amp;E1602&amp;F1602</f>
        <v/>
      </c>
      <c r="H1602" s="171">
        <f>B1602&amp;G1602</f>
        <v/>
      </c>
    </row>
    <row r="1603">
      <c r="A1603" s="171">
        <f>C1603&amp;D1603&amp;E1603</f>
        <v/>
      </c>
      <c r="B1603" s="171">
        <f>C1603&amp;D1603&amp;E1603&amp;F1603</f>
        <v/>
      </c>
      <c r="H1603" s="171">
        <f>B1603&amp;G1603</f>
        <v/>
      </c>
    </row>
    <row r="1604">
      <c r="A1604" s="171">
        <f>C1604&amp;D1604&amp;E1604</f>
        <v/>
      </c>
      <c r="B1604" s="171">
        <f>C1604&amp;D1604&amp;E1604&amp;F1604</f>
        <v/>
      </c>
      <c r="H1604" s="171">
        <f>B1604&amp;G1604</f>
        <v/>
      </c>
    </row>
    <row r="1605">
      <c r="A1605" s="171">
        <f>C1605&amp;D1605&amp;E1605</f>
        <v/>
      </c>
      <c r="B1605" s="171">
        <f>C1605&amp;D1605&amp;E1605&amp;F1605</f>
        <v/>
      </c>
      <c r="H1605" s="171">
        <f>B1605&amp;G1605</f>
        <v/>
      </c>
    </row>
    <row r="1606">
      <c r="A1606" s="171">
        <f>C1606&amp;D1606&amp;E1606</f>
        <v/>
      </c>
      <c r="B1606" s="171">
        <f>C1606&amp;D1606&amp;E1606&amp;F1606</f>
        <v/>
      </c>
      <c r="H1606" s="171">
        <f>B1606&amp;G1606</f>
        <v/>
      </c>
    </row>
    <row r="1607">
      <c r="A1607" s="171">
        <f>C1607&amp;D1607&amp;E1607</f>
        <v/>
      </c>
      <c r="B1607" s="171">
        <f>C1607&amp;D1607&amp;E1607&amp;F1607</f>
        <v/>
      </c>
      <c r="H1607" s="171">
        <f>B1607&amp;G1607</f>
        <v/>
      </c>
    </row>
    <row r="1608">
      <c r="A1608" s="171">
        <f>C1608&amp;D1608&amp;E1608</f>
        <v/>
      </c>
      <c r="B1608" s="171">
        <f>C1608&amp;D1608&amp;E1608&amp;F1608</f>
        <v/>
      </c>
      <c r="H1608" s="171">
        <f>B1608&amp;G1608</f>
        <v/>
      </c>
    </row>
    <row r="1609">
      <c r="A1609" s="171">
        <f>C1609&amp;D1609&amp;E1609</f>
        <v/>
      </c>
      <c r="B1609" s="171">
        <f>C1609&amp;D1609&amp;E1609&amp;F1609</f>
        <v/>
      </c>
      <c r="H1609" s="171">
        <f>B1609&amp;G1609</f>
        <v/>
      </c>
    </row>
    <row r="1610">
      <c r="A1610" s="171">
        <f>C1610&amp;D1610&amp;E1610</f>
        <v/>
      </c>
      <c r="B1610" s="171">
        <f>C1610&amp;D1610&amp;E1610&amp;F1610</f>
        <v/>
      </c>
      <c r="H1610" s="171">
        <f>B1610&amp;G1610</f>
        <v/>
      </c>
    </row>
    <row r="1611">
      <c r="A1611" s="171">
        <f>C1611&amp;D1611&amp;E1611</f>
        <v/>
      </c>
      <c r="B1611" s="171">
        <f>C1611&amp;D1611&amp;E1611&amp;F1611</f>
        <v/>
      </c>
      <c r="H1611" s="171">
        <f>B1611&amp;G1611</f>
        <v/>
      </c>
    </row>
    <row r="1612">
      <c r="A1612" s="171">
        <f>C1612&amp;D1612&amp;E1612</f>
        <v/>
      </c>
      <c r="B1612" s="171">
        <f>C1612&amp;D1612&amp;E1612&amp;F1612</f>
        <v/>
      </c>
      <c r="H1612" s="171">
        <f>B1612&amp;G1612</f>
        <v/>
      </c>
    </row>
    <row r="1613">
      <c r="A1613" s="171">
        <f>C1613&amp;D1613&amp;E1613</f>
        <v/>
      </c>
      <c r="B1613" s="171">
        <f>C1613&amp;D1613&amp;E1613&amp;F1613</f>
        <v/>
      </c>
      <c r="H1613" s="171">
        <f>B1613&amp;G1613</f>
        <v/>
      </c>
    </row>
    <row r="1614">
      <c r="A1614" s="171">
        <f>C1614&amp;D1614&amp;E1614</f>
        <v/>
      </c>
      <c r="B1614" s="171">
        <f>C1614&amp;D1614&amp;E1614&amp;F1614</f>
        <v/>
      </c>
      <c r="H1614" s="171">
        <f>B1614&amp;G1614</f>
        <v/>
      </c>
    </row>
    <row r="1615">
      <c r="A1615" s="171">
        <f>C1615&amp;D1615&amp;E1615</f>
        <v/>
      </c>
      <c r="B1615" s="171">
        <f>C1615&amp;D1615&amp;E1615&amp;F1615</f>
        <v/>
      </c>
      <c r="H1615" s="171">
        <f>B1615&amp;G1615</f>
        <v/>
      </c>
    </row>
    <row r="1616">
      <c r="A1616" s="171">
        <f>C1616&amp;D1616&amp;E1616</f>
        <v/>
      </c>
      <c r="B1616" s="171">
        <f>C1616&amp;D1616&amp;E1616&amp;F1616</f>
        <v/>
      </c>
      <c r="H1616" s="171">
        <f>B1616&amp;G1616</f>
        <v/>
      </c>
    </row>
    <row r="1617">
      <c r="A1617" s="171">
        <f>C1617&amp;D1617&amp;E1617</f>
        <v/>
      </c>
      <c r="B1617" s="171">
        <f>C1617&amp;D1617&amp;E1617&amp;F1617</f>
        <v/>
      </c>
      <c r="H1617" s="171">
        <f>B1617&amp;G1617</f>
        <v/>
      </c>
    </row>
    <row r="1618">
      <c r="A1618" s="171">
        <f>C1618&amp;D1618&amp;E1618</f>
        <v/>
      </c>
      <c r="B1618" s="171">
        <f>C1618&amp;D1618&amp;E1618&amp;F1618</f>
        <v/>
      </c>
      <c r="H1618" s="171">
        <f>B1618&amp;G1618</f>
        <v/>
      </c>
    </row>
    <row r="1619">
      <c r="A1619" s="171">
        <f>C1619&amp;D1619&amp;E1619</f>
        <v/>
      </c>
      <c r="B1619" s="171">
        <f>C1619&amp;D1619&amp;E1619&amp;F1619</f>
        <v/>
      </c>
      <c r="H1619" s="171">
        <f>B1619&amp;G1619</f>
        <v/>
      </c>
    </row>
    <row r="1620">
      <c r="A1620" s="171">
        <f>C1620&amp;D1620&amp;E1620</f>
        <v/>
      </c>
      <c r="B1620" s="171">
        <f>C1620&amp;D1620&amp;E1620&amp;F1620</f>
        <v/>
      </c>
      <c r="H1620" s="171">
        <f>B1620&amp;G1620</f>
        <v/>
      </c>
    </row>
    <row r="1621">
      <c r="A1621" s="171">
        <f>C1621&amp;D1621&amp;E1621</f>
        <v/>
      </c>
      <c r="B1621" s="171">
        <f>C1621&amp;D1621&amp;E1621&amp;F1621</f>
        <v/>
      </c>
      <c r="H1621" s="171">
        <f>B1621&amp;G1621</f>
        <v/>
      </c>
    </row>
    <row r="1622">
      <c r="A1622" s="171">
        <f>C1622&amp;D1622&amp;E1622</f>
        <v/>
      </c>
      <c r="B1622" s="171">
        <f>C1622&amp;D1622&amp;E1622&amp;F1622</f>
        <v/>
      </c>
      <c r="H1622" s="171">
        <f>B1622&amp;G1622</f>
        <v/>
      </c>
    </row>
    <row r="1623">
      <c r="A1623" s="171">
        <f>C1623&amp;D1623&amp;E1623</f>
        <v/>
      </c>
      <c r="B1623" s="171">
        <f>C1623&amp;D1623&amp;E1623&amp;F1623</f>
        <v/>
      </c>
      <c r="H1623" s="171">
        <f>B1623&amp;G1623</f>
        <v/>
      </c>
    </row>
    <row r="1624">
      <c r="A1624" s="171">
        <f>C1624&amp;D1624&amp;E1624</f>
        <v/>
      </c>
      <c r="B1624" s="171">
        <f>C1624&amp;D1624&amp;E1624&amp;F1624</f>
        <v/>
      </c>
      <c r="H1624" s="171">
        <f>B1624&amp;G1624</f>
        <v/>
      </c>
    </row>
    <row r="1625">
      <c r="A1625" s="171">
        <f>C1625&amp;D1625&amp;E1625</f>
        <v/>
      </c>
      <c r="B1625" s="171">
        <f>C1625&amp;D1625&amp;E1625&amp;F1625</f>
        <v/>
      </c>
      <c r="H1625" s="171">
        <f>B1625&amp;G1625</f>
        <v/>
      </c>
    </row>
    <row r="1626">
      <c r="A1626" s="171">
        <f>C1626&amp;D1626&amp;E1626</f>
        <v/>
      </c>
      <c r="B1626" s="171">
        <f>C1626&amp;D1626&amp;E1626&amp;F1626</f>
        <v/>
      </c>
      <c r="H1626" s="171">
        <f>B1626&amp;G1626</f>
        <v/>
      </c>
    </row>
    <row r="1627">
      <c r="A1627" s="171">
        <f>C1627&amp;D1627&amp;E1627</f>
        <v/>
      </c>
      <c r="B1627" s="171">
        <f>C1627&amp;D1627&amp;E1627&amp;F1627</f>
        <v/>
      </c>
      <c r="H1627" s="171">
        <f>B1627&amp;G1627</f>
        <v/>
      </c>
    </row>
    <row r="1628">
      <c r="A1628" s="171">
        <f>C1628&amp;D1628&amp;E1628</f>
        <v/>
      </c>
      <c r="B1628" s="171">
        <f>C1628&amp;D1628&amp;E1628&amp;F1628</f>
        <v/>
      </c>
      <c r="H1628" s="171">
        <f>B1628&amp;G1628</f>
        <v/>
      </c>
    </row>
    <row r="1629">
      <c r="A1629" s="171">
        <f>C1629&amp;D1629&amp;E1629</f>
        <v/>
      </c>
      <c r="B1629" s="171">
        <f>C1629&amp;D1629&amp;E1629&amp;F1629</f>
        <v/>
      </c>
      <c r="H1629" s="171">
        <f>B1629&amp;G1629</f>
        <v/>
      </c>
    </row>
    <row r="1630">
      <c r="A1630" s="171">
        <f>C1630&amp;D1630&amp;E1630</f>
        <v/>
      </c>
      <c r="B1630" s="171">
        <f>C1630&amp;D1630&amp;E1630&amp;F1630</f>
        <v/>
      </c>
      <c r="H1630" s="171">
        <f>B1630&amp;G1630</f>
        <v/>
      </c>
    </row>
    <row r="1631">
      <c r="A1631" s="171">
        <f>C1631&amp;D1631&amp;E1631</f>
        <v/>
      </c>
      <c r="B1631" s="171">
        <f>C1631&amp;D1631&amp;E1631&amp;F1631</f>
        <v/>
      </c>
      <c r="H1631" s="171">
        <f>B1631&amp;G1631</f>
        <v/>
      </c>
    </row>
    <row r="1632">
      <c r="A1632" s="171">
        <f>C1632&amp;D1632&amp;E1632</f>
        <v/>
      </c>
      <c r="B1632" s="171">
        <f>C1632&amp;D1632&amp;E1632&amp;F1632</f>
        <v/>
      </c>
      <c r="H1632" s="171">
        <f>B1632&amp;G1632</f>
        <v/>
      </c>
    </row>
    <row r="1633">
      <c r="A1633" s="171">
        <f>C1633&amp;D1633&amp;E1633</f>
        <v/>
      </c>
      <c r="B1633" s="171">
        <f>C1633&amp;D1633&amp;E1633&amp;F1633</f>
        <v/>
      </c>
      <c r="H1633" s="171">
        <f>B1633&amp;G1633</f>
        <v/>
      </c>
    </row>
    <row r="1634">
      <c r="A1634" s="171">
        <f>C1634&amp;D1634&amp;E1634</f>
        <v/>
      </c>
      <c r="B1634" s="171">
        <f>C1634&amp;D1634&amp;E1634&amp;F1634</f>
        <v/>
      </c>
      <c r="H1634" s="171">
        <f>B1634&amp;G1634</f>
        <v/>
      </c>
    </row>
    <row r="1635">
      <c r="A1635" s="171">
        <f>C1635&amp;D1635&amp;E1635</f>
        <v/>
      </c>
      <c r="B1635" s="171">
        <f>C1635&amp;D1635&amp;E1635&amp;F1635</f>
        <v/>
      </c>
      <c r="H1635" s="171">
        <f>B1635&amp;G1635</f>
        <v/>
      </c>
    </row>
    <row r="1636">
      <c r="A1636" s="171">
        <f>C1636&amp;D1636&amp;E1636</f>
        <v/>
      </c>
      <c r="B1636" s="171">
        <f>C1636&amp;D1636&amp;E1636&amp;F1636</f>
        <v/>
      </c>
      <c r="H1636" s="171">
        <f>B1636&amp;G1636</f>
        <v/>
      </c>
    </row>
    <row r="1637">
      <c r="A1637" s="171">
        <f>C1637&amp;D1637&amp;E1637</f>
        <v/>
      </c>
      <c r="B1637" s="171">
        <f>C1637&amp;D1637&amp;E1637&amp;F1637</f>
        <v/>
      </c>
      <c r="H1637" s="171">
        <f>B1637&amp;G1637</f>
        <v/>
      </c>
    </row>
    <row r="1638">
      <c r="A1638" s="171">
        <f>C1638&amp;D1638&amp;E1638</f>
        <v/>
      </c>
      <c r="B1638" s="171">
        <f>C1638&amp;D1638&amp;E1638&amp;F1638</f>
        <v/>
      </c>
      <c r="H1638" s="171">
        <f>B1638&amp;G1638</f>
        <v/>
      </c>
    </row>
    <row r="1639">
      <c r="A1639" s="171">
        <f>C1639&amp;D1639&amp;E1639</f>
        <v/>
      </c>
      <c r="B1639" s="171">
        <f>C1639&amp;D1639&amp;E1639&amp;F1639</f>
        <v/>
      </c>
      <c r="H1639" s="171">
        <f>B1639&amp;G1639</f>
        <v/>
      </c>
    </row>
    <row r="1640">
      <c r="A1640" s="171">
        <f>C1640&amp;D1640&amp;E1640</f>
        <v/>
      </c>
      <c r="B1640" s="171">
        <f>C1640&amp;D1640&amp;E1640&amp;F1640</f>
        <v/>
      </c>
      <c r="H1640" s="171">
        <f>B1640&amp;G1640</f>
        <v/>
      </c>
    </row>
    <row r="1641">
      <c r="A1641" s="171">
        <f>C1641&amp;D1641&amp;E1641</f>
        <v/>
      </c>
      <c r="B1641" s="171">
        <f>C1641&amp;D1641&amp;E1641&amp;F1641</f>
        <v/>
      </c>
      <c r="H1641" s="171">
        <f>B1641&amp;G1641</f>
        <v/>
      </c>
    </row>
    <row r="1642">
      <c r="A1642" s="171">
        <f>C1642&amp;D1642&amp;E1642</f>
        <v/>
      </c>
      <c r="B1642" s="171">
        <f>C1642&amp;D1642&amp;E1642&amp;F1642</f>
        <v/>
      </c>
      <c r="H1642" s="171">
        <f>B1642&amp;G1642</f>
        <v/>
      </c>
    </row>
    <row r="1643">
      <c r="A1643" s="171">
        <f>C1643&amp;D1643&amp;E1643</f>
        <v/>
      </c>
      <c r="B1643" s="171">
        <f>C1643&amp;D1643&amp;E1643&amp;F1643</f>
        <v/>
      </c>
      <c r="H1643" s="171">
        <f>B1643&amp;G1643</f>
        <v/>
      </c>
    </row>
    <row r="1644">
      <c r="A1644" s="171">
        <f>C1644&amp;D1644&amp;E1644</f>
        <v/>
      </c>
      <c r="B1644" s="171">
        <f>C1644&amp;D1644&amp;E1644&amp;F1644</f>
        <v/>
      </c>
      <c r="H1644" s="171">
        <f>B1644&amp;G1644</f>
        <v/>
      </c>
    </row>
    <row r="1645">
      <c r="A1645" s="171">
        <f>C1645&amp;D1645&amp;E1645</f>
        <v/>
      </c>
      <c r="B1645" s="171">
        <f>C1645&amp;D1645&amp;E1645&amp;F1645</f>
        <v/>
      </c>
      <c r="H1645" s="171">
        <f>B1645&amp;G1645</f>
        <v/>
      </c>
    </row>
    <row r="1646">
      <c r="A1646" s="171">
        <f>C1646&amp;D1646&amp;E1646</f>
        <v/>
      </c>
      <c r="B1646" s="171">
        <f>C1646&amp;D1646&amp;E1646&amp;F1646</f>
        <v/>
      </c>
      <c r="H1646" s="171">
        <f>B1646&amp;G1646</f>
        <v/>
      </c>
    </row>
    <row r="1647">
      <c r="A1647" s="171">
        <f>C1647&amp;D1647&amp;E1647</f>
        <v/>
      </c>
      <c r="B1647" s="171">
        <f>C1647&amp;D1647&amp;E1647&amp;F1647</f>
        <v/>
      </c>
      <c r="H1647" s="171">
        <f>B1647&amp;G1647</f>
        <v/>
      </c>
    </row>
    <row r="1648">
      <c r="A1648" s="171">
        <f>C1648&amp;D1648&amp;E1648</f>
        <v/>
      </c>
      <c r="B1648" s="171">
        <f>C1648&amp;D1648&amp;E1648&amp;F1648</f>
        <v/>
      </c>
      <c r="H1648" s="171">
        <f>B1648&amp;G1648</f>
        <v/>
      </c>
    </row>
    <row r="1649">
      <c r="A1649" s="171">
        <f>C1649&amp;D1649&amp;E1649</f>
        <v/>
      </c>
      <c r="B1649" s="171">
        <f>C1649&amp;D1649&amp;E1649&amp;F1649</f>
        <v/>
      </c>
      <c r="H1649" s="171">
        <f>B1649&amp;G1649</f>
        <v/>
      </c>
    </row>
    <row r="1650">
      <c r="A1650" s="171">
        <f>C1650&amp;D1650&amp;E1650</f>
        <v/>
      </c>
      <c r="B1650" s="171">
        <f>C1650&amp;D1650&amp;E1650&amp;F1650</f>
        <v/>
      </c>
      <c r="H1650" s="171">
        <f>B1650&amp;G1650</f>
        <v/>
      </c>
    </row>
    <row r="1651">
      <c r="A1651" s="171">
        <f>C1651&amp;D1651&amp;E1651</f>
        <v/>
      </c>
      <c r="B1651" s="171">
        <f>C1651&amp;D1651&amp;E1651&amp;F1651</f>
        <v/>
      </c>
      <c r="H1651" s="171">
        <f>B1651&amp;G1651</f>
        <v/>
      </c>
    </row>
    <row r="1652">
      <c r="A1652" s="171">
        <f>C1652&amp;D1652&amp;E1652</f>
        <v/>
      </c>
      <c r="B1652" s="171">
        <f>C1652&amp;D1652&amp;E1652&amp;F1652</f>
        <v/>
      </c>
      <c r="H1652" s="171">
        <f>B1652&amp;G1652</f>
        <v/>
      </c>
    </row>
    <row r="1653">
      <c r="A1653" s="171">
        <f>C1653&amp;D1653&amp;E1653</f>
        <v/>
      </c>
      <c r="B1653" s="171">
        <f>C1653&amp;D1653&amp;E1653&amp;F1653</f>
        <v/>
      </c>
      <c r="H1653" s="171">
        <f>B1653&amp;G1653</f>
        <v/>
      </c>
    </row>
    <row r="1654">
      <c r="A1654" s="171">
        <f>C1654&amp;D1654&amp;E1654</f>
        <v/>
      </c>
      <c r="B1654" s="171">
        <f>C1654&amp;D1654&amp;E1654&amp;F1654</f>
        <v/>
      </c>
      <c r="H1654" s="171">
        <f>B1654&amp;G1654</f>
        <v/>
      </c>
    </row>
    <row r="1655">
      <c r="A1655" s="171">
        <f>C1655&amp;D1655&amp;E1655</f>
        <v/>
      </c>
      <c r="B1655" s="171">
        <f>C1655&amp;D1655&amp;E1655&amp;F1655</f>
        <v/>
      </c>
      <c r="H1655" s="171">
        <f>B1655&amp;G1655</f>
        <v/>
      </c>
    </row>
    <row r="1656">
      <c r="A1656" s="171">
        <f>C1656&amp;D1656&amp;E1656</f>
        <v/>
      </c>
      <c r="B1656" s="171">
        <f>C1656&amp;D1656&amp;E1656&amp;F1656</f>
        <v/>
      </c>
      <c r="H1656" s="171">
        <f>B1656&amp;G1656</f>
        <v/>
      </c>
    </row>
    <row r="1657">
      <c r="A1657" s="171">
        <f>C1657&amp;D1657&amp;E1657</f>
        <v/>
      </c>
      <c r="B1657" s="171">
        <f>C1657&amp;D1657&amp;E1657&amp;F1657</f>
        <v/>
      </c>
      <c r="H1657" s="171">
        <f>B1657&amp;G1657</f>
        <v/>
      </c>
    </row>
    <row r="1658">
      <c r="A1658" s="171">
        <f>C1658&amp;D1658&amp;E1658</f>
        <v/>
      </c>
      <c r="B1658" s="171">
        <f>C1658&amp;D1658&amp;E1658&amp;F1658</f>
        <v/>
      </c>
      <c r="H1658" s="171">
        <f>B1658&amp;G1658</f>
        <v/>
      </c>
    </row>
    <row r="1659">
      <c r="A1659" s="171">
        <f>C1659&amp;D1659&amp;E1659</f>
        <v/>
      </c>
      <c r="B1659" s="171">
        <f>C1659&amp;D1659&amp;E1659&amp;F1659</f>
        <v/>
      </c>
      <c r="H1659" s="171">
        <f>B1659&amp;G1659</f>
        <v/>
      </c>
    </row>
    <row r="1660">
      <c r="A1660" s="171">
        <f>C1660&amp;D1660&amp;E1660</f>
        <v/>
      </c>
      <c r="B1660" s="171">
        <f>C1660&amp;D1660&amp;E1660&amp;F1660</f>
        <v/>
      </c>
      <c r="H1660" s="171">
        <f>B1660&amp;G1660</f>
        <v/>
      </c>
    </row>
    <row r="1661">
      <c r="A1661" s="171">
        <f>C1661&amp;D1661&amp;E1661</f>
        <v/>
      </c>
      <c r="B1661" s="171">
        <f>C1661&amp;D1661&amp;E1661&amp;F1661</f>
        <v/>
      </c>
      <c r="H1661" s="171">
        <f>B1661&amp;G1661</f>
        <v/>
      </c>
    </row>
    <row r="1662">
      <c r="A1662" s="171">
        <f>C1662&amp;D1662&amp;E1662</f>
        <v/>
      </c>
      <c r="B1662" s="171">
        <f>C1662&amp;D1662&amp;E1662&amp;F1662</f>
        <v/>
      </c>
      <c r="H1662" s="171">
        <f>B1662&amp;G1662</f>
        <v/>
      </c>
    </row>
    <row r="1663">
      <c r="A1663" s="171">
        <f>C1663&amp;D1663&amp;E1663</f>
        <v/>
      </c>
      <c r="B1663" s="171">
        <f>C1663&amp;D1663&amp;E1663&amp;F1663</f>
        <v/>
      </c>
      <c r="H1663" s="171">
        <f>B1663&amp;G1663</f>
        <v/>
      </c>
    </row>
    <row r="1664">
      <c r="A1664" s="171">
        <f>C1664&amp;D1664&amp;E1664</f>
        <v/>
      </c>
      <c r="B1664" s="171">
        <f>C1664&amp;D1664&amp;E1664&amp;F1664</f>
        <v/>
      </c>
      <c r="H1664" s="171">
        <f>B1664&amp;G1664</f>
        <v/>
      </c>
    </row>
    <row r="1665">
      <c r="A1665" s="171">
        <f>C1665&amp;D1665&amp;E1665</f>
        <v/>
      </c>
      <c r="B1665" s="171">
        <f>C1665&amp;D1665&amp;E1665&amp;F1665</f>
        <v/>
      </c>
      <c r="H1665" s="171">
        <f>B1665&amp;G1665</f>
        <v/>
      </c>
    </row>
    <row r="1666">
      <c r="A1666" s="171">
        <f>C1666&amp;D1666&amp;E1666</f>
        <v/>
      </c>
      <c r="B1666" s="171">
        <f>C1666&amp;D1666&amp;E1666&amp;F1666</f>
        <v/>
      </c>
      <c r="H1666" s="171">
        <f>B1666&amp;G1666</f>
        <v/>
      </c>
    </row>
    <row r="1667">
      <c r="A1667" s="171">
        <f>C1667&amp;D1667&amp;E1667</f>
        <v/>
      </c>
      <c r="B1667" s="171">
        <f>C1667&amp;D1667&amp;E1667&amp;F1667</f>
        <v/>
      </c>
      <c r="H1667" s="171">
        <f>B1667&amp;G1667</f>
        <v/>
      </c>
    </row>
    <row r="1668">
      <c r="A1668" s="171">
        <f>C1668&amp;D1668&amp;E1668</f>
        <v/>
      </c>
      <c r="B1668" s="171">
        <f>C1668&amp;D1668&amp;E1668&amp;F1668</f>
        <v/>
      </c>
      <c r="H1668" s="171">
        <f>B1668&amp;G1668</f>
        <v/>
      </c>
    </row>
    <row r="1669">
      <c r="A1669" s="171">
        <f>C1669&amp;D1669&amp;E1669</f>
        <v/>
      </c>
      <c r="B1669" s="171">
        <f>C1669&amp;D1669&amp;E1669&amp;F1669</f>
        <v/>
      </c>
      <c r="H1669" s="171">
        <f>B1669&amp;G1669</f>
        <v/>
      </c>
    </row>
    <row r="1670">
      <c r="A1670" s="171">
        <f>C1670&amp;D1670&amp;E1670</f>
        <v/>
      </c>
      <c r="B1670" s="171">
        <f>C1670&amp;D1670&amp;E1670&amp;F1670</f>
        <v/>
      </c>
      <c r="H1670" s="171">
        <f>B1670&amp;G1670</f>
        <v/>
      </c>
    </row>
    <row r="1671">
      <c r="A1671" s="171">
        <f>C1671&amp;D1671&amp;E1671</f>
        <v/>
      </c>
      <c r="B1671" s="171">
        <f>C1671&amp;D1671&amp;E1671&amp;F1671</f>
        <v/>
      </c>
      <c r="H1671" s="171">
        <f>B1671&amp;G1671</f>
        <v/>
      </c>
    </row>
    <row r="1672">
      <c r="A1672" s="171">
        <f>C1672&amp;D1672&amp;E1672</f>
        <v/>
      </c>
      <c r="B1672" s="171">
        <f>C1672&amp;D1672&amp;E1672&amp;F1672</f>
        <v/>
      </c>
      <c r="H1672" s="171">
        <f>B1672&amp;G1672</f>
        <v/>
      </c>
    </row>
    <row r="1673">
      <c r="A1673" s="171">
        <f>C1673&amp;D1673&amp;E1673</f>
        <v/>
      </c>
      <c r="B1673" s="171">
        <f>C1673&amp;D1673&amp;E1673&amp;F1673</f>
        <v/>
      </c>
      <c r="H1673" s="171">
        <f>B1673&amp;G1673</f>
        <v/>
      </c>
    </row>
    <row r="1674">
      <c r="A1674" s="171">
        <f>C1674&amp;D1674&amp;E1674</f>
        <v/>
      </c>
      <c r="B1674" s="171">
        <f>C1674&amp;D1674&amp;E1674&amp;F1674</f>
        <v/>
      </c>
      <c r="H1674" s="171">
        <f>B1674&amp;G1674</f>
        <v/>
      </c>
    </row>
    <row r="1675">
      <c r="A1675" s="171">
        <f>C1675&amp;D1675&amp;E1675</f>
        <v/>
      </c>
      <c r="B1675" s="171">
        <f>C1675&amp;D1675&amp;E1675&amp;F1675</f>
        <v/>
      </c>
      <c r="H1675" s="171">
        <f>B1675&amp;G1675</f>
        <v/>
      </c>
    </row>
    <row r="1676">
      <c r="A1676" s="171">
        <f>C1676&amp;D1676&amp;E1676</f>
        <v/>
      </c>
      <c r="B1676" s="171">
        <f>C1676&amp;D1676&amp;E1676&amp;F1676</f>
        <v/>
      </c>
      <c r="H1676" s="171">
        <f>B1676&amp;G1676</f>
        <v/>
      </c>
    </row>
    <row r="1677">
      <c r="A1677" s="171">
        <f>C1677&amp;D1677&amp;E1677</f>
        <v/>
      </c>
      <c r="B1677" s="171">
        <f>C1677&amp;D1677&amp;E1677&amp;F1677</f>
        <v/>
      </c>
      <c r="H1677" s="171">
        <f>B1677&amp;G1677</f>
        <v/>
      </c>
    </row>
    <row r="1678">
      <c r="A1678" s="171">
        <f>C1678&amp;D1678&amp;E1678</f>
        <v/>
      </c>
      <c r="B1678" s="171">
        <f>C1678&amp;D1678&amp;E1678&amp;F1678</f>
        <v/>
      </c>
      <c r="H1678" s="171">
        <f>B1678&amp;G1678</f>
        <v/>
      </c>
    </row>
    <row r="1679">
      <c r="A1679" s="171">
        <f>C1679&amp;D1679&amp;E1679</f>
        <v/>
      </c>
      <c r="B1679" s="171">
        <f>C1679&amp;D1679&amp;E1679&amp;F1679</f>
        <v/>
      </c>
      <c r="H1679" s="171">
        <f>B1679&amp;G1679</f>
        <v/>
      </c>
    </row>
    <row r="1680">
      <c r="A1680" s="171">
        <f>C1680&amp;D1680&amp;E1680</f>
        <v/>
      </c>
      <c r="B1680" s="171">
        <f>C1680&amp;D1680&amp;E1680&amp;F1680</f>
        <v/>
      </c>
      <c r="H1680" s="171">
        <f>B1680&amp;G1680</f>
        <v/>
      </c>
    </row>
    <row r="1681">
      <c r="A1681" s="171">
        <f>C1681&amp;D1681&amp;E1681</f>
        <v/>
      </c>
      <c r="B1681" s="171">
        <f>C1681&amp;D1681&amp;E1681&amp;F1681</f>
        <v/>
      </c>
      <c r="H1681" s="171">
        <f>B1681&amp;G1681</f>
        <v/>
      </c>
    </row>
    <row r="1682">
      <c r="A1682" s="171">
        <f>C1682&amp;D1682&amp;E1682</f>
        <v/>
      </c>
      <c r="B1682" s="171">
        <f>C1682&amp;D1682&amp;E1682&amp;F1682</f>
        <v/>
      </c>
      <c r="H1682" s="171">
        <f>B1682&amp;G1682</f>
        <v/>
      </c>
    </row>
    <row r="1683">
      <c r="A1683" s="171">
        <f>C1683&amp;D1683&amp;E1683</f>
        <v/>
      </c>
      <c r="B1683" s="171">
        <f>C1683&amp;D1683&amp;E1683&amp;F1683</f>
        <v/>
      </c>
      <c r="H1683" s="171">
        <f>B1683&amp;G1683</f>
        <v/>
      </c>
    </row>
    <row r="1684">
      <c r="A1684" s="171">
        <f>C1684&amp;D1684&amp;E1684</f>
        <v/>
      </c>
      <c r="B1684" s="171">
        <f>C1684&amp;D1684&amp;E1684&amp;F1684</f>
        <v/>
      </c>
      <c r="H1684" s="171">
        <f>B1684&amp;G1684</f>
        <v/>
      </c>
    </row>
    <row r="1685">
      <c r="A1685" s="171">
        <f>C1685&amp;D1685&amp;E1685</f>
        <v/>
      </c>
      <c r="B1685" s="171">
        <f>C1685&amp;D1685&amp;E1685&amp;F1685</f>
        <v/>
      </c>
      <c r="H1685" s="171">
        <f>B1685&amp;G1685</f>
        <v/>
      </c>
    </row>
    <row r="1686">
      <c r="A1686" s="171">
        <f>C1686&amp;D1686&amp;E1686</f>
        <v/>
      </c>
      <c r="B1686" s="171">
        <f>C1686&amp;D1686&amp;E1686&amp;F1686</f>
        <v/>
      </c>
      <c r="H1686" s="171">
        <f>B1686&amp;G1686</f>
        <v/>
      </c>
    </row>
    <row r="1687">
      <c r="A1687" s="171">
        <f>C1687&amp;D1687&amp;E1687</f>
        <v/>
      </c>
      <c r="B1687" s="171">
        <f>C1687&amp;D1687&amp;E1687&amp;F1687</f>
        <v/>
      </c>
      <c r="H1687" s="171">
        <f>B1687&amp;G1687</f>
        <v/>
      </c>
    </row>
    <row r="1688">
      <c r="A1688" s="171">
        <f>C1688&amp;D1688&amp;E1688</f>
        <v/>
      </c>
      <c r="B1688" s="171">
        <f>C1688&amp;D1688&amp;E1688&amp;F1688</f>
        <v/>
      </c>
      <c r="H1688" s="171">
        <f>B1688&amp;G1688</f>
        <v/>
      </c>
    </row>
    <row r="1689">
      <c r="A1689" s="171">
        <f>C1689&amp;D1689&amp;E1689</f>
        <v/>
      </c>
      <c r="B1689" s="171">
        <f>C1689&amp;D1689&amp;E1689&amp;F1689</f>
        <v/>
      </c>
      <c r="H1689" s="171">
        <f>B1689&amp;G1689</f>
        <v/>
      </c>
    </row>
    <row r="1690">
      <c r="A1690" s="171">
        <f>C1690&amp;D1690&amp;E1690</f>
        <v/>
      </c>
      <c r="B1690" s="171">
        <f>C1690&amp;D1690&amp;E1690&amp;F1690</f>
        <v/>
      </c>
      <c r="H1690" s="171">
        <f>B1690&amp;G1690</f>
        <v/>
      </c>
    </row>
    <row r="1691">
      <c r="A1691" s="171">
        <f>C1691&amp;D1691&amp;E1691</f>
        <v/>
      </c>
      <c r="B1691" s="171">
        <f>C1691&amp;D1691&amp;E1691&amp;F1691</f>
        <v/>
      </c>
      <c r="H1691" s="171">
        <f>B1691&amp;G1691</f>
        <v/>
      </c>
    </row>
    <row r="1692">
      <c r="A1692" s="171">
        <f>C1692&amp;D1692&amp;E1692</f>
        <v/>
      </c>
      <c r="B1692" s="171">
        <f>C1692&amp;D1692&amp;E1692&amp;F1692</f>
        <v/>
      </c>
      <c r="H1692" s="171">
        <f>B1692&amp;G1692</f>
        <v/>
      </c>
    </row>
    <row r="1693">
      <c r="A1693" s="171">
        <f>C1693&amp;D1693&amp;E1693</f>
        <v/>
      </c>
      <c r="B1693" s="171">
        <f>C1693&amp;D1693&amp;E1693&amp;F1693</f>
        <v/>
      </c>
      <c r="H1693" s="171">
        <f>B1693&amp;G1693</f>
        <v/>
      </c>
    </row>
    <row r="1694">
      <c r="A1694" s="171">
        <f>C1694&amp;D1694&amp;E1694</f>
        <v/>
      </c>
      <c r="B1694" s="171">
        <f>C1694&amp;D1694&amp;E1694&amp;F1694</f>
        <v/>
      </c>
      <c r="H1694" s="171">
        <f>B1694&amp;G1694</f>
        <v/>
      </c>
    </row>
    <row r="1695">
      <c r="A1695" s="171">
        <f>C1695&amp;D1695&amp;E1695</f>
        <v/>
      </c>
      <c r="B1695" s="171">
        <f>C1695&amp;D1695&amp;E1695&amp;F1695</f>
        <v/>
      </c>
      <c r="H1695" s="171">
        <f>B1695&amp;G1695</f>
        <v/>
      </c>
    </row>
    <row r="1696">
      <c r="A1696" s="171">
        <f>C1696&amp;D1696&amp;E1696</f>
        <v/>
      </c>
      <c r="B1696" s="171">
        <f>C1696&amp;D1696&amp;E1696&amp;F1696</f>
        <v/>
      </c>
      <c r="H1696" s="171">
        <f>B1696&amp;G1696</f>
        <v/>
      </c>
    </row>
    <row r="1697">
      <c r="A1697" s="171">
        <f>C1697&amp;D1697&amp;E1697</f>
        <v/>
      </c>
      <c r="B1697" s="171">
        <f>C1697&amp;D1697&amp;E1697&amp;F1697</f>
        <v/>
      </c>
      <c r="H1697" s="171">
        <f>B1697&amp;G1697</f>
        <v/>
      </c>
    </row>
    <row r="1698">
      <c r="A1698" s="171">
        <f>C1698&amp;D1698&amp;E1698</f>
        <v/>
      </c>
      <c r="B1698" s="171">
        <f>C1698&amp;D1698&amp;E1698&amp;F1698</f>
        <v/>
      </c>
      <c r="H1698" s="171">
        <f>B1698&amp;G1698</f>
        <v/>
      </c>
    </row>
    <row r="1699">
      <c r="A1699" s="171">
        <f>C1699&amp;D1699&amp;E1699</f>
        <v/>
      </c>
      <c r="B1699" s="171">
        <f>C1699&amp;D1699&amp;E1699&amp;F1699</f>
        <v/>
      </c>
      <c r="H1699" s="171">
        <f>B1699&amp;G1699</f>
        <v/>
      </c>
    </row>
    <row r="1700">
      <c r="A1700" s="171">
        <f>C1700&amp;D1700&amp;E1700</f>
        <v/>
      </c>
      <c r="B1700" s="171">
        <f>C1700&amp;D1700&amp;E1700&amp;F1700</f>
        <v/>
      </c>
      <c r="H1700" s="171">
        <f>B1700&amp;G1700</f>
        <v/>
      </c>
    </row>
    <row r="1701">
      <c r="A1701" s="171">
        <f>C1701&amp;D1701&amp;E1701</f>
        <v/>
      </c>
      <c r="B1701" s="171">
        <f>C1701&amp;D1701&amp;E1701&amp;F1701</f>
        <v/>
      </c>
      <c r="H1701" s="171">
        <f>B1701&amp;G1701</f>
        <v/>
      </c>
    </row>
    <row r="1702">
      <c r="A1702" s="171">
        <f>C1702&amp;D1702&amp;E1702</f>
        <v/>
      </c>
      <c r="B1702" s="171">
        <f>C1702&amp;D1702&amp;E1702&amp;F1702</f>
        <v/>
      </c>
      <c r="H1702" s="171">
        <f>B1702&amp;G1702</f>
        <v/>
      </c>
    </row>
    <row r="1703">
      <c r="A1703" s="171">
        <f>C1703&amp;D1703&amp;E1703</f>
        <v/>
      </c>
      <c r="B1703" s="171">
        <f>C1703&amp;D1703&amp;E1703&amp;F1703</f>
        <v/>
      </c>
      <c r="H1703" s="171">
        <f>B1703&amp;G1703</f>
        <v/>
      </c>
    </row>
    <row r="1704">
      <c r="A1704" s="171">
        <f>C1704&amp;D1704&amp;E1704</f>
        <v/>
      </c>
      <c r="B1704" s="171">
        <f>C1704&amp;D1704&amp;E1704&amp;F1704</f>
        <v/>
      </c>
      <c r="H1704" s="171">
        <f>B1704&amp;G1704</f>
        <v/>
      </c>
    </row>
    <row r="1705">
      <c r="A1705" s="171">
        <f>C1705&amp;D1705&amp;E1705</f>
        <v/>
      </c>
      <c r="B1705" s="171">
        <f>C1705&amp;D1705&amp;E1705&amp;F1705</f>
        <v/>
      </c>
      <c r="H1705" s="171">
        <f>B1705&amp;G1705</f>
        <v/>
      </c>
    </row>
    <row r="1706">
      <c r="A1706" s="171">
        <f>C1706&amp;D1706&amp;E1706</f>
        <v/>
      </c>
      <c r="B1706" s="171">
        <f>C1706&amp;D1706&amp;E1706&amp;F1706</f>
        <v/>
      </c>
      <c r="H1706" s="171">
        <f>B1706&amp;G1706</f>
        <v/>
      </c>
    </row>
    <row r="1707">
      <c r="A1707" s="171">
        <f>C1707&amp;D1707&amp;E1707</f>
        <v/>
      </c>
      <c r="B1707" s="171">
        <f>C1707&amp;D1707&amp;E1707&amp;F1707</f>
        <v/>
      </c>
      <c r="H1707" s="171">
        <f>B1707&amp;G1707</f>
        <v/>
      </c>
    </row>
    <row r="1708">
      <c r="A1708" s="171">
        <f>C1708&amp;D1708&amp;E1708</f>
        <v/>
      </c>
      <c r="B1708" s="171">
        <f>C1708&amp;D1708&amp;E1708&amp;F1708</f>
        <v/>
      </c>
      <c r="H1708" s="171">
        <f>B1708&amp;G1708</f>
        <v/>
      </c>
    </row>
    <row r="1709">
      <c r="A1709" s="171">
        <f>C1709&amp;D1709&amp;E1709</f>
        <v/>
      </c>
      <c r="B1709" s="171">
        <f>C1709&amp;D1709&amp;E1709&amp;F1709</f>
        <v/>
      </c>
      <c r="H1709" s="171">
        <f>B1709&amp;G1709</f>
        <v/>
      </c>
    </row>
    <row r="1710">
      <c r="A1710" s="171">
        <f>C1710&amp;D1710&amp;E1710</f>
        <v/>
      </c>
      <c r="B1710" s="171">
        <f>C1710&amp;D1710&amp;E1710&amp;F1710</f>
        <v/>
      </c>
      <c r="H1710" s="171">
        <f>B1710&amp;G1710</f>
        <v/>
      </c>
    </row>
    <row r="1711">
      <c r="A1711" s="171">
        <f>C1711&amp;D1711&amp;E1711</f>
        <v/>
      </c>
      <c r="B1711" s="171">
        <f>C1711&amp;D1711&amp;E1711&amp;F1711</f>
        <v/>
      </c>
      <c r="H1711" s="171">
        <f>B1711&amp;G1711</f>
        <v/>
      </c>
    </row>
    <row r="1712">
      <c r="A1712" s="171">
        <f>C1712&amp;D1712&amp;E1712</f>
        <v/>
      </c>
      <c r="B1712" s="171">
        <f>C1712&amp;D1712&amp;E1712&amp;F1712</f>
        <v/>
      </c>
      <c r="H1712" s="171">
        <f>B1712&amp;G1712</f>
        <v/>
      </c>
    </row>
    <row r="1713">
      <c r="A1713" s="171">
        <f>C1713&amp;D1713&amp;E1713</f>
        <v/>
      </c>
      <c r="B1713" s="171">
        <f>C1713&amp;D1713&amp;E1713&amp;F1713</f>
        <v/>
      </c>
      <c r="H1713" s="171">
        <f>B1713&amp;G1713</f>
        <v/>
      </c>
    </row>
    <row r="1714">
      <c r="A1714" s="171">
        <f>C1714&amp;D1714&amp;E1714</f>
        <v/>
      </c>
      <c r="B1714" s="171">
        <f>C1714&amp;D1714&amp;E1714&amp;F1714</f>
        <v/>
      </c>
      <c r="H1714" s="171">
        <f>B1714&amp;G1714</f>
        <v/>
      </c>
    </row>
    <row r="1715">
      <c r="A1715" s="171">
        <f>C1715&amp;D1715&amp;E1715</f>
        <v/>
      </c>
      <c r="B1715" s="171">
        <f>C1715&amp;D1715&amp;E1715&amp;F1715</f>
        <v/>
      </c>
      <c r="H1715" s="171">
        <f>B1715&amp;G1715</f>
        <v/>
      </c>
    </row>
    <row r="1716">
      <c r="A1716" s="171">
        <f>C1716&amp;D1716&amp;E1716</f>
        <v/>
      </c>
      <c r="B1716" s="171">
        <f>C1716&amp;D1716&amp;E1716&amp;F1716</f>
        <v/>
      </c>
      <c r="H1716" s="171">
        <f>B1716&amp;G1716</f>
        <v/>
      </c>
    </row>
    <row r="1717">
      <c r="A1717" s="171">
        <f>C1717&amp;D1717&amp;E1717</f>
        <v/>
      </c>
      <c r="B1717" s="171">
        <f>C1717&amp;D1717&amp;E1717&amp;F1717</f>
        <v/>
      </c>
      <c r="H1717" s="171">
        <f>B1717&amp;G1717</f>
        <v/>
      </c>
    </row>
    <row r="1718">
      <c r="A1718" s="171">
        <f>C1718&amp;D1718&amp;E1718</f>
        <v/>
      </c>
      <c r="B1718" s="171">
        <f>C1718&amp;D1718&amp;E1718&amp;F1718</f>
        <v/>
      </c>
      <c r="H1718" s="171">
        <f>B1718&amp;G1718</f>
        <v/>
      </c>
    </row>
    <row r="1719">
      <c r="A1719" s="171">
        <f>C1719&amp;D1719&amp;E1719</f>
        <v/>
      </c>
      <c r="B1719" s="171">
        <f>C1719&amp;D1719&amp;E1719&amp;F1719</f>
        <v/>
      </c>
      <c r="H1719" s="171">
        <f>B1719&amp;G1719</f>
        <v/>
      </c>
    </row>
    <row r="1720">
      <c r="A1720" s="171">
        <f>C1720&amp;D1720&amp;E1720</f>
        <v/>
      </c>
      <c r="B1720" s="171">
        <f>C1720&amp;D1720&amp;E1720&amp;F1720</f>
        <v/>
      </c>
      <c r="H1720" s="171">
        <f>B1720&amp;G1720</f>
        <v/>
      </c>
    </row>
    <row r="1721">
      <c r="A1721" s="171">
        <f>C1721&amp;D1721&amp;E1721</f>
        <v/>
      </c>
      <c r="B1721" s="171">
        <f>C1721&amp;D1721&amp;E1721&amp;F1721</f>
        <v/>
      </c>
      <c r="H1721" s="171">
        <f>B1721&amp;G1721</f>
        <v/>
      </c>
    </row>
    <row r="1722">
      <c r="A1722" s="171">
        <f>C1722&amp;D1722&amp;E1722</f>
        <v/>
      </c>
      <c r="B1722" s="171">
        <f>C1722&amp;D1722&amp;E1722&amp;F1722</f>
        <v/>
      </c>
      <c r="H1722" s="171">
        <f>B1722&amp;G1722</f>
        <v/>
      </c>
    </row>
    <row r="1723">
      <c r="A1723" s="171">
        <f>C1723&amp;D1723&amp;E1723</f>
        <v/>
      </c>
      <c r="B1723" s="171">
        <f>C1723&amp;D1723&amp;E1723&amp;F1723</f>
        <v/>
      </c>
      <c r="H1723" s="171">
        <f>B1723&amp;G1723</f>
        <v/>
      </c>
    </row>
    <row r="1724">
      <c r="A1724" s="171">
        <f>C1724&amp;D1724&amp;E1724</f>
        <v/>
      </c>
      <c r="B1724" s="171">
        <f>C1724&amp;D1724&amp;E1724&amp;F1724</f>
        <v/>
      </c>
      <c r="H1724" s="171">
        <f>B1724&amp;G1724</f>
        <v/>
      </c>
    </row>
    <row r="1725">
      <c r="A1725" s="171">
        <f>C1725&amp;D1725&amp;E1725</f>
        <v/>
      </c>
      <c r="B1725" s="171">
        <f>C1725&amp;D1725&amp;E1725&amp;F1725</f>
        <v/>
      </c>
      <c r="H1725" s="171">
        <f>B1725&amp;G1725</f>
        <v/>
      </c>
    </row>
    <row r="1726">
      <c r="A1726" s="171">
        <f>C1726&amp;D1726&amp;E1726</f>
        <v/>
      </c>
      <c r="B1726" s="171">
        <f>C1726&amp;D1726&amp;E1726&amp;F1726</f>
        <v/>
      </c>
      <c r="H1726" s="171">
        <f>B1726&amp;G1726</f>
        <v/>
      </c>
    </row>
    <row r="1727">
      <c r="A1727" s="171">
        <f>C1727&amp;D1727&amp;E1727</f>
        <v/>
      </c>
      <c r="B1727" s="171">
        <f>C1727&amp;D1727&amp;E1727&amp;F1727</f>
        <v/>
      </c>
      <c r="H1727" s="171">
        <f>B1727&amp;G1727</f>
        <v/>
      </c>
    </row>
    <row r="1728">
      <c r="A1728" s="171">
        <f>C1728&amp;D1728&amp;E1728</f>
        <v/>
      </c>
      <c r="B1728" s="171">
        <f>C1728&amp;D1728&amp;E1728&amp;F1728</f>
        <v/>
      </c>
      <c r="H1728" s="171">
        <f>B1728&amp;G1728</f>
        <v/>
      </c>
    </row>
    <row r="1729">
      <c r="A1729" s="171">
        <f>C1729&amp;D1729&amp;E1729</f>
        <v/>
      </c>
      <c r="B1729" s="171">
        <f>C1729&amp;D1729&amp;E1729&amp;F1729</f>
        <v/>
      </c>
      <c r="H1729" s="171">
        <f>B1729&amp;G1729</f>
        <v/>
      </c>
    </row>
    <row r="1730">
      <c r="A1730" s="171">
        <f>C1730&amp;D1730&amp;E1730</f>
        <v/>
      </c>
      <c r="B1730" s="171">
        <f>C1730&amp;D1730&amp;E1730&amp;F1730</f>
        <v/>
      </c>
      <c r="H1730" s="171">
        <f>B1730&amp;G1730</f>
        <v/>
      </c>
    </row>
    <row r="1731">
      <c r="A1731" s="171">
        <f>C1731&amp;D1731&amp;E1731</f>
        <v/>
      </c>
      <c r="B1731" s="171">
        <f>C1731&amp;D1731&amp;E1731&amp;F1731</f>
        <v/>
      </c>
      <c r="H1731" s="171">
        <f>B1731&amp;G1731</f>
        <v/>
      </c>
    </row>
    <row r="1732">
      <c r="A1732" s="171">
        <f>C1732&amp;D1732&amp;E1732</f>
        <v/>
      </c>
      <c r="B1732" s="171">
        <f>C1732&amp;D1732&amp;E1732&amp;F1732</f>
        <v/>
      </c>
      <c r="H1732" s="171">
        <f>B1732&amp;G1732</f>
        <v/>
      </c>
    </row>
    <row r="1733">
      <c r="A1733" s="171">
        <f>C1733&amp;D1733&amp;E1733</f>
        <v/>
      </c>
      <c r="B1733" s="171">
        <f>C1733&amp;D1733&amp;E1733&amp;F1733</f>
        <v/>
      </c>
      <c r="H1733" s="171">
        <f>B1733&amp;G1733</f>
        <v/>
      </c>
    </row>
    <row r="1734">
      <c r="A1734" s="171">
        <f>C1734&amp;D1734&amp;E1734</f>
        <v/>
      </c>
      <c r="B1734" s="171">
        <f>C1734&amp;D1734&amp;E1734&amp;F1734</f>
        <v/>
      </c>
      <c r="H1734" s="171">
        <f>B1734&amp;G1734</f>
        <v/>
      </c>
    </row>
    <row r="1735">
      <c r="A1735" s="171">
        <f>C1735&amp;D1735&amp;E1735</f>
        <v/>
      </c>
      <c r="B1735" s="171">
        <f>C1735&amp;D1735&amp;E1735&amp;F1735</f>
        <v/>
      </c>
      <c r="H1735" s="171">
        <f>B1735&amp;G1735</f>
        <v/>
      </c>
    </row>
    <row r="1736">
      <c r="A1736" s="171">
        <f>C1736&amp;D1736&amp;E1736</f>
        <v/>
      </c>
      <c r="B1736" s="171">
        <f>C1736&amp;D1736&amp;E1736&amp;F1736</f>
        <v/>
      </c>
      <c r="H1736" s="171">
        <f>B1736&amp;G1736</f>
        <v/>
      </c>
    </row>
    <row r="1737">
      <c r="A1737" s="171">
        <f>C1737&amp;D1737&amp;E1737</f>
        <v/>
      </c>
      <c r="B1737" s="171">
        <f>C1737&amp;D1737&amp;E1737&amp;F1737</f>
        <v/>
      </c>
      <c r="H1737" s="171">
        <f>B1737&amp;G1737</f>
        <v/>
      </c>
    </row>
    <row r="1738">
      <c r="A1738" s="171">
        <f>C1738&amp;D1738&amp;E1738</f>
        <v/>
      </c>
      <c r="B1738" s="171">
        <f>C1738&amp;D1738&amp;E1738&amp;F1738</f>
        <v/>
      </c>
      <c r="H1738" s="171">
        <f>B1738&amp;G1738</f>
        <v/>
      </c>
    </row>
    <row r="1739">
      <c r="A1739" s="171">
        <f>C1739&amp;D1739&amp;E1739</f>
        <v/>
      </c>
      <c r="B1739" s="171">
        <f>C1739&amp;D1739&amp;E1739&amp;F1739</f>
        <v/>
      </c>
      <c r="H1739" s="171">
        <f>B1739&amp;G1739</f>
        <v/>
      </c>
    </row>
    <row r="1740">
      <c r="A1740" s="171">
        <f>C1740&amp;D1740&amp;E1740</f>
        <v/>
      </c>
      <c r="B1740" s="171">
        <f>C1740&amp;D1740&amp;E1740&amp;F1740</f>
        <v/>
      </c>
      <c r="H1740" s="171">
        <f>B1740&amp;G1740</f>
        <v/>
      </c>
    </row>
    <row r="1741">
      <c r="A1741" s="171">
        <f>C1741&amp;D1741&amp;E1741</f>
        <v/>
      </c>
      <c r="B1741" s="171">
        <f>C1741&amp;D1741&amp;E1741&amp;F1741</f>
        <v/>
      </c>
      <c r="H1741" s="171">
        <f>B1741&amp;G1741</f>
        <v/>
      </c>
    </row>
    <row r="1742">
      <c r="A1742" s="171">
        <f>C1742&amp;D1742&amp;E1742</f>
        <v/>
      </c>
      <c r="B1742" s="171">
        <f>C1742&amp;D1742&amp;E1742&amp;F1742</f>
        <v/>
      </c>
      <c r="H1742" s="171">
        <f>B1742&amp;G1742</f>
        <v/>
      </c>
    </row>
    <row r="1743">
      <c r="A1743" s="171">
        <f>C1743&amp;D1743&amp;E1743</f>
        <v/>
      </c>
      <c r="B1743" s="171">
        <f>C1743&amp;D1743&amp;E1743&amp;F1743</f>
        <v/>
      </c>
      <c r="H1743" s="171">
        <f>B1743&amp;G1743</f>
        <v/>
      </c>
    </row>
    <row r="1744">
      <c r="A1744" s="171">
        <f>C1744&amp;D1744&amp;E1744</f>
        <v/>
      </c>
      <c r="B1744" s="171">
        <f>C1744&amp;D1744&amp;E1744&amp;F1744</f>
        <v/>
      </c>
      <c r="H1744" s="171">
        <f>B1744&amp;G1744</f>
        <v/>
      </c>
    </row>
    <row r="1745">
      <c r="A1745" s="171">
        <f>C1745&amp;D1745&amp;E1745</f>
        <v/>
      </c>
      <c r="B1745" s="171">
        <f>C1745&amp;D1745&amp;E1745&amp;F1745</f>
        <v/>
      </c>
      <c r="H1745" s="171">
        <f>B1745&amp;G1745</f>
        <v/>
      </c>
    </row>
    <row r="1746">
      <c r="A1746" s="171">
        <f>C1746&amp;D1746&amp;E1746</f>
        <v/>
      </c>
      <c r="B1746" s="171">
        <f>C1746&amp;D1746&amp;E1746&amp;F1746</f>
        <v/>
      </c>
      <c r="H1746" s="171">
        <f>B1746&amp;G1746</f>
        <v/>
      </c>
    </row>
    <row r="1747">
      <c r="A1747" s="171">
        <f>C1747&amp;D1747&amp;E1747</f>
        <v/>
      </c>
      <c r="B1747" s="171">
        <f>C1747&amp;D1747&amp;E1747&amp;F1747</f>
        <v/>
      </c>
      <c r="H1747" s="171">
        <f>B1747&amp;G1747</f>
        <v/>
      </c>
    </row>
    <row r="1748">
      <c r="A1748" s="171">
        <f>C1748&amp;D1748&amp;E1748</f>
        <v/>
      </c>
      <c r="B1748" s="171">
        <f>C1748&amp;D1748&amp;E1748&amp;F1748</f>
        <v/>
      </c>
      <c r="H1748" s="171">
        <f>B1748&amp;G1748</f>
        <v/>
      </c>
    </row>
    <row r="1749">
      <c r="A1749" s="171">
        <f>C1749&amp;D1749&amp;E1749</f>
        <v/>
      </c>
      <c r="B1749" s="171">
        <f>C1749&amp;D1749&amp;E1749&amp;F1749</f>
        <v/>
      </c>
      <c r="H1749" s="171">
        <f>B1749&amp;G1749</f>
        <v/>
      </c>
    </row>
    <row r="1750">
      <c r="A1750" s="171">
        <f>C1750&amp;D1750&amp;E1750</f>
        <v/>
      </c>
      <c r="B1750" s="171">
        <f>C1750&amp;D1750&amp;E1750&amp;F1750</f>
        <v/>
      </c>
      <c r="H1750" s="171">
        <f>B1750&amp;G1750</f>
        <v/>
      </c>
    </row>
    <row r="1751">
      <c r="A1751" s="171">
        <f>C1751&amp;D1751&amp;E1751</f>
        <v/>
      </c>
      <c r="B1751" s="171">
        <f>C1751&amp;D1751&amp;E1751&amp;F1751</f>
        <v/>
      </c>
      <c r="H1751" s="171">
        <f>B1751&amp;G1751</f>
        <v/>
      </c>
    </row>
    <row r="1752">
      <c r="A1752" s="171">
        <f>C1752&amp;D1752&amp;E1752</f>
        <v/>
      </c>
      <c r="B1752" s="171">
        <f>C1752&amp;D1752&amp;E1752&amp;F1752</f>
        <v/>
      </c>
      <c r="H1752" s="171">
        <f>B1752&amp;G1752</f>
        <v/>
      </c>
    </row>
    <row r="1753">
      <c r="A1753" s="171">
        <f>C1753&amp;D1753&amp;E1753</f>
        <v/>
      </c>
      <c r="B1753" s="171">
        <f>C1753&amp;D1753&amp;E1753&amp;F1753</f>
        <v/>
      </c>
      <c r="H1753" s="171">
        <f>B1753&amp;G1753</f>
        <v/>
      </c>
    </row>
    <row r="1754">
      <c r="A1754" s="171">
        <f>C1754&amp;D1754&amp;E1754</f>
        <v/>
      </c>
      <c r="B1754" s="171">
        <f>C1754&amp;D1754&amp;E1754&amp;F1754</f>
        <v/>
      </c>
      <c r="H1754" s="171">
        <f>B1754&amp;G1754</f>
        <v/>
      </c>
    </row>
    <row r="1755">
      <c r="A1755" s="171">
        <f>C1755&amp;D1755&amp;E1755</f>
        <v/>
      </c>
      <c r="B1755" s="171">
        <f>C1755&amp;D1755&amp;E1755&amp;F1755</f>
        <v/>
      </c>
      <c r="H1755" s="171">
        <f>B1755&amp;G1755</f>
        <v/>
      </c>
    </row>
    <row r="1756">
      <c r="A1756" s="171">
        <f>C1756&amp;D1756&amp;E1756</f>
        <v/>
      </c>
      <c r="B1756" s="171">
        <f>C1756&amp;D1756&amp;E1756&amp;F1756</f>
        <v/>
      </c>
      <c r="H1756" s="171">
        <f>B1756&amp;G1756</f>
        <v/>
      </c>
    </row>
    <row r="1757">
      <c r="A1757" s="171">
        <f>C1757&amp;D1757&amp;E1757</f>
        <v/>
      </c>
      <c r="B1757" s="171">
        <f>C1757&amp;D1757&amp;E1757&amp;F1757</f>
        <v/>
      </c>
      <c r="H1757" s="171">
        <f>B1757&amp;G1757</f>
        <v/>
      </c>
    </row>
    <row r="1758">
      <c r="A1758" s="171">
        <f>C1758&amp;D1758&amp;E1758</f>
        <v/>
      </c>
      <c r="B1758" s="171">
        <f>C1758&amp;D1758&amp;E1758&amp;F1758</f>
        <v/>
      </c>
      <c r="H1758" s="171">
        <f>B1758&amp;G1758</f>
        <v/>
      </c>
    </row>
    <row r="1759">
      <c r="A1759" s="171">
        <f>C1759&amp;D1759&amp;E1759</f>
        <v/>
      </c>
      <c r="B1759" s="171">
        <f>C1759&amp;D1759&amp;E1759&amp;F1759</f>
        <v/>
      </c>
      <c r="H1759" s="171">
        <f>B1759&amp;G1759</f>
        <v/>
      </c>
    </row>
    <row r="1760">
      <c r="A1760" s="171">
        <f>C1760&amp;D1760&amp;E1760</f>
        <v/>
      </c>
      <c r="B1760" s="171">
        <f>C1760&amp;D1760&amp;E1760&amp;F1760</f>
        <v/>
      </c>
      <c r="H1760" s="171">
        <f>B1760&amp;G1760</f>
        <v/>
      </c>
    </row>
    <row r="1761">
      <c r="A1761" s="171">
        <f>C1761&amp;D1761&amp;E1761</f>
        <v/>
      </c>
      <c r="B1761" s="171">
        <f>C1761&amp;D1761&amp;E1761&amp;F1761</f>
        <v/>
      </c>
      <c r="H1761" s="171">
        <f>B1761&amp;G1761</f>
        <v/>
      </c>
    </row>
    <row r="1762">
      <c r="A1762" s="171">
        <f>C1762&amp;D1762&amp;E1762</f>
        <v/>
      </c>
      <c r="B1762" s="171">
        <f>C1762&amp;D1762&amp;E1762&amp;F1762</f>
        <v/>
      </c>
      <c r="H1762" s="171">
        <f>B1762&amp;G1762</f>
        <v/>
      </c>
    </row>
    <row r="1763">
      <c r="A1763" s="171">
        <f>C1763&amp;D1763&amp;E1763</f>
        <v/>
      </c>
      <c r="B1763" s="171">
        <f>C1763&amp;D1763&amp;E1763&amp;F1763</f>
        <v/>
      </c>
      <c r="H1763" s="171">
        <f>B1763&amp;G1763</f>
        <v/>
      </c>
    </row>
    <row r="1764">
      <c r="A1764" s="171">
        <f>C1764&amp;D1764&amp;E1764</f>
        <v/>
      </c>
      <c r="B1764" s="171">
        <f>C1764&amp;D1764&amp;E1764&amp;F1764</f>
        <v/>
      </c>
      <c r="H1764" s="171">
        <f>B1764&amp;G1764</f>
        <v/>
      </c>
    </row>
    <row r="1765">
      <c r="A1765" s="171">
        <f>C1765&amp;D1765&amp;E1765</f>
        <v/>
      </c>
      <c r="B1765" s="171">
        <f>C1765&amp;D1765&amp;E1765&amp;F1765</f>
        <v/>
      </c>
      <c r="H1765" s="171">
        <f>B1765&amp;G1765</f>
        <v/>
      </c>
    </row>
    <row r="1766">
      <c r="A1766" s="171">
        <f>C1766&amp;D1766&amp;E1766</f>
        <v/>
      </c>
      <c r="B1766" s="171">
        <f>C1766&amp;D1766&amp;E1766&amp;F1766</f>
        <v/>
      </c>
      <c r="H1766" s="171">
        <f>B1766&amp;G1766</f>
        <v/>
      </c>
    </row>
    <row r="1767">
      <c r="A1767" s="171">
        <f>C1767&amp;D1767&amp;E1767</f>
        <v/>
      </c>
      <c r="B1767" s="171">
        <f>C1767&amp;D1767&amp;E1767&amp;F1767</f>
        <v/>
      </c>
      <c r="H1767" s="171">
        <f>B1767&amp;G1767</f>
        <v/>
      </c>
    </row>
    <row r="1768">
      <c r="A1768" s="171">
        <f>C1768&amp;D1768&amp;E1768</f>
        <v/>
      </c>
      <c r="B1768" s="171">
        <f>C1768&amp;D1768&amp;E1768&amp;F1768</f>
        <v/>
      </c>
      <c r="H1768" s="171">
        <f>B1768&amp;G1768</f>
        <v/>
      </c>
    </row>
    <row r="1769">
      <c r="A1769" s="171">
        <f>C1769&amp;D1769&amp;E1769</f>
        <v/>
      </c>
      <c r="B1769" s="171">
        <f>C1769&amp;D1769&amp;E1769&amp;F1769</f>
        <v/>
      </c>
      <c r="H1769" s="171">
        <f>B1769&amp;G1769</f>
        <v/>
      </c>
    </row>
    <row r="1770">
      <c r="A1770" s="171">
        <f>C1770&amp;D1770&amp;E1770</f>
        <v/>
      </c>
      <c r="B1770" s="171">
        <f>C1770&amp;D1770&amp;E1770&amp;F1770</f>
        <v/>
      </c>
      <c r="H1770" s="171">
        <f>B1770&amp;G1770</f>
        <v/>
      </c>
    </row>
    <row r="1771">
      <c r="A1771" s="171">
        <f>C1771&amp;D1771&amp;E1771</f>
        <v/>
      </c>
      <c r="B1771" s="171">
        <f>C1771&amp;D1771&amp;E1771&amp;F1771</f>
        <v/>
      </c>
      <c r="H1771" s="171">
        <f>B1771&amp;G1771</f>
        <v/>
      </c>
    </row>
    <row r="1772">
      <c r="A1772" s="171">
        <f>C1772&amp;D1772&amp;E1772</f>
        <v/>
      </c>
      <c r="B1772" s="171">
        <f>C1772&amp;D1772&amp;E1772&amp;F1772</f>
        <v/>
      </c>
      <c r="H1772" s="171">
        <f>B1772&amp;G1772</f>
        <v/>
      </c>
    </row>
    <row r="1773">
      <c r="A1773" s="171">
        <f>C1773&amp;D1773&amp;E1773</f>
        <v/>
      </c>
      <c r="B1773" s="171">
        <f>C1773&amp;D1773&amp;E1773&amp;F1773</f>
        <v/>
      </c>
      <c r="H1773" s="171">
        <f>B1773&amp;G1773</f>
        <v/>
      </c>
    </row>
    <row r="1774">
      <c r="A1774" s="171">
        <f>C1774&amp;D1774&amp;E1774</f>
        <v/>
      </c>
      <c r="B1774" s="171">
        <f>C1774&amp;D1774&amp;E1774&amp;F1774</f>
        <v/>
      </c>
      <c r="H1774" s="171">
        <f>B1774&amp;G1774</f>
        <v/>
      </c>
    </row>
    <row r="1775">
      <c r="A1775" s="171">
        <f>C1775&amp;D1775&amp;E1775</f>
        <v/>
      </c>
      <c r="B1775" s="171">
        <f>C1775&amp;D1775&amp;E1775&amp;F1775</f>
        <v/>
      </c>
      <c r="H1775" s="171">
        <f>B1775&amp;G1775</f>
        <v/>
      </c>
    </row>
    <row r="1776">
      <c r="A1776" s="171">
        <f>C1776&amp;D1776&amp;E1776</f>
        <v/>
      </c>
      <c r="B1776" s="171">
        <f>C1776&amp;D1776&amp;E1776&amp;F1776</f>
        <v/>
      </c>
      <c r="H1776" s="171">
        <f>B1776&amp;G1776</f>
        <v/>
      </c>
    </row>
    <row r="1777">
      <c r="A1777" s="171">
        <f>C1777&amp;D1777&amp;E1777</f>
        <v/>
      </c>
      <c r="B1777" s="171">
        <f>C1777&amp;D1777&amp;E1777&amp;F1777</f>
        <v/>
      </c>
      <c r="H1777" s="171">
        <f>B1777&amp;G1777</f>
        <v/>
      </c>
    </row>
    <row r="1778">
      <c r="A1778" s="171">
        <f>C1778&amp;D1778&amp;E1778</f>
        <v/>
      </c>
      <c r="B1778" s="171">
        <f>C1778&amp;D1778&amp;E1778&amp;F1778</f>
        <v/>
      </c>
      <c r="H1778" s="171">
        <f>B1778&amp;G1778</f>
        <v/>
      </c>
    </row>
    <row r="1779">
      <c r="A1779" s="171">
        <f>C1779&amp;D1779&amp;E1779</f>
        <v/>
      </c>
      <c r="B1779" s="171">
        <f>C1779&amp;D1779&amp;E1779&amp;F1779</f>
        <v/>
      </c>
      <c r="H1779" s="171">
        <f>B1779&amp;G1779</f>
        <v/>
      </c>
    </row>
    <row r="1780">
      <c r="A1780" s="171">
        <f>C1780&amp;D1780&amp;E1780</f>
        <v/>
      </c>
      <c r="B1780" s="171">
        <f>C1780&amp;D1780&amp;E1780&amp;F1780</f>
        <v/>
      </c>
      <c r="H1780" s="171">
        <f>B1780&amp;G1780</f>
        <v/>
      </c>
    </row>
    <row r="1781">
      <c r="A1781" s="171">
        <f>C1781&amp;D1781&amp;E1781</f>
        <v/>
      </c>
      <c r="B1781" s="171">
        <f>C1781&amp;D1781&amp;E1781&amp;F1781</f>
        <v/>
      </c>
      <c r="H1781" s="171">
        <f>B1781&amp;G1781</f>
        <v/>
      </c>
    </row>
    <row r="1782">
      <c r="A1782" s="171">
        <f>C1782&amp;D1782&amp;E1782</f>
        <v/>
      </c>
      <c r="B1782" s="171">
        <f>C1782&amp;D1782&amp;E1782&amp;F1782</f>
        <v/>
      </c>
      <c r="H1782" s="171">
        <f>B1782&amp;G1782</f>
        <v/>
      </c>
    </row>
    <row r="1783">
      <c r="A1783" s="171">
        <f>C1783&amp;D1783&amp;E1783</f>
        <v/>
      </c>
      <c r="B1783" s="171">
        <f>C1783&amp;D1783&amp;E1783&amp;F1783</f>
        <v/>
      </c>
      <c r="H1783" s="171">
        <f>B1783&amp;G1783</f>
        <v/>
      </c>
    </row>
    <row r="1784">
      <c r="A1784" s="171">
        <f>C1784&amp;D1784&amp;E1784</f>
        <v/>
      </c>
      <c r="B1784" s="171">
        <f>C1784&amp;D1784&amp;E1784&amp;F1784</f>
        <v/>
      </c>
      <c r="H1784" s="171">
        <f>B1784&amp;G1784</f>
        <v/>
      </c>
    </row>
    <row r="1785">
      <c r="A1785" s="171">
        <f>C1785&amp;D1785&amp;E1785</f>
        <v/>
      </c>
      <c r="B1785" s="171">
        <f>C1785&amp;D1785&amp;E1785&amp;F1785</f>
        <v/>
      </c>
      <c r="H1785" s="171">
        <f>B1785&amp;G1785</f>
        <v/>
      </c>
    </row>
    <row r="1786">
      <c r="A1786" s="171">
        <f>C1786&amp;D1786&amp;E1786</f>
        <v/>
      </c>
      <c r="B1786" s="171">
        <f>C1786&amp;D1786&amp;E1786&amp;F1786</f>
        <v/>
      </c>
      <c r="H1786" s="171">
        <f>B1786&amp;G1786</f>
        <v/>
      </c>
    </row>
    <row r="1787">
      <c r="A1787" s="171">
        <f>C1787&amp;D1787&amp;E1787</f>
        <v/>
      </c>
      <c r="B1787" s="171">
        <f>C1787&amp;D1787&amp;E1787&amp;F1787</f>
        <v/>
      </c>
      <c r="H1787" s="171">
        <f>B1787&amp;G1787</f>
        <v/>
      </c>
    </row>
    <row r="1788">
      <c r="A1788" s="171">
        <f>C1788&amp;D1788&amp;E1788</f>
        <v/>
      </c>
      <c r="B1788" s="171">
        <f>C1788&amp;D1788&amp;E1788&amp;F1788</f>
        <v/>
      </c>
      <c r="H1788" s="171">
        <f>B1788&amp;G1788</f>
        <v/>
      </c>
    </row>
    <row r="1789">
      <c r="A1789" s="171">
        <f>C1789&amp;D1789&amp;E1789</f>
        <v/>
      </c>
      <c r="B1789" s="171">
        <f>C1789&amp;D1789&amp;E1789&amp;F1789</f>
        <v/>
      </c>
      <c r="H1789" s="171">
        <f>B1789&amp;G1789</f>
        <v/>
      </c>
    </row>
    <row r="1790">
      <c r="A1790" s="171">
        <f>C1790&amp;D1790&amp;E1790</f>
        <v/>
      </c>
      <c r="B1790" s="171">
        <f>C1790&amp;D1790&amp;E1790&amp;F1790</f>
        <v/>
      </c>
      <c r="H1790" s="171">
        <f>B1790&amp;G1790</f>
        <v/>
      </c>
    </row>
    <row r="1791">
      <c r="A1791" s="171">
        <f>C1791&amp;D1791&amp;E1791</f>
        <v/>
      </c>
      <c r="B1791" s="171">
        <f>C1791&amp;D1791&amp;E1791&amp;F1791</f>
        <v/>
      </c>
      <c r="H1791" s="171">
        <f>B1791&amp;G1791</f>
        <v/>
      </c>
    </row>
    <row r="1792">
      <c r="A1792" s="171">
        <f>C1792&amp;D1792&amp;E1792</f>
        <v/>
      </c>
      <c r="B1792" s="171">
        <f>C1792&amp;D1792&amp;E1792&amp;F1792</f>
        <v/>
      </c>
      <c r="H1792" s="171">
        <f>B1792&amp;G1792</f>
        <v/>
      </c>
    </row>
    <row r="1793">
      <c r="A1793" s="171">
        <f>C1793&amp;D1793&amp;E1793</f>
        <v/>
      </c>
      <c r="B1793" s="171">
        <f>C1793&amp;D1793&amp;E1793&amp;F1793</f>
        <v/>
      </c>
      <c r="H1793" s="171">
        <f>B1793&amp;G1793</f>
        <v/>
      </c>
    </row>
    <row r="1794">
      <c r="A1794" s="171">
        <f>C1794&amp;D1794&amp;E1794</f>
        <v/>
      </c>
      <c r="B1794" s="171">
        <f>C1794&amp;D1794&amp;E1794&amp;F1794</f>
        <v/>
      </c>
      <c r="H1794" s="171">
        <f>B1794&amp;G1794</f>
        <v/>
      </c>
    </row>
    <row r="1795">
      <c r="A1795" s="171">
        <f>C1795&amp;D1795&amp;E1795</f>
        <v/>
      </c>
      <c r="B1795" s="171">
        <f>C1795&amp;D1795&amp;E1795&amp;F1795</f>
        <v/>
      </c>
      <c r="H1795" s="171">
        <f>B1795&amp;G1795</f>
        <v/>
      </c>
    </row>
    <row r="1796">
      <c r="A1796" s="171">
        <f>C1796&amp;D1796&amp;E1796</f>
        <v/>
      </c>
      <c r="B1796" s="171">
        <f>C1796&amp;D1796&amp;E1796&amp;F1796</f>
        <v/>
      </c>
      <c r="H1796" s="171">
        <f>B1796&amp;G1796</f>
        <v/>
      </c>
    </row>
    <row r="1797">
      <c r="A1797" s="171">
        <f>C1797&amp;D1797&amp;E1797</f>
        <v/>
      </c>
      <c r="B1797" s="171">
        <f>C1797&amp;D1797&amp;E1797&amp;F1797</f>
        <v/>
      </c>
      <c r="H1797" s="171">
        <f>B1797&amp;G1797</f>
        <v/>
      </c>
    </row>
    <row r="1798">
      <c r="A1798" s="171">
        <f>C1798&amp;D1798&amp;E1798</f>
        <v/>
      </c>
      <c r="B1798" s="171">
        <f>C1798&amp;D1798&amp;E1798&amp;F1798</f>
        <v/>
      </c>
      <c r="H1798" s="171">
        <f>B1798&amp;G1798</f>
        <v/>
      </c>
    </row>
    <row r="1799">
      <c r="A1799" s="171">
        <f>C1799&amp;D1799&amp;E1799</f>
        <v/>
      </c>
      <c r="B1799" s="171">
        <f>C1799&amp;D1799&amp;E1799&amp;F1799</f>
        <v/>
      </c>
      <c r="H1799" s="171">
        <f>B1799&amp;G1799</f>
        <v/>
      </c>
    </row>
    <row r="1800">
      <c r="A1800" s="171">
        <f>C1800&amp;D1800&amp;E1800</f>
        <v/>
      </c>
      <c r="B1800" s="171">
        <f>C1800&amp;D1800&amp;E1800&amp;F1800</f>
        <v/>
      </c>
      <c r="H1800" s="171">
        <f>B1800&amp;G1800</f>
        <v/>
      </c>
    </row>
    <row r="1801">
      <c r="A1801" s="171">
        <f>C1801&amp;D1801&amp;E1801</f>
        <v/>
      </c>
      <c r="B1801" s="171">
        <f>C1801&amp;D1801&amp;E1801&amp;F1801</f>
        <v/>
      </c>
      <c r="H1801" s="171">
        <f>B1801&amp;G1801</f>
        <v/>
      </c>
    </row>
    <row r="1802">
      <c r="A1802" s="171">
        <f>C1802&amp;D1802&amp;E1802</f>
        <v/>
      </c>
      <c r="B1802" s="171">
        <f>C1802&amp;D1802&amp;E1802&amp;F1802</f>
        <v/>
      </c>
      <c r="H1802" s="171">
        <f>B1802&amp;G1802</f>
        <v/>
      </c>
    </row>
    <row r="1803">
      <c r="A1803" s="171">
        <f>C1803&amp;D1803&amp;E1803</f>
        <v/>
      </c>
      <c r="B1803" s="171">
        <f>C1803&amp;D1803&amp;E1803&amp;F1803</f>
        <v/>
      </c>
      <c r="H1803" s="171">
        <f>B1803&amp;G1803</f>
        <v/>
      </c>
    </row>
    <row r="1804">
      <c r="A1804" s="171">
        <f>C1804&amp;D1804&amp;E1804</f>
        <v/>
      </c>
      <c r="B1804" s="171">
        <f>C1804&amp;D1804&amp;E1804&amp;F1804</f>
        <v/>
      </c>
      <c r="H1804" s="171">
        <f>B1804&amp;G1804</f>
        <v/>
      </c>
    </row>
    <row r="1805">
      <c r="A1805" s="171">
        <f>C1805&amp;D1805&amp;E1805</f>
        <v/>
      </c>
      <c r="B1805" s="171">
        <f>C1805&amp;D1805&amp;E1805&amp;F1805</f>
        <v/>
      </c>
      <c r="H1805" s="171">
        <f>B1805&amp;G1805</f>
        <v/>
      </c>
    </row>
    <row r="1806">
      <c r="A1806" s="171">
        <f>C1806&amp;D1806&amp;E1806</f>
        <v/>
      </c>
      <c r="B1806" s="171">
        <f>C1806&amp;D1806&amp;E1806&amp;F1806</f>
        <v/>
      </c>
      <c r="H1806" s="171">
        <f>B1806&amp;G1806</f>
        <v/>
      </c>
    </row>
    <row r="1807">
      <c r="A1807" s="171">
        <f>C1807&amp;D1807&amp;E1807</f>
        <v/>
      </c>
      <c r="B1807" s="171">
        <f>C1807&amp;D1807&amp;E1807&amp;F1807</f>
        <v/>
      </c>
      <c r="H1807" s="171">
        <f>B1807&amp;G1807</f>
        <v/>
      </c>
    </row>
    <row r="1808">
      <c r="A1808" s="171">
        <f>C1808&amp;D1808&amp;E1808</f>
        <v/>
      </c>
      <c r="B1808" s="171">
        <f>C1808&amp;D1808&amp;E1808&amp;F1808</f>
        <v/>
      </c>
      <c r="H1808" s="171">
        <f>B1808&amp;G1808</f>
        <v/>
      </c>
    </row>
    <row r="1809">
      <c r="A1809" s="171">
        <f>C1809&amp;D1809&amp;E1809</f>
        <v/>
      </c>
      <c r="B1809" s="171">
        <f>C1809&amp;D1809&amp;E1809&amp;F1809</f>
        <v/>
      </c>
      <c r="H1809" s="171">
        <f>B1809&amp;G1809</f>
        <v/>
      </c>
    </row>
    <row r="1810">
      <c r="A1810" s="171">
        <f>C1810&amp;D1810&amp;E1810</f>
        <v/>
      </c>
      <c r="B1810" s="171">
        <f>C1810&amp;D1810&amp;E1810&amp;F1810</f>
        <v/>
      </c>
      <c r="H1810" s="171">
        <f>B1810&amp;G1810</f>
        <v/>
      </c>
    </row>
    <row r="1811">
      <c r="A1811" s="171">
        <f>C1811&amp;D1811&amp;E1811</f>
        <v/>
      </c>
      <c r="B1811" s="171">
        <f>C1811&amp;D1811&amp;E1811&amp;F1811</f>
        <v/>
      </c>
      <c r="H1811" s="171">
        <f>B1811&amp;G1811</f>
        <v/>
      </c>
    </row>
    <row r="1812">
      <c r="A1812" s="171">
        <f>C1812&amp;D1812&amp;E1812</f>
        <v/>
      </c>
      <c r="B1812" s="171">
        <f>C1812&amp;D1812&amp;E1812&amp;F1812</f>
        <v/>
      </c>
      <c r="H1812" s="171">
        <f>B1812&amp;G1812</f>
        <v/>
      </c>
    </row>
    <row r="1813">
      <c r="A1813" s="171">
        <f>C1813&amp;D1813&amp;E1813</f>
        <v/>
      </c>
      <c r="B1813" s="171">
        <f>C1813&amp;D1813&amp;E1813&amp;F1813</f>
        <v/>
      </c>
      <c r="H1813" s="171">
        <f>B1813&amp;G1813</f>
        <v/>
      </c>
    </row>
    <row r="1814">
      <c r="A1814" s="171">
        <f>C1814&amp;D1814&amp;E1814</f>
        <v/>
      </c>
      <c r="B1814" s="171">
        <f>C1814&amp;D1814&amp;E1814&amp;F1814</f>
        <v/>
      </c>
      <c r="H1814" s="171">
        <f>B1814&amp;G1814</f>
        <v/>
      </c>
    </row>
    <row r="1815">
      <c r="A1815" s="171">
        <f>C1815&amp;D1815&amp;E1815</f>
        <v/>
      </c>
      <c r="B1815" s="171">
        <f>C1815&amp;D1815&amp;E1815&amp;F1815</f>
        <v/>
      </c>
      <c r="H1815" s="171">
        <f>B1815&amp;G1815</f>
        <v/>
      </c>
    </row>
    <row r="1816">
      <c r="A1816" s="171">
        <f>C1816&amp;D1816&amp;E1816</f>
        <v/>
      </c>
      <c r="B1816" s="171">
        <f>C1816&amp;D1816&amp;E1816&amp;F1816</f>
        <v/>
      </c>
      <c r="H1816" s="171">
        <f>B1816&amp;G1816</f>
        <v/>
      </c>
    </row>
    <row r="1817">
      <c r="A1817" s="171">
        <f>C1817&amp;D1817&amp;E1817</f>
        <v/>
      </c>
      <c r="B1817" s="171">
        <f>C1817&amp;D1817&amp;E1817&amp;F1817</f>
        <v/>
      </c>
      <c r="H1817" s="171">
        <f>B1817&amp;G1817</f>
        <v/>
      </c>
    </row>
    <row r="1818">
      <c r="A1818" s="171">
        <f>C1818&amp;D1818&amp;E1818</f>
        <v/>
      </c>
      <c r="B1818" s="171">
        <f>C1818&amp;D1818&amp;E1818&amp;F1818</f>
        <v/>
      </c>
      <c r="H1818" s="171">
        <f>B1818&amp;G1818</f>
        <v/>
      </c>
    </row>
    <row r="1819">
      <c r="A1819" s="171">
        <f>C1819&amp;D1819&amp;E1819</f>
        <v/>
      </c>
      <c r="B1819" s="171">
        <f>C1819&amp;D1819&amp;E1819&amp;F1819</f>
        <v/>
      </c>
      <c r="H1819" s="171">
        <f>B1819&amp;G1819</f>
        <v/>
      </c>
    </row>
    <row r="1820">
      <c r="A1820" s="171">
        <f>C1820&amp;D1820&amp;E1820</f>
        <v/>
      </c>
      <c r="B1820" s="171">
        <f>C1820&amp;D1820&amp;E1820&amp;F1820</f>
        <v/>
      </c>
      <c r="H1820" s="171">
        <f>B1820&amp;G1820</f>
        <v/>
      </c>
    </row>
    <row r="1821">
      <c r="A1821" s="171">
        <f>C1821&amp;D1821&amp;E1821</f>
        <v/>
      </c>
      <c r="B1821" s="171">
        <f>C1821&amp;D1821&amp;E1821&amp;F1821</f>
        <v/>
      </c>
      <c r="H1821" s="171">
        <f>B1821&amp;G1821</f>
        <v/>
      </c>
    </row>
    <row r="1822">
      <c r="A1822" s="171">
        <f>C1822&amp;D1822&amp;E1822</f>
        <v/>
      </c>
      <c r="B1822" s="171">
        <f>C1822&amp;D1822&amp;E1822&amp;F1822</f>
        <v/>
      </c>
      <c r="H1822" s="171">
        <f>B1822&amp;G1822</f>
        <v/>
      </c>
    </row>
    <row r="1823">
      <c r="A1823" s="171">
        <f>C1823&amp;D1823&amp;E1823</f>
        <v/>
      </c>
      <c r="B1823" s="171">
        <f>C1823&amp;D1823&amp;E1823&amp;F1823</f>
        <v/>
      </c>
      <c r="H1823" s="171">
        <f>B1823&amp;G1823</f>
        <v/>
      </c>
    </row>
    <row r="1824">
      <c r="A1824" s="171">
        <f>C1824&amp;D1824&amp;E1824</f>
        <v/>
      </c>
      <c r="B1824" s="171">
        <f>C1824&amp;D1824&amp;E1824&amp;F1824</f>
        <v/>
      </c>
      <c r="H1824" s="171">
        <f>B1824&amp;G1824</f>
        <v/>
      </c>
    </row>
    <row r="1825">
      <c r="A1825" s="171">
        <f>C1825&amp;D1825&amp;E1825</f>
        <v/>
      </c>
      <c r="B1825" s="171">
        <f>C1825&amp;D1825&amp;E1825&amp;F1825</f>
        <v/>
      </c>
      <c r="H1825" s="171">
        <f>B1825&amp;G1825</f>
        <v/>
      </c>
    </row>
    <row r="1826">
      <c r="A1826" s="171">
        <f>C1826&amp;D1826&amp;E1826</f>
        <v/>
      </c>
      <c r="B1826" s="171">
        <f>C1826&amp;D1826&amp;E1826&amp;F1826</f>
        <v/>
      </c>
      <c r="H1826" s="171">
        <f>B1826&amp;G1826</f>
        <v/>
      </c>
    </row>
    <row r="1827">
      <c r="A1827" s="171">
        <f>C1827&amp;D1827&amp;E1827</f>
        <v/>
      </c>
      <c r="B1827" s="171">
        <f>C1827&amp;D1827&amp;E1827&amp;F1827</f>
        <v/>
      </c>
      <c r="H1827" s="171">
        <f>B1827&amp;G1827</f>
        <v/>
      </c>
    </row>
    <row r="1828">
      <c r="A1828" s="171">
        <f>C1828&amp;D1828&amp;E1828</f>
        <v/>
      </c>
      <c r="B1828" s="171">
        <f>C1828&amp;D1828&amp;E1828&amp;F1828</f>
        <v/>
      </c>
      <c r="H1828" s="171">
        <f>B1828&amp;G1828</f>
        <v/>
      </c>
    </row>
    <row r="1829">
      <c r="A1829" s="171">
        <f>C1829&amp;D1829&amp;E1829</f>
        <v/>
      </c>
      <c r="B1829" s="171">
        <f>C1829&amp;D1829&amp;E1829&amp;F1829</f>
        <v/>
      </c>
      <c r="H1829" s="171">
        <f>B1829&amp;G1829</f>
        <v/>
      </c>
    </row>
    <row r="1830">
      <c r="A1830" s="171">
        <f>C1830&amp;D1830&amp;E1830</f>
        <v/>
      </c>
      <c r="B1830" s="171">
        <f>C1830&amp;D1830&amp;E1830&amp;F1830</f>
        <v/>
      </c>
      <c r="H1830" s="171">
        <f>B1830&amp;G1830</f>
        <v/>
      </c>
    </row>
    <row r="1831">
      <c r="A1831" s="171">
        <f>C1831&amp;D1831&amp;E1831</f>
        <v/>
      </c>
      <c r="B1831" s="171">
        <f>C1831&amp;D1831&amp;E1831&amp;F1831</f>
        <v/>
      </c>
      <c r="H1831" s="171">
        <f>B1831&amp;G1831</f>
        <v/>
      </c>
    </row>
    <row r="1832">
      <c r="A1832" s="171">
        <f>C1832&amp;D1832&amp;E1832</f>
        <v/>
      </c>
      <c r="B1832" s="171">
        <f>C1832&amp;D1832&amp;E1832&amp;F1832</f>
        <v/>
      </c>
      <c r="H1832" s="171">
        <f>B1832&amp;G1832</f>
        <v/>
      </c>
    </row>
    <row r="1833">
      <c r="A1833" s="171">
        <f>C1833&amp;D1833&amp;E1833</f>
        <v/>
      </c>
      <c r="B1833" s="171">
        <f>C1833&amp;D1833&amp;E1833&amp;F1833</f>
        <v/>
      </c>
      <c r="H1833" s="171">
        <f>B1833&amp;G1833</f>
        <v/>
      </c>
    </row>
    <row r="1834">
      <c r="A1834" s="171">
        <f>C1834&amp;D1834&amp;E1834</f>
        <v/>
      </c>
      <c r="B1834" s="171">
        <f>C1834&amp;D1834&amp;E1834&amp;F1834</f>
        <v/>
      </c>
      <c r="H1834" s="171">
        <f>B1834&amp;G1834</f>
        <v/>
      </c>
    </row>
    <row r="1835">
      <c r="A1835" s="171">
        <f>C1835&amp;D1835&amp;E1835</f>
        <v/>
      </c>
      <c r="B1835" s="171">
        <f>C1835&amp;D1835&amp;E1835&amp;F1835</f>
        <v/>
      </c>
      <c r="H1835" s="171">
        <f>B1835&amp;G1835</f>
        <v/>
      </c>
    </row>
    <row r="1836">
      <c r="A1836" s="171">
        <f>C1836&amp;D1836&amp;E1836</f>
        <v/>
      </c>
      <c r="B1836" s="171">
        <f>C1836&amp;D1836&amp;E1836&amp;F1836</f>
        <v/>
      </c>
      <c r="H1836" s="171">
        <f>B1836&amp;G1836</f>
        <v/>
      </c>
    </row>
    <row r="1837">
      <c r="A1837" s="171">
        <f>C1837&amp;D1837&amp;E1837</f>
        <v/>
      </c>
      <c r="B1837" s="171">
        <f>C1837&amp;D1837&amp;E1837&amp;F1837</f>
        <v/>
      </c>
      <c r="H1837" s="171">
        <f>B1837&amp;G1837</f>
        <v/>
      </c>
    </row>
    <row r="1838">
      <c r="A1838" s="171">
        <f>C1838&amp;D1838&amp;E1838</f>
        <v/>
      </c>
      <c r="B1838" s="171">
        <f>C1838&amp;D1838&amp;E1838&amp;F1838</f>
        <v/>
      </c>
      <c r="H1838" s="171">
        <f>B1838&amp;G1838</f>
        <v/>
      </c>
    </row>
    <row r="1839">
      <c r="A1839" s="171">
        <f>C1839&amp;D1839&amp;E1839</f>
        <v/>
      </c>
      <c r="B1839" s="171">
        <f>C1839&amp;D1839&amp;E1839&amp;F1839</f>
        <v/>
      </c>
      <c r="H1839" s="171">
        <f>B1839&amp;G1839</f>
        <v/>
      </c>
    </row>
    <row r="1840">
      <c r="A1840" s="171">
        <f>C1840&amp;D1840&amp;E1840</f>
        <v/>
      </c>
      <c r="B1840" s="171">
        <f>C1840&amp;D1840&amp;E1840&amp;F1840</f>
        <v/>
      </c>
      <c r="H1840" s="171">
        <f>B1840&amp;G1840</f>
        <v/>
      </c>
    </row>
    <row r="1841">
      <c r="A1841" s="171">
        <f>C1841&amp;D1841&amp;E1841</f>
        <v/>
      </c>
      <c r="B1841" s="171">
        <f>C1841&amp;D1841&amp;E1841&amp;F1841</f>
        <v/>
      </c>
      <c r="H1841" s="171">
        <f>B1841&amp;G1841</f>
        <v/>
      </c>
    </row>
    <row r="1842">
      <c r="A1842" s="171">
        <f>C1842&amp;D1842&amp;E1842</f>
        <v/>
      </c>
      <c r="B1842" s="171">
        <f>C1842&amp;D1842&amp;E1842&amp;F1842</f>
        <v/>
      </c>
      <c r="H1842" s="171">
        <f>B1842&amp;G1842</f>
        <v/>
      </c>
    </row>
    <row r="1843">
      <c r="A1843" s="171">
        <f>C1843&amp;D1843&amp;E1843</f>
        <v/>
      </c>
      <c r="B1843" s="171">
        <f>C1843&amp;D1843&amp;E1843&amp;F1843</f>
        <v/>
      </c>
      <c r="H1843" s="171">
        <f>B1843&amp;G1843</f>
        <v/>
      </c>
    </row>
    <row r="1844">
      <c r="A1844" s="171">
        <f>C1844&amp;D1844&amp;E1844</f>
        <v/>
      </c>
      <c r="B1844" s="171">
        <f>C1844&amp;D1844&amp;E1844&amp;F1844</f>
        <v/>
      </c>
      <c r="H1844" s="171">
        <f>B1844&amp;G1844</f>
        <v/>
      </c>
    </row>
    <row r="1845">
      <c r="A1845" s="171">
        <f>C1845&amp;D1845&amp;E1845</f>
        <v/>
      </c>
      <c r="B1845" s="171">
        <f>C1845&amp;D1845&amp;E1845&amp;F1845</f>
        <v/>
      </c>
      <c r="H1845" s="171">
        <f>B1845&amp;G1845</f>
        <v/>
      </c>
    </row>
    <row r="1846">
      <c r="A1846" s="171">
        <f>C1846&amp;D1846&amp;E1846</f>
        <v/>
      </c>
      <c r="B1846" s="171">
        <f>C1846&amp;D1846&amp;E1846&amp;F1846</f>
        <v/>
      </c>
      <c r="H1846" s="171">
        <f>B1846&amp;G1846</f>
        <v/>
      </c>
    </row>
    <row r="1847">
      <c r="A1847" s="171">
        <f>C1847&amp;D1847&amp;E1847</f>
        <v/>
      </c>
      <c r="B1847" s="171">
        <f>C1847&amp;D1847&amp;E1847&amp;F1847</f>
        <v/>
      </c>
      <c r="H1847" s="171">
        <f>B1847&amp;G1847</f>
        <v/>
      </c>
    </row>
    <row r="1848">
      <c r="A1848" s="171">
        <f>C1848&amp;D1848&amp;E1848</f>
        <v/>
      </c>
      <c r="B1848" s="171">
        <f>C1848&amp;D1848&amp;E1848&amp;F1848</f>
        <v/>
      </c>
      <c r="H1848" s="171">
        <f>B1848&amp;G1848</f>
        <v/>
      </c>
    </row>
    <row r="1849">
      <c r="A1849" s="171">
        <f>C1849&amp;D1849&amp;E1849</f>
        <v/>
      </c>
      <c r="B1849" s="171">
        <f>C1849&amp;D1849&amp;E1849&amp;F1849</f>
        <v/>
      </c>
      <c r="H1849" s="171">
        <f>B1849&amp;G1849</f>
        <v/>
      </c>
    </row>
    <row r="1850">
      <c r="A1850" s="171">
        <f>C1850&amp;D1850&amp;E1850</f>
        <v/>
      </c>
      <c r="B1850" s="171">
        <f>C1850&amp;D1850&amp;E1850&amp;F1850</f>
        <v/>
      </c>
      <c r="H1850" s="171">
        <f>B1850&amp;G1850</f>
        <v/>
      </c>
    </row>
    <row r="1851">
      <c r="A1851" s="171">
        <f>C1851&amp;D1851&amp;E1851</f>
        <v/>
      </c>
      <c r="B1851" s="171">
        <f>C1851&amp;D1851&amp;E1851&amp;F1851</f>
        <v/>
      </c>
      <c r="H1851" s="171">
        <f>B1851&amp;G1851</f>
        <v/>
      </c>
    </row>
    <row r="1852">
      <c r="A1852" s="171">
        <f>C1852&amp;D1852&amp;E1852</f>
        <v/>
      </c>
      <c r="B1852" s="171">
        <f>C1852&amp;D1852&amp;E1852&amp;F1852</f>
        <v/>
      </c>
      <c r="H1852" s="171">
        <f>B1852&amp;G1852</f>
        <v/>
      </c>
    </row>
    <row r="1853">
      <c r="A1853" s="171">
        <f>C1853&amp;D1853&amp;E1853</f>
        <v/>
      </c>
      <c r="B1853" s="171">
        <f>C1853&amp;D1853&amp;E1853&amp;F1853</f>
        <v/>
      </c>
      <c r="H1853" s="171">
        <f>B1853&amp;G1853</f>
        <v/>
      </c>
    </row>
    <row r="1854">
      <c r="A1854" s="171">
        <f>C1854&amp;D1854&amp;E1854</f>
        <v/>
      </c>
      <c r="B1854" s="171">
        <f>C1854&amp;D1854&amp;E1854&amp;F1854</f>
        <v/>
      </c>
      <c r="H1854" s="171">
        <f>B1854&amp;G1854</f>
        <v/>
      </c>
    </row>
    <row r="1855">
      <c r="A1855" s="171">
        <f>C1855&amp;D1855&amp;E1855</f>
        <v/>
      </c>
      <c r="B1855" s="171">
        <f>C1855&amp;D1855&amp;E1855&amp;F1855</f>
        <v/>
      </c>
      <c r="H1855" s="171">
        <f>B1855&amp;G1855</f>
        <v/>
      </c>
    </row>
    <row r="1856">
      <c r="A1856" s="171">
        <f>C1856&amp;D1856&amp;E1856</f>
        <v/>
      </c>
      <c r="B1856" s="171">
        <f>C1856&amp;D1856&amp;E1856&amp;F1856</f>
        <v/>
      </c>
      <c r="H1856" s="171">
        <f>B1856&amp;G1856</f>
        <v/>
      </c>
    </row>
    <row r="1857">
      <c r="A1857" s="171">
        <f>C1857&amp;D1857&amp;E1857</f>
        <v/>
      </c>
      <c r="B1857" s="171">
        <f>C1857&amp;D1857&amp;E1857&amp;F1857</f>
        <v/>
      </c>
      <c r="H1857" s="171">
        <f>B1857&amp;G1857</f>
        <v/>
      </c>
    </row>
    <row r="1858">
      <c r="A1858" s="171">
        <f>C1858&amp;D1858&amp;E1858</f>
        <v/>
      </c>
      <c r="B1858" s="171">
        <f>C1858&amp;D1858&amp;E1858&amp;F1858</f>
        <v/>
      </c>
      <c r="H1858" s="171">
        <f>B1858&amp;G1858</f>
        <v/>
      </c>
    </row>
    <row r="1859">
      <c r="A1859" s="171">
        <f>C1859&amp;D1859&amp;E1859</f>
        <v/>
      </c>
      <c r="B1859" s="171">
        <f>C1859&amp;D1859&amp;E1859&amp;F1859</f>
        <v/>
      </c>
      <c r="H1859" s="171">
        <f>B1859&amp;G1859</f>
        <v/>
      </c>
    </row>
    <row r="1860">
      <c r="A1860" s="171">
        <f>C1860&amp;D1860&amp;E1860</f>
        <v/>
      </c>
      <c r="B1860" s="171">
        <f>C1860&amp;D1860&amp;E1860&amp;F1860</f>
        <v/>
      </c>
      <c r="H1860" s="171">
        <f>B1860&amp;G1860</f>
        <v/>
      </c>
    </row>
    <row r="1861">
      <c r="A1861" s="171">
        <f>C1861&amp;D1861&amp;E1861</f>
        <v/>
      </c>
      <c r="B1861" s="171">
        <f>C1861&amp;D1861&amp;E1861&amp;F1861</f>
        <v/>
      </c>
      <c r="H1861" s="171">
        <f>B1861&amp;G1861</f>
        <v/>
      </c>
    </row>
    <row r="1862">
      <c r="A1862" s="171">
        <f>C1862&amp;D1862&amp;E1862</f>
        <v/>
      </c>
      <c r="B1862" s="171">
        <f>C1862&amp;D1862&amp;E1862&amp;F1862</f>
        <v/>
      </c>
      <c r="H1862" s="171">
        <f>B1862&amp;G1862</f>
        <v/>
      </c>
    </row>
    <row r="1863">
      <c r="A1863" s="171">
        <f>C1863&amp;D1863&amp;E1863</f>
        <v/>
      </c>
      <c r="B1863" s="171">
        <f>C1863&amp;D1863&amp;E1863&amp;F1863</f>
        <v/>
      </c>
      <c r="H1863" s="171">
        <f>B1863&amp;G1863</f>
        <v/>
      </c>
    </row>
    <row r="1864">
      <c r="A1864" s="171">
        <f>C1864&amp;D1864&amp;E1864</f>
        <v/>
      </c>
      <c r="B1864" s="171">
        <f>C1864&amp;D1864&amp;E1864&amp;F1864</f>
        <v/>
      </c>
      <c r="H1864" s="171">
        <f>B1864&amp;G1864</f>
        <v/>
      </c>
    </row>
    <row r="1865">
      <c r="A1865" s="171">
        <f>C1865&amp;D1865&amp;E1865</f>
        <v/>
      </c>
      <c r="B1865" s="171">
        <f>C1865&amp;D1865&amp;E1865&amp;F1865</f>
        <v/>
      </c>
      <c r="H1865" s="171">
        <f>B1865&amp;G1865</f>
        <v/>
      </c>
    </row>
    <row r="1866">
      <c r="A1866" s="171">
        <f>C1866&amp;D1866&amp;E1866</f>
        <v/>
      </c>
      <c r="B1866" s="171">
        <f>C1866&amp;D1866&amp;E1866&amp;F1866</f>
        <v/>
      </c>
      <c r="H1866" s="171">
        <f>B1866&amp;G1866</f>
        <v/>
      </c>
    </row>
    <row r="1867">
      <c r="A1867" s="171">
        <f>C1867&amp;D1867&amp;E1867</f>
        <v/>
      </c>
      <c r="B1867" s="171">
        <f>C1867&amp;D1867&amp;E1867&amp;F1867</f>
        <v/>
      </c>
      <c r="H1867" s="171">
        <f>B1867&amp;G1867</f>
        <v/>
      </c>
    </row>
    <row r="1868">
      <c r="A1868" s="171">
        <f>C1868&amp;D1868&amp;E1868</f>
        <v/>
      </c>
      <c r="B1868" s="171">
        <f>C1868&amp;D1868&amp;E1868&amp;F1868</f>
        <v/>
      </c>
      <c r="H1868" s="171">
        <f>B1868&amp;G1868</f>
        <v/>
      </c>
    </row>
    <row r="1869">
      <c r="A1869" s="171">
        <f>C1869&amp;D1869&amp;E1869</f>
        <v/>
      </c>
      <c r="B1869" s="171">
        <f>C1869&amp;D1869&amp;E1869&amp;F1869</f>
        <v/>
      </c>
      <c r="H1869" s="171">
        <f>B1869&amp;G1869</f>
        <v/>
      </c>
    </row>
    <row r="1870">
      <c r="A1870" s="171">
        <f>C1870&amp;D1870&amp;E1870</f>
        <v/>
      </c>
      <c r="B1870" s="171">
        <f>C1870&amp;D1870&amp;E1870&amp;F1870</f>
        <v/>
      </c>
      <c r="H1870" s="171">
        <f>B1870&amp;G1870</f>
        <v/>
      </c>
    </row>
    <row r="1871">
      <c r="A1871" s="171">
        <f>C1871&amp;D1871&amp;E1871</f>
        <v/>
      </c>
      <c r="B1871" s="171">
        <f>C1871&amp;D1871&amp;E1871&amp;F1871</f>
        <v/>
      </c>
      <c r="H1871" s="171">
        <f>B1871&amp;G1871</f>
        <v/>
      </c>
    </row>
    <row r="1872">
      <c r="A1872" s="171">
        <f>C1872&amp;D1872&amp;E1872</f>
        <v/>
      </c>
      <c r="B1872" s="171">
        <f>C1872&amp;D1872&amp;E1872&amp;F1872</f>
        <v/>
      </c>
      <c r="H1872" s="171">
        <f>B1872&amp;G1872</f>
        <v/>
      </c>
    </row>
    <row r="1873">
      <c r="A1873" s="171">
        <f>C1873&amp;D1873&amp;E1873</f>
        <v/>
      </c>
      <c r="B1873" s="171">
        <f>C1873&amp;D1873&amp;E1873&amp;F1873</f>
        <v/>
      </c>
      <c r="H1873" s="171">
        <f>B1873&amp;G1873</f>
        <v/>
      </c>
    </row>
    <row r="1874">
      <c r="A1874" s="171">
        <f>C1874&amp;D1874&amp;E1874</f>
        <v/>
      </c>
      <c r="B1874" s="171">
        <f>C1874&amp;D1874&amp;E1874&amp;F1874</f>
        <v/>
      </c>
      <c r="H1874" s="171">
        <f>B1874&amp;G1874</f>
        <v/>
      </c>
    </row>
    <row r="1875">
      <c r="A1875" s="171">
        <f>C1875&amp;D1875&amp;E1875</f>
        <v/>
      </c>
      <c r="B1875" s="171">
        <f>C1875&amp;D1875&amp;E1875&amp;F1875</f>
        <v/>
      </c>
      <c r="H1875" s="171">
        <f>B1875&amp;G1875</f>
        <v/>
      </c>
    </row>
    <row r="1876">
      <c r="A1876" s="171">
        <f>C1876&amp;D1876&amp;E1876</f>
        <v/>
      </c>
      <c r="B1876" s="171">
        <f>C1876&amp;D1876&amp;E1876&amp;F1876</f>
        <v/>
      </c>
      <c r="H1876" s="171">
        <f>B1876&amp;G1876</f>
        <v/>
      </c>
    </row>
    <row r="1877">
      <c r="A1877" s="171">
        <f>C1877&amp;D1877&amp;E1877</f>
        <v/>
      </c>
      <c r="B1877" s="171">
        <f>C1877&amp;D1877&amp;E1877&amp;F1877</f>
        <v/>
      </c>
      <c r="H1877" s="171">
        <f>B1877&amp;G1877</f>
        <v/>
      </c>
    </row>
    <row r="1878">
      <c r="A1878" s="171">
        <f>C1878&amp;D1878&amp;E1878</f>
        <v/>
      </c>
      <c r="B1878" s="171">
        <f>C1878&amp;D1878&amp;E1878&amp;F1878</f>
        <v/>
      </c>
      <c r="H1878" s="171">
        <f>B1878&amp;G1878</f>
        <v/>
      </c>
    </row>
    <row r="1879">
      <c r="A1879" s="171">
        <f>C1879&amp;D1879&amp;E1879</f>
        <v/>
      </c>
      <c r="B1879" s="171">
        <f>C1879&amp;D1879&amp;E1879&amp;F1879</f>
        <v/>
      </c>
      <c r="H1879" s="171">
        <f>B1879&amp;G1879</f>
        <v/>
      </c>
    </row>
    <row r="1880">
      <c r="A1880" s="171">
        <f>C1880&amp;D1880&amp;E1880</f>
        <v/>
      </c>
      <c r="B1880" s="171">
        <f>C1880&amp;D1880&amp;E1880&amp;F1880</f>
        <v/>
      </c>
      <c r="H1880" s="171">
        <f>B1880&amp;G1880</f>
        <v/>
      </c>
    </row>
    <row r="1881">
      <c r="A1881" s="171">
        <f>C1881&amp;D1881&amp;E1881</f>
        <v/>
      </c>
      <c r="B1881" s="171">
        <f>C1881&amp;D1881&amp;E1881&amp;F1881</f>
        <v/>
      </c>
      <c r="H1881" s="171">
        <f>B1881&amp;G1881</f>
        <v/>
      </c>
    </row>
    <row r="1882">
      <c r="A1882" s="171">
        <f>C1882&amp;D1882&amp;E1882</f>
        <v/>
      </c>
      <c r="B1882" s="171">
        <f>C1882&amp;D1882&amp;E1882&amp;F1882</f>
        <v/>
      </c>
      <c r="H1882" s="171">
        <f>B1882&amp;G1882</f>
        <v/>
      </c>
    </row>
    <row r="1883">
      <c r="A1883" s="171">
        <f>C1883&amp;D1883&amp;E1883</f>
        <v/>
      </c>
      <c r="B1883" s="171">
        <f>C1883&amp;D1883&amp;E1883&amp;F1883</f>
        <v/>
      </c>
      <c r="H1883" s="171">
        <f>B1883&amp;G1883</f>
        <v/>
      </c>
    </row>
    <row r="1884">
      <c r="A1884" s="171">
        <f>C1884&amp;D1884&amp;E1884</f>
        <v/>
      </c>
      <c r="B1884" s="171">
        <f>C1884&amp;D1884&amp;E1884&amp;F1884</f>
        <v/>
      </c>
      <c r="H1884" s="171">
        <f>B1884&amp;G1884</f>
        <v/>
      </c>
    </row>
    <row r="1885">
      <c r="A1885" s="171">
        <f>C1885&amp;D1885&amp;E1885</f>
        <v/>
      </c>
      <c r="B1885" s="171">
        <f>C1885&amp;D1885&amp;E1885&amp;F1885</f>
        <v/>
      </c>
      <c r="H1885" s="171">
        <f>B1885&amp;G1885</f>
        <v/>
      </c>
    </row>
    <row r="1886">
      <c r="A1886" s="171">
        <f>C1886&amp;D1886&amp;E1886</f>
        <v/>
      </c>
      <c r="B1886" s="171">
        <f>C1886&amp;D1886&amp;E1886&amp;F1886</f>
        <v/>
      </c>
      <c r="H1886" s="171">
        <f>B1886&amp;G1886</f>
        <v/>
      </c>
    </row>
    <row r="1887">
      <c r="A1887" s="171">
        <f>C1887&amp;D1887&amp;E1887</f>
        <v/>
      </c>
      <c r="B1887" s="171">
        <f>C1887&amp;D1887&amp;E1887&amp;F1887</f>
        <v/>
      </c>
      <c r="H1887" s="171">
        <f>B1887&amp;G1887</f>
        <v/>
      </c>
    </row>
    <row r="1888">
      <c r="A1888" s="171">
        <f>C1888&amp;D1888&amp;E1888</f>
        <v/>
      </c>
      <c r="B1888" s="171">
        <f>C1888&amp;D1888&amp;E1888&amp;F1888</f>
        <v/>
      </c>
      <c r="H1888" s="171">
        <f>B1888&amp;G1888</f>
        <v/>
      </c>
    </row>
    <row r="1889">
      <c r="A1889" s="171">
        <f>C1889&amp;D1889&amp;E1889</f>
        <v/>
      </c>
      <c r="B1889" s="171">
        <f>C1889&amp;D1889&amp;E1889&amp;F1889</f>
        <v/>
      </c>
      <c r="H1889" s="171">
        <f>B1889&amp;G1889</f>
        <v/>
      </c>
    </row>
    <row r="1890">
      <c r="A1890" s="171">
        <f>C1890&amp;D1890&amp;E1890</f>
        <v/>
      </c>
      <c r="B1890" s="171">
        <f>C1890&amp;D1890&amp;E1890&amp;F1890</f>
        <v/>
      </c>
      <c r="H1890" s="171">
        <f>B1890&amp;G1890</f>
        <v/>
      </c>
    </row>
    <row r="1891">
      <c r="A1891" s="171">
        <f>C1891&amp;D1891&amp;E1891</f>
        <v/>
      </c>
      <c r="B1891" s="171">
        <f>C1891&amp;D1891&amp;E1891&amp;F1891</f>
        <v/>
      </c>
      <c r="H1891" s="171">
        <f>B1891&amp;G1891</f>
        <v/>
      </c>
    </row>
    <row r="1892">
      <c r="A1892" s="171">
        <f>C1892&amp;D1892&amp;E1892</f>
        <v/>
      </c>
      <c r="B1892" s="171">
        <f>C1892&amp;D1892&amp;E1892&amp;F1892</f>
        <v/>
      </c>
      <c r="H1892" s="171">
        <f>B1892&amp;G1892</f>
        <v/>
      </c>
    </row>
    <row r="1893">
      <c r="A1893" s="171">
        <f>C1893&amp;D1893&amp;E1893</f>
        <v/>
      </c>
      <c r="B1893" s="171">
        <f>C1893&amp;D1893&amp;E1893&amp;F1893</f>
        <v/>
      </c>
      <c r="H1893" s="171">
        <f>B1893&amp;G1893</f>
        <v/>
      </c>
    </row>
    <row r="1894">
      <c r="A1894" s="171">
        <f>C1894&amp;D1894&amp;E1894</f>
        <v/>
      </c>
      <c r="B1894" s="171">
        <f>C1894&amp;D1894&amp;E1894&amp;F1894</f>
        <v/>
      </c>
      <c r="H1894" s="171">
        <f>B1894&amp;G1894</f>
        <v/>
      </c>
    </row>
    <row r="1895">
      <c r="A1895" s="171">
        <f>C1895&amp;D1895&amp;E1895</f>
        <v/>
      </c>
      <c r="B1895" s="171">
        <f>C1895&amp;D1895&amp;E1895&amp;F1895</f>
        <v/>
      </c>
      <c r="H1895" s="171">
        <f>B1895&amp;G1895</f>
        <v/>
      </c>
    </row>
    <row r="1896">
      <c r="A1896" s="171">
        <f>C1896&amp;D1896&amp;E1896</f>
        <v/>
      </c>
      <c r="B1896" s="171">
        <f>C1896&amp;D1896&amp;E1896&amp;F1896</f>
        <v/>
      </c>
      <c r="H1896" s="171">
        <f>B1896&amp;G1896</f>
        <v/>
      </c>
    </row>
    <row r="1897">
      <c r="A1897" s="171">
        <f>C1897&amp;D1897&amp;E1897</f>
        <v/>
      </c>
      <c r="B1897" s="171">
        <f>C1897&amp;D1897&amp;E1897&amp;F1897</f>
        <v/>
      </c>
      <c r="H1897" s="171">
        <f>B1897&amp;G1897</f>
        <v/>
      </c>
    </row>
    <row r="1898">
      <c r="A1898" s="171">
        <f>C1898&amp;D1898&amp;E1898</f>
        <v/>
      </c>
      <c r="B1898" s="171">
        <f>C1898&amp;D1898&amp;E1898&amp;F1898</f>
        <v/>
      </c>
      <c r="H1898" s="171">
        <f>B1898&amp;G1898</f>
        <v/>
      </c>
    </row>
    <row r="1899">
      <c r="A1899" s="171">
        <f>C1899&amp;D1899&amp;E1899</f>
        <v/>
      </c>
      <c r="B1899" s="171">
        <f>C1899&amp;D1899&amp;E1899&amp;F1899</f>
        <v/>
      </c>
      <c r="H1899" s="171">
        <f>B1899&amp;G1899</f>
        <v/>
      </c>
    </row>
    <row r="1900">
      <c r="A1900" s="171">
        <f>C1900&amp;D1900&amp;E1900</f>
        <v/>
      </c>
      <c r="B1900" s="171">
        <f>C1900&amp;D1900&amp;E1900&amp;F1900</f>
        <v/>
      </c>
      <c r="H1900" s="171">
        <f>B1900&amp;G1900</f>
        <v/>
      </c>
    </row>
    <row r="1901">
      <c r="A1901" s="171">
        <f>C1901&amp;D1901&amp;E1901</f>
        <v/>
      </c>
      <c r="B1901" s="171">
        <f>C1901&amp;D1901&amp;E1901&amp;F1901</f>
        <v/>
      </c>
      <c r="H1901" s="171">
        <f>B1901&amp;G1901</f>
        <v/>
      </c>
    </row>
    <row r="1902">
      <c r="A1902" s="171">
        <f>C1902&amp;D1902&amp;E1902</f>
        <v/>
      </c>
      <c r="B1902" s="171">
        <f>C1902&amp;D1902&amp;E1902&amp;F1902</f>
        <v/>
      </c>
      <c r="H1902" s="171">
        <f>B1902&amp;G1902</f>
        <v/>
      </c>
    </row>
    <row r="1903">
      <c r="A1903" s="171">
        <f>C1903&amp;D1903&amp;E1903</f>
        <v/>
      </c>
      <c r="B1903" s="171">
        <f>C1903&amp;D1903&amp;E1903&amp;F1903</f>
        <v/>
      </c>
      <c r="H1903" s="171">
        <f>B1903&amp;G1903</f>
        <v/>
      </c>
    </row>
    <row r="1904">
      <c r="A1904" s="171">
        <f>C1904&amp;D1904&amp;E1904</f>
        <v/>
      </c>
      <c r="B1904" s="171">
        <f>C1904&amp;D1904&amp;E1904&amp;F1904</f>
        <v/>
      </c>
      <c r="H1904" s="171">
        <f>B1904&amp;G1904</f>
        <v/>
      </c>
    </row>
    <row r="1905">
      <c r="A1905" s="171">
        <f>C1905&amp;D1905&amp;E1905</f>
        <v/>
      </c>
      <c r="B1905" s="171">
        <f>C1905&amp;D1905&amp;E1905&amp;F1905</f>
        <v/>
      </c>
      <c r="H1905" s="171">
        <f>B1905&amp;G1905</f>
        <v/>
      </c>
    </row>
    <row r="1906">
      <c r="A1906" s="171">
        <f>C1906&amp;D1906&amp;E1906</f>
        <v/>
      </c>
      <c r="B1906" s="171">
        <f>C1906&amp;D1906&amp;E1906&amp;F1906</f>
        <v/>
      </c>
      <c r="H1906" s="171">
        <f>B1906&amp;G1906</f>
        <v/>
      </c>
    </row>
    <row r="1907">
      <c r="A1907" s="171">
        <f>C1907&amp;D1907&amp;E1907</f>
        <v/>
      </c>
      <c r="B1907" s="171">
        <f>C1907&amp;D1907&amp;E1907&amp;F1907</f>
        <v/>
      </c>
      <c r="H1907" s="171">
        <f>B1907&amp;G1907</f>
        <v/>
      </c>
    </row>
    <row r="1908">
      <c r="A1908" s="171">
        <f>C1908&amp;D1908&amp;E1908</f>
        <v/>
      </c>
      <c r="B1908" s="171">
        <f>C1908&amp;D1908&amp;E1908&amp;F1908</f>
        <v/>
      </c>
      <c r="H1908" s="171">
        <f>B1908&amp;G1908</f>
        <v/>
      </c>
    </row>
    <row r="1909">
      <c r="A1909" s="171">
        <f>C1909&amp;D1909&amp;E1909</f>
        <v/>
      </c>
      <c r="B1909" s="171">
        <f>C1909&amp;D1909&amp;E1909&amp;F1909</f>
        <v/>
      </c>
      <c r="H1909" s="171">
        <f>B1909&amp;G1909</f>
        <v/>
      </c>
    </row>
    <row r="1910">
      <c r="A1910" s="171">
        <f>C1910&amp;D1910&amp;E1910</f>
        <v/>
      </c>
      <c r="B1910" s="171">
        <f>C1910&amp;D1910&amp;E1910&amp;F1910</f>
        <v/>
      </c>
      <c r="H1910" s="171">
        <f>B1910&amp;G1910</f>
        <v/>
      </c>
    </row>
    <row r="1911">
      <c r="A1911" s="171">
        <f>C1911&amp;D1911&amp;E1911</f>
        <v/>
      </c>
      <c r="B1911" s="171">
        <f>C1911&amp;D1911&amp;E1911&amp;F1911</f>
        <v/>
      </c>
      <c r="H1911" s="171">
        <f>B1911&amp;G1911</f>
        <v/>
      </c>
    </row>
    <row r="1912">
      <c r="A1912" s="171">
        <f>C1912&amp;D1912&amp;E1912</f>
        <v/>
      </c>
      <c r="B1912" s="171">
        <f>C1912&amp;D1912&amp;E1912&amp;F1912</f>
        <v/>
      </c>
      <c r="H1912" s="171">
        <f>B1912&amp;G1912</f>
        <v/>
      </c>
    </row>
    <row r="1913">
      <c r="A1913" s="171">
        <f>C1913&amp;D1913&amp;E1913</f>
        <v/>
      </c>
      <c r="B1913" s="171">
        <f>C1913&amp;D1913&amp;E1913&amp;F1913</f>
        <v/>
      </c>
      <c r="H1913" s="171">
        <f>B1913&amp;G1913</f>
        <v/>
      </c>
    </row>
    <row r="1914">
      <c r="A1914" s="171">
        <f>C1914&amp;D1914&amp;E1914</f>
        <v/>
      </c>
      <c r="B1914" s="171">
        <f>C1914&amp;D1914&amp;E1914&amp;F1914</f>
        <v/>
      </c>
      <c r="H1914" s="171">
        <f>B1914&amp;G1914</f>
        <v/>
      </c>
    </row>
    <row r="1915">
      <c r="A1915" s="171">
        <f>C1915&amp;D1915&amp;E1915</f>
        <v/>
      </c>
      <c r="B1915" s="171">
        <f>C1915&amp;D1915&amp;E1915&amp;F1915</f>
        <v/>
      </c>
      <c r="H1915" s="171">
        <f>B1915&amp;G1915</f>
        <v/>
      </c>
    </row>
    <row r="1916">
      <c r="A1916" s="171">
        <f>C1916&amp;D1916&amp;E1916</f>
        <v/>
      </c>
      <c r="B1916" s="171">
        <f>C1916&amp;D1916&amp;E1916&amp;F1916</f>
        <v/>
      </c>
      <c r="H1916" s="171">
        <f>B1916&amp;G1916</f>
        <v/>
      </c>
    </row>
    <row r="1917">
      <c r="A1917" s="171">
        <f>C1917&amp;D1917&amp;E1917</f>
        <v/>
      </c>
      <c r="B1917" s="171">
        <f>C1917&amp;D1917&amp;E1917&amp;F1917</f>
        <v/>
      </c>
      <c r="H1917" s="171">
        <f>B1917&amp;G1917</f>
        <v/>
      </c>
    </row>
    <row r="1918">
      <c r="A1918" s="171">
        <f>C1918&amp;D1918&amp;E1918</f>
        <v/>
      </c>
      <c r="B1918" s="171">
        <f>C1918&amp;D1918&amp;E1918&amp;F1918</f>
        <v/>
      </c>
      <c r="H1918" s="171">
        <f>B1918&amp;G1918</f>
        <v/>
      </c>
    </row>
    <row r="1919">
      <c r="A1919" s="171">
        <f>C1919&amp;D1919&amp;E1919</f>
        <v/>
      </c>
      <c r="B1919" s="171">
        <f>C1919&amp;D1919&amp;E1919&amp;F1919</f>
        <v/>
      </c>
      <c r="H1919" s="171">
        <f>B1919&amp;G1919</f>
        <v/>
      </c>
    </row>
    <row r="1920">
      <c r="A1920" s="171">
        <f>C1920&amp;D1920&amp;E1920</f>
        <v/>
      </c>
      <c r="B1920" s="171">
        <f>C1920&amp;D1920&amp;E1920&amp;F1920</f>
        <v/>
      </c>
      <c r="H1920" s="171">
        <f>B1920&amp;G1920</f>
        <v/>
      </c>
    </row>
    <row r="1921">
      <c r="A1921" s="171">
        <f>C1921&amp;D1921&amp;E1921</f>
        <v/>
      </c>
      <c r="B1921" s="171">
        <f>C1921&amp;D1921&amp;E1921&amp;F1921</f>
        <v/>
      </c>
      <c r="H1921" s="171">
        <f>B1921&amp;G1921</f>
        <v/>
      </c>
    </row>
    <row r="1922">
      <c r="A1922" s="171">
        <f>C1922&amp;D1922&amp;E1922</f>
        <v/>
      </c>
      <c r="B1922" s="171">
        <f>C1922&amp;D1922&amp;E1922&amp;F1922</f>
        <v/>
      </c>
      <c r="H1922" s="171">
        <f>B1922&amp;G1922</f>
        <v/>
      </c>
    </row>
    <row r="1923">
      <c r="A1923" s="171">
        <f>C1923&amp;D1923&amp;E1923</f>
        <v/>
      </c>
      <c r="B1923" s="171">
        <f>C1923&amp;D1923&amp;E1923&amp;F1923</f>
        <v/>
      </c>
      <c r="H1923" s="171">
        <f>B1923&amp;G1923</f>
        <v/>
      </c>
    </row>
    <row r="1924">
      <c r="A1924" s="171">
        <f>C1924&amp;D1924&amp;E1924</f>
        <v/>
      </c>
      <c r="B1924" s="171">
        <f>C1924&amp;D1924&amp;E1924&amp;F1924</f>
        <v/>
      </c>
      <c r="H1924" s="171">
        <f>B1924&amp;G1924</f>
        <v/>
      </c>
    </row>
    <row r="1925">
      <c r="A1925" s="171">
        <f>C1925&amp;D1925&amp;E1925</f>
        <v/>
      </c>
      <c r="B1925" s="171">
        <f>C1925&amp;D1925&amp;E1925&amp;F1925</f>
        <v/>
      </c>
      <c r="H1925" s="171">
        <f>B1925&amp;G1925</f>
        <v/>
      </c>
    </row>
    <row r="1926">
      <c r="A1926" s="171">
        <f>C1926&amp;D1926&amp;E1926</f>
        <v/>
      </c>
      <c r="B1926" s="171">
        <f>C1926&amp;D1926&amp;E1926&amp;F1926</f>
        <v/>
      </c>
      <c r="H1926" s="171">
        <f>B1926&amp;G1926</f>
        <v/>
      </c>
    </row>
    <row r="1927">
      <c r="A1927" s="171">
        <f>C1927&amp;D1927&amp;E1927</f>
        <v/>
      </c>
      <c r="B1927" s="171">
        <f>C1927&amp;D1927&amp;E1927&amp;F1927</f>
        <v/>
      </c>
      <c r="H1927" s="171">
        <f>B1927&amp;G1927</f>
        <v/>
      </c>
    </row>
    <row r="1928">
      <c r="A1928" s="171">
        <f>C1928&amp;D1928&amp;E1928</f>
        <v/>
      </c>
      <c r="B1928" s="171">
        <f>C1928&amp;D1928&amp;E1928&amp;F1928</f>
        <v/>
      </c>
      <c r="H1928" s="171">
        <f>B1928&amp;G1928</f>
        <v/>
      </c>
    </row>
    <row r="1929">
      <c r="A1929" s="171">
        <f>C1929&amp;D1929&amp;E1929</f>
        <v/>
      </c>
      <c r="B1929" s="171">
        <f>C1929&amp;D1929&amp;E1929&amp;F1929</f>
        <v/>
      </c>
      <c r="H1929" s="171">
        <f>B1929&amp;G1929</f>
        <v/>
      </c>
    </row>
    <row r="1930">
      <c r="A1930" s="171">
        <f>C1930&amp;D1930&amp;E1930</f>
        <v/>
      </c>
      <c r="B1930" s="171">
        <f>C1930&amp;D1930&amp;E1930&amp;F1930</f>
        <v/>
      </c>
      <c r="H1930" s="171">
        <f>B1930&amp;G1930</f>
        <v/>
      </c>
    </row>
    <row r="1931">
      <c r="A1931" s="171">
        <f>C1931&amp;D1931&amp;E1931</f>
        <v/>
      </c>
      <c r="B1931" s="171">
        <f>C1931&amp;D1931&amp;E1931&amp;F1931</f>
        <v/>
      </c>
      <c r="H1931" s="171">
        <f>B1931&amp;G1931</f>
        <v/>
      </c>
    </row>
    <row r="1932">
      <c r="A1932" s="171">
        <f>C1932&amp;D1932&amp;E1932</f>
        <v/>
      </c>
      <c r="B1932" s="171">
        <f>C1932&amp;D1932&amp;E1932&amp;F1932</f>
        <v/>
      </c>
      <c r="H1932" s="171">
        <f>B1932&amp;G1932</f>
        <v/>
      </c>
    </row>
    <row r="1933">
      <c r="A1933" s="171">
        <f>C1933&amp;D1933&amp;E1933</f>
        <v/>
      </c>
      <c r="B1933" s="171">
        <f>C1933&amp;D1933&amp;E1933&amp;F1933</f>
        <v/>
      </c>
      <c r="H1933" s="171">
        <f>B1933&amp;G1933</f>
        <v/>
      </c>
    </row>
    <row r="1934">
      <c r="A1934" s="171">
        <f>C1934&amp;D1934&amp;E1934</f>
        <v/>
      </c>
      <c r="B1934" s="171">
        <f>C1934&amp;D1934&amp;E1934&amp;F1934</f>
        <v/>
      </c>
      <c r="H1934" s="171">
        <f>B1934&amp;G1934</f>
        <v/>
      </c>
    </row>
    <row r="1935">
      <c r="A1935" s="171">
        <f>C1935&amp;D1935&amp;E1935</f>
        <v/>
      </c>
      <c r="B1935" s="171">
        <f>C1935&amp;D1935&amp;E1935&amp;F1935</f>
        <v/>
      </c>
      <c r="H1935" s="171">
        <f>B1935&amp;G1935</f>
        <v/>
      </c>
    </row>
    <row r="1936">
      <c r="A1936" s="171">
        <f>C1936&amp;D1936&amp;E1936</f>
        <v/>
      </c>
      <c r="B1936" s="171">
        <f>C1936&amp;D1936&amp;E1936&amp;F1936</f>
        <v/>
      </c>
      <c r="H1936" s="171">
        <f>B1936&amp;G1936</f>
        <v/>
      </c>
    </row>
    <row r="1937">
      <c r="A1937" s="171">
        <f>C1937&amp;D1937&amp;E1937</f>
        <v/>
      </c>
      <c r="B1937" s="171">
        <f>C1937&amp;D1937&amp;E1937&amp;F1937</f>
        <v/>
      </c>
      <c r="H1937" s="171">
        <f>B1937&amp;G1937</f>
        <v/>
      </c>
    </row>
    <row r="1938">
      <c r="A1938" s="171">
        <f>C1938&amp;D1938&amp;E1938</f>
        <v/>
      </c>
      <c r="B1938" s="171">
        <f>C1938&amp;D1938&amp;E1938&amp;F1938</f>
        <v/>
      </c>
      <c r="H1938" s="171">
        <f>B1938&amp;G1938</f>
        <v/>
      </c>
    </row>
    <row r="1939">
      <c r="A1939" s="171">
        <f>C1939&amp;D1939&amp;E1939</f>
        <v/>
      </c>
      <c r="B1939" s="171">
        <f>C1939&amp;D1939&amp;E1939&amp;F1939</f>
        <v/>
      </c>
      <c r="H1939" s="171">
        <f>B1939&amp;G1939</f>
        <v/>
      </c>
    </row>
    <row r="1940">
      <c r="A1940" s="171">
        <f>C1940&amp;D1940&amp;E1940</f>
        <v/>
      </c>
      <c r="B1940" s="171">
        <f>C1940&amp;D1940&amp;E1940&amp;F1940</f>
        <v/>
      </c>
      <c r="H1940" s="171">
        <f>B1940&amp;G1940</f>
        <v/>
      </c>
    </row>
    <row r="1941">
      <c r="A1941" s="171">
        <f>C1941&amp;D1941&amp;E1941</f>
        <v/>
      </c>
      <c r="B1941" s="171">
        <f>C1941&amp;D1941&amp;E1941&amp;F1941</f>
        <v/>
      </c>
      <c r="H1941" s="171">
        <f>B1941&amp;G1941</f>
        <v/>
      </c>
    </row>
    <row r="1942">
      <c r="A1942" s="171">
        <f>C1942&amp;D1942&amp;E1942</f>
        <v/>
      </c>
      <c r="B1942" s="171">
        <f>C1942&amp;D1942&amp;E1942&amp;F1942</f>
        <v/>
      </c>
      <c r="H1942" s="171">
        <f>B1942&amp;G1942</f>
        <v/>
      </c>
    </row>
    <row r="1943">
      <c r="A1943" s="171">
        <f>C1943&amp;D1943&amp;E1943</f>
        <v/>
      </c>
      <c r="B1943" s="171">
        <f>C1943&amp;D1943&amp;E1943&amp;F1943</f>
        <v/>
      </c>
      <c r="H1943" s="171">
        <f>B1943&amp;G1943</f>
        <v/>
      </c>
    </row>
    <row r="1944">
      <c r="A1944" s="171">
        <f>C1944&amp;D1944&amp;E1944</f>
        <v/>
      </c>
      <c r="B1944" s="171">
        <f>C1944&amp;D1944&amp;E1944&amp;F1944</f>
        <v/>
      </c>
      <c r="H1944" s="171">
        <f>B1944&amp;G1944</f>
        <v/>
      </c>
    </row>
    <row r="1945">
      <c r="A1945" s="171">
        <f>C1945&amp;D1945&amp;E1945</f>
        <v/>
      </c>
      <c r="B1945" s="171">
        <f>C1945&amp;D1945&amp;E1945&amp;F1945</f>
        <v/>
      </c>
      <c r="H1945" s="171">
        <f>B1945&amp;G1945</f>
        <v/>
      </c>
    </row>
    <row r="1946">
      <c r="A1946" s="171">
        <f>C1946&amp;D1946&amp;E1946</f>
        <v/>
      </c>
      <c r="B1946" s="171">
        <f>C1946&amp;D1946&amp;E1946&amp;F1946</f>
        <v/>
      </c>
      <c r="H1946" s="171">
        <f>B1946&amp;G1946</f>
        <v/>
      </c>
    </row>
    <row r="1947">
      <c r="A1947" s="171">
        <f>C1947&amp;D1947&amp;E1947</f>
        <v/>
      </c>
      <c r="B1947" s="171">
        <f>C1947&amp;D1947&amp;E1947&amp;F1947</f>
        <v/>
      </c>
      <c r="H1947" s="171">
        <f>B1947&amp;G1947</f>
        <v/>
      </c>
    </row>
    <row r="1948">
      <c r="A1948" s="171">
        <f>C1948&amp;D1948&amp;E1948</f>
        <v/>
      </c>
      <c r="B1948" s="171">
        <f>C1948&amp;D1948&amp;E1948&amp;F1948</f>
        <v/>
      </c>
      <c r="H1948" s="171">
        <f>B1948&amp;G1948</f>
        <v/>
      </c>
    </row>
    <row r="1949">
      <c r="A1949" s="171">
        <f>C1949&amp;D1949&amp;E1949</f>
        <v/>
      </c>
      <c r="B1949" s="171">
        <f>C1949&amp;D1949&amp;E1949&amp;F1949</f>
        <v/>
      </c>
      <c r="H1949" s="171">
        <f>B1949&amp;G1949</f>
        <v/>
      </c>
    </row>
    <row r="1950">
      <c r="A1950" s="171">
        <f>C1950&amp;D1950&amp;E1950</f>
        <v/>
      </c>
      <c r="B1950" s="171">
        <f>C1950&amp;D1950&amp;E1950&amp;F1950</f>
        <v/>
      </c>
      <c r="H1950" s="171">
        <f>B1950&amp;G1950</f>
        <v/>
      </c>
    </row>
    <row r="1951">
      <c r="A1951" s="171">
        <f>C1951&amp;D1951&amp;E1951</f>
        <v/>
      </c>
      <c r="B1951" s="171">
        <f>C1951&amp;D1951&amp;E1951&amp;F1951</f>
        <v/>
      </c>
      <c r="H1951" s="171">
        <f>B1951&amp;G1951</f>
        <v/>
      </c>
    </row>
    <row r="1952">
      <c r="A1952" s="171">
        <f>C1952&amp;D1952&amp;E1952</f>
        <v/>
      </c>
      <c r="B1952" s="171">
        <f>C1952&amp;D1952&amp;E1952&amp;F1952</f>
        <v/>
      </c>
      <c r="H1952" s="171">
        <f>B1952&amp;G1952</f>
        <v/>
      </c>
    </row>
    <row r="1953">
      <c r="A1953" s="171">
        <f>C1953&amp;D1953&amp;E1953</f>
        <v/>
      </c>
      <c r="B1953" s="171">
        <f>C1953&amp;D1953&amp;E1953&amp;F1953</f>
        <v/>
      </c>
      <c r="H1953" s="171">
        <f>B1953&amp;G1953</f>
        <v/>
      </c>
    </row>
    <row r="1954">
      <c r="A1954" s="171">
        <f>C1954&amp;D1954&amp;E1954</f>
        <v/>
      </c>
      <c r="B1954" s="171">
        <f>C1954&amp;D1954&amp;E1954&amp;F1954</f>
        <v/>
      </c>
      <c r="H1954" s="171">
        <f>B1954&amp;G1954</f>
        <v/>
      </c>
    </row>
    <row r="1955">
      <c r="A1955" s="171">
        <f>C1955&amp;D1955&amp;E1955</f>
        <v/>
      </c>
      <c r="B1955" s="171">
        <f>C1955&amp;D1955&amp;E1955&amp;F1955</f>
        <v/>
      </c>
      <c r="H1955" s="171">
        <f>B1955&amp;G1955</f>
        <v/>
      </c>
    </row>
    <row r="1956">
      <c r="A1956" s="171">
        <f>C1956&amp;D1956&amp;E1956</f>
        <v/>
      </c>
      <c r="B1956" s="171">
        <f>C1956&amp;D1956&amp;E1956&amp;F1956</f>
        <v/>
      </c>
      <c r="H1956" s="171">
        <f>B1956&amp;G1956</f>
        <v/>
      </c>
    </row>
    <row r="1957">
      <c r="A1957" s="171">
        <f>C1957&amp;D1957&amp;E1957</f>
        <v/>
      </c>
      <c r="B1957" s="171">
        <f>C1957&amp;D1957&amp;E1957&amp;F1957</f>
        <v/>
      </c>
      <c r="H1957" s="171">
        <f>B1957&amp;G1957</f>
        <v/>
      </c>
    </row>
    <row r="1958">
      <c r="A1958" s="171">
        <f>C1958&amp;D1958&amp;E1958</f>
        <v/>
      </c>
      <c r="B1958" s="171">
        <f>C1958&amp;D1958&amp;E1958&amp;F1958</f>
        <v/>
      </c>
      <c r="H1958" s="171">
        <f>B1958&amp;G1958</f>
        <v/>
      </c>
    </row>
    <row r="1959">
      <c r="A1959" s="171">
        <f>C1959&amp;D1959&amp;E1959</f>
        <v/>
      </c>
      <c r="B1959" s="171">
        <f>C1959&amp;D1959&amp;E1959&amp;F1959</f>
        <v/>
      </c>
      <c r="H1959" s="171">
        <f>B1959&amp;G1959</f>
        <v/>
      </c>
    </row>
    <row r="1960">
      <c r="A1960" s="171">
        <f>C1960&amp;D1960&amp;E1960</f>
        <v/>
      </c>
      <c r="B1960" s="171">
        <f>C1960&amp;D1960&amp;E1960&amp;F1960</f>
        <v/>
      </c>
      <c r="H1960" s="171">
        <f>B1960&amp;G1960</f>
        <v/>
      </c>
    </row>
    <row r="1961">
      <c r="A1961" s="171">
        <f>C1961&amp;D1961&amp;E1961</f>
        <v/>
      </c>
      <c r="B1961" s="171">
        <f>C1961&amp;D1961&amp;E1961&amp;F1961</f>
        <v/>
      </c>
      <c r="H1961" s="171">
        <f>B1961&amp;G1961</f>
        <v/>
      </c>
    </row>
    <row r="1962">
      <c r="A1962" s="171">
        <f>C1962&amp;D1962&amp;E1962</f>
        <v/>
      </c>
      <c r="B1962" s="171">
        <f>C1962&amp;D1962&amp;E1962&amp;F1962</f>
        <v/>
      </c>
      <c r="H1962" s="171">
        <f>B1962&amp;G1962</f>
        <v/>
      </c>
    </row>
    <row r="1963">
      <c r="A1963" s="171">
        <f>C1963&amp;D1963&amp;E1963</f>
        <v/>
      </c>
      <c r="B1963" s="171">
        <f>C1963&amp;D1963&amp;E1963&amp;F1963</f>
        <v/>
      </c>
      <c r="H1963" s="171">
        <f>B1963&amp;G1963</f>
        <v/>
      </c>
    </row>
    <row r="1964">
      <c r="A1964" s="171">
        <f>C1964&amp;D1964&amp;E1964</f>
        <v/>
      </c>
      <c r="B1964" s="171">
        <f>C1964&amp;D1964&amp;E1964&amp;F1964</f>
        <v/>
      </c>
      <c r="H1964" s="171">
        <f>B1964&amp;G1964</f>
        <v/>
      </c>
    </row>
    <row r="1965">
      <c r="A1965" s="171">
        <f>C1965&amp;D1965&amp;E1965</f>
        <v/>
      </c>
      <c r="B1965" s="171">
        <f>C1965&amp;D1965&amp;E1965&amp;F1965</f>
        <v/>
      </c>
      <c r="H1965" s="171">
        <f>B1965&amp;G1965</f>
        <v/>
      </c>
    </row>
    <row r="1966">
      <c r="A1966" s="171">
        <f>C1966&amp;D1966&amp;E1966</f>
        <v/>
      </c>
      <c r="B1966" s="171">
        <f>C1966&amp;D1966&amp;E1966&amp;F1966</f>
        <v/>
      </c>
      <c r="H1966" s="171">
        <f>B1966&amp;G1966</f>
        <v/>
      </c>
    </row>
    <row r="1967">
      <c r="A1967" s="171">
        <f>C1967&amp;D1967&amp;E1967</f>
        <v/>
      </c>
      <c r="B1967" s="171">
        <f>C1967&amp;D1967&amp;E1967&amp;F1967</f>
        <v/>
      </c>
      <c r="H1967" s="171">
        <f>B1967&amp;G1967</f>
        <v/>
      </c>
    </row>
    <row r="1968">
      <c r="A1968" s="171">
        <f>C1968&amp;D1968&amp;E1968</f>
        <v/>
      </c>
      <c r="B1968" s="171">
        <f>C1968&amp;D1968&amp;E1968&amp;F1968</f>
        <v/>
      </c>
      <c r="H1968" s="171">
        <f>B1968&amp;G1968</f>
        <v/>
      </c>
    </row>
    <row r="1969">
      <c r="A1969" s="171">
        <f>C1969&amp;D1969&amp;E1969</f>
        <v/>
      </c>
      <c r="B1969" s="171">
        <f>C1969&amp;D1969&amp;E1969&amp;F1969</f>
        <v/>
      </c>
      <c r="H1969" s="171">
        <f>B1969&amp;G1969</f>
        <v/>
      </c>
    </row>
    <row r="1970">
      <c r="A1970" s="171">
        <f>C1970&amp;D1970&amp;E1970</f>
        <v/>
      </c>
      <c r="B1970" s="171">
        <f>C1970&amp;D1970&amp;E1970&amp;F1970</f>
        <v/>
      </c>
      <c r="H1970" s="171">
        <f>B1970&amp;G1970</f>
        <v/>
      </c>
    </row>
    <row r="1971">
      <c r="A1971" s="171">
        <f>C1971&amp;D1971&amp;E1971</f>
        <v/>
      </c>
      <c r="B1971" s="171">
        <f>C1971&amp;D1971&amp;E1971&amp;F1971</f>
        <v/>
      </c>
      <c r="H1971" s="171">
        <f>B1971&amp;G1971</f>
        <v/>
      </c>
    </row>
    <row r="1972">
      <c r="A1972" s="171">
        <f>C1972&amp;D1972&amp;E1972</f>
        <v/>
      </c>
      <c r="B1972" s="171">
        <f>C1972&amp;D1972&amp;E1972&amp;F1972</f>
        <v/>
      </c>
      <c r="H1972" s="171">
        <f>B1972&amp;G1972</f>
        <v/>
      </c>
    </row>
    <row r="1973">
      <c r="A1973" s="171">
        <f>C1973&amp;D1973&amp;E1973</f>
        <v/>
      </c>
      <c r="B1973" s="171">
        <f>C1973&amp;D1973&amp;E1973&amp;F1973</f>
        <v/>
      </c>
      <c r="H1973" s="171">
        <f>B1973&amp;G1973</f>
        <v/>
      </c>
    </row>
    <row r="1974">
      <c r="A1974" s="171">
        <f>C1974&amp;D1974&amp;E1974</f>
        <v/>
      </c>
      <c r="B1974" s="171">
        <f>C1974&amp;D1974&amp;E1974&amp;F1974</f>
        <v/>
      </c>
      <c r="H1974" s="171">
        <f>B1974&amp;G1974</f>
        <v/>
      </c>
    </row>
    <row r="1975">
      <c r="A1975" s="171">
        <f>C1975&amp;D1975&amp;E1975</f>
        <v/>
      </c>
      <c r="B1975" s="171">
        <f>C1975&amp;D1975&amp;E1975&amp;F1975</f>
        <v/>
      </c>
      <c r="H1975" s="171">
        <f>B1975&amp;G1975</f>
        <v/>
      </c>
    </row>
    <row r="1976">
      <c r="A1976" s="171">
        <f>C1976&amp;D1976&amp;E1976</f>
        <v/>
      </c>
      <c r="B1976" s="171">
        <f>C1976&amp;D1976&amp;E1976&amp;F1976</f>
        <v/>
      </c>
      <c r="H1976" s="171">
        <f>B1976&amp;G1976</f>
        <v/>
      </c>
    </row>
    <row r="1977">
      <c r="A1977" s="171">
        <f>C1977&amp;D1977&amp;E1977</f>
        <v/>
      </c>
      <c r="B1977" s="171">
        <f>C1977&amp;D1977&amp;E1977&amp;F1977</f>
        <v/>
      </c>
      <c r="H1977" s="171">
        <f>B1977&amp;G1977</f>
        <v/>
      </c>
    </row>
    <row r="1978">
      <c r="A1978" s="171">
        <f>C1978&amp;D1978&amp;E1978</f>
        <v/>
      </c>
      <c r="B1978" s="171">
        <f>C1978&amp;D1978&amp;E1978&amp;F1978</f>
        <v/>
      </c>
      <c r="H1978" s="171">
        <f>B1978&amp;G1978</f>
        <v/>
      </c>
    </row>
    <row r="1979">
      <c r="A1979" s="171">
        <f>C1979&amp;D1979&amp;E1979</f>
        <v/>
      </c>
      <c r="B1979" s="171">
        <f>C1979&amp;D1979&amp;E1979&amp;F1979</f>
        <v/>
      </c>
      <c r="H1979" s="171">
        <f>B1979&amp;G1979</f>
        <v/>
      </c>
    </row>
    <row r="1980">
      <c r="A1980" s="171">
        <f>C1980&amp;D1980&amp;E1980</f>
        <v/>
      </c>
      <c r="B1980" s="171">
        <f>C1980&amp;D1980&amp;E1980&amp;F1980</f>
        <v/>
      </c>
      <c r="H1980" s="171">
        <f>B1980&amp;G1980</f>
        <v/>
      </c>
    </row>
    <row r="1981">
      <c r="A1981" s="171">
        <f>C1981&amp;D1981&amp;E1981</f>
        <v/>
      </c>
      <c r="B1981" s="171">
        <f>C1981&amp;D1981&amp;E1981&amp;F1981</f>
        <v/>
      </c>
      <c r="H1981" s="171">
        <f>B1981&amp;G1981</f>
        <v/>
      </c>
    </row>
    <row r="1982">
      <c r="A1982" s="171">
        <f>C1982&amp;D1982&amp;E1982</f>
        <v/>
      </c>
      <c r="B1982" s="171">
        <f>C1982&amp;D1982&amp;E1982&amp;F1982</f>
        <v/>
      </c>
      <c r="H1982" s="171">
        <f>B1982&amp;G1982</f>
        <v/>
      </c>
    </row>
    <row r="1983">
      <c r="A1983" s="171">
        <f>C1983&amp;D1983&amp;E1983</f>
        <v/>
      </c>
      <c r="B1983" s="171">
        <f>C1983&amp;D1983&amp;E1983&amp;F1983</f>
        <v/>
      </c>
      <c r="H1983" s="171">
        <f>B1983&amp;G1983</f>
        <v/>
      </c>
    </row>
    <row r="1984">
      <c r="A1984" s="171">
        <f>C1984&amp;D1984&amp;E1984</f>
        <v/>
      </c>
      <c r="B1984" s="171">
        <f>C1984&amp;D1984&amp;E1984&amp;F1984</f>
        <v/>
      </c>
      <c r="H1984" s="171">
        <f>B1984&amp;G1984</f>
        <v/>
      </c>
    </row>
    <row r="1985">
      <c r="A1985" s="171">
        <f>C1985&amp;D1985&amp;E1985</f>
        <v/>
      </c>
      <c r="B1985" s="171">
        <f>C1985&amp;D1985&amp;E1985&amp;F1985</f>
        <v/>
      </c>
      <c r="H1985" s="171">
        <f>B1985&amp;G1985</f>
        <v/>
      </c>
    </row>
    <row r="1986">
      <c r="A1986" s="171">
        <f>C1986&amp;D1986&amp;E1986</f>
        <v/>
      </c>
      <c r="B1986" s="171">
        <f>C1986&amp;D1986&amp;E1986&amp;F1986</f>
        <v/>
      </c>
      <c r="H1986" s="171">
        <f>B1986&amp;G1986</f>
        <v/>
      </c>
    </row>
    <row r="1987">
      <c r="A1987" s="171">
        <f>C1987&amp;D1987&amp;E1987</f>
        <v/>
      </c>
      <c r="B1987" s="171">
        <f>C1987&amp;D1987&amp;E1987&amp;F1987</f>
        <v/>
      </c>
      <c r="H1987" s="171">
        <f>B1987&amp;G1987</f>
        <v/>
      </c>
    </row>
    <row r="1988">
      <c r="A1988" s="171">
        <f>C1988&amp;D1988&amp;E1988</f>
        <v/>
      </c>
      <c r="B1988" s="171">
        <f>C1988&amp;D1988&amp;E1988&amp;F1988</f>
        <v/>
      </c>
      <c r="H1988" s="171">
        <f>B1988&amp;G1988</f>
        <v/>
      </c>
    </row>
    <row r="1989">
      <c r="A1989" s="171">
        <f>C1989&amp;D1989&amp;E1989</f>
        <v/>
      </c>
      <c r="B1989" s="171">
        <f>C1989&amp;D1989&amp;E1989&amp;F1989</f>
        <v/>
      </c>
      <c r="H1989" s="171">
        <f>B1989&amp;G1989</f>
        <v/>
      </c>
    </row>
    <row r="1990">
      <c r="A1990" s="171">
        <f>C1990&amp;D1990&amp;E1990</f>
        <v/>
      </c>
      <c r="B1990" s="171">
        <f>C1990&amp;D1990&amp;E1990&amp;F1990</f>
        <v/>
      </c>
      <c r="H1990" s="171">
        <f>B1990&amp;G1990</f>
        <v/>
      </c>
    </row>
    <row r="1991">
      <c r="A1991" s="171">
        <f>C1991&amp;D1991&amp;E1991</f>
        <v/>
      </c>
      <c r="B1991" s="171">
        <f>C1991&amp;D1991&amp;E1991&amp;F1991</f>
        <v/>
      </c>
      <c r="H1991" s="171">
        <f>B1991&amp;G1991</f>
        <v/>
      </c>
    </row>
    <row r="1992">
      <c r="A1992" s="171">
        <f>C1992&amp;D1992&amp;E1992</f>
        <v/>
      </c>
      <c r="B1992" s="171">
        <f>C1992&amp;D1992&amp;E1992&amp;F1992</f>
        <v/>
      </c>
      <c r="H1992" s="171">
        <f>B1992&amp;G1992</f>
        <v/>
      </c>
    </row>
    <row r="1993">
      <c r="A1993" s="171">
        <f>C1993&amp;D1993&amp;E1993</f>
        <v/>
      </c>
      <c r="B1993" s="171">
        <f>C1993&amp;D1993&amp;E1993&amp;F1993</f>
        <v/>
      </c>
      <c r="H1993" s="171">
        <f>B1993&amp;G1993</f>
        <v/>
      </c>
    </row>
    <row r="1994">
      <c r="A1994" s="171">
        <f>C1994&amp;D1994&amp;E1994</f>
        <v/>
      </c>
      <c r="B1994" s="171">
        <f>C1994&amp;D1994&amp;E1994&amp;F1994</f>
        <v/>
      </c>
      <c r="H1994" s="171">
        <f>B1994&amp;G1994</f>
        <v/>
      </c>
    </row>
    <row r="1995">
      <c r="A1995" s="171">
        <f>C1995&amp;D1995&amp;E1995</f>
        <v/>
      </c>
      <c r="B1995" s="171">
        <f>C1995&amp;D1995&amp;E1995&amp;F1995</f>
        <v/>
      </c>
      <c r="H1995" s="171">
        <f>B1995&amp;G1995</f>
        <v/>
      </c>
    </row>
    <row r="1996">
      <c r="A1996" s="171">
        <f>C1996&amp;D1996&amp;E1996</f>
        <v/>
      </c>
      <c r="B1996" s="171">
        <f>C1996&amp;D1996&amp;E1996&amp;F1996</f>
        <v/>
      </c>
      <c r="H1996" s="171">
        <f>B1996&amp;G1996</f>
        <v/>
      </c>
    </row>
    <row r="1997">
      <c r="A1997" s="171">
        <f>C1997&amp;D1997&amp;E1997</f>
        <v/>
      </c>
      <c r="B1997" s="171">
        <f>C1997&amp;D1997&amp;E1997&amp;F1997</f>
        <v/>
      </c>
      <c r="H1997" s="171">
        <f>B1997&amp;G1997</f>
        <v/>
      </c>
    </row>
    <row r="1998">
      <c r="A1998" s="171">
        <f>C1998&amp;D1998&amp;E1998</f>
        <v/>
      </c>
      <c r="B1998" s="171">
        <f>C1998&amp;D1998&amp;E1998&amp;F1998</f>
        <v/>
      </c>
      <c r="H1998" s="171">
        <f>B1998&amp;G1998</f>
        <v/>
      </c>
    </row>
    <row r="1999">
      <c r="A1999" s="171">
        <f>C1999&amp;D1999&amp;E1999</f>
        <v/>
      </c>
      <c r="B1999" s="171">
        <f>C1999&amp;D1999&amp;E1999&amp;F1999</f>
        <v/>
      </c>
      <c r="H1999" s="171">
        <f>B1999&amp;G1999</f>
        <v/>
      </c>
    </row>
    <row r="2000">
      <c r="A2000" s="171">
        <f>C2000&amp;D2000&amp;E2000</f>
        <v/>
      </c>
      <c r="B2000" s="171">
        <f>C2000&amp;D2000&amp;E2000&amp;F2000</f>
        <v/>
      </c>
      <c r="H2000" s="171">
        <f>B2000&amp;G2000</f>
        <v/>
      </c>
    </row>
    <row r="2001">
      <c r="A2001" s="171">
        <f>C2001&amp;D2001&amp;E2001</f>
        <v/>
      </c>
      <c r="B2001" s="171">
        <f>C2001&amp;D2001&amp;E2001&amp;F2001</f>
        <v/>
      </c>
      <c r="H2001" s="171">
        <f>B2001&amp;G2001</f>
        <v/>
      </c>
    </row>
    <row r="2002">
      <c r="A2002" s="171">
        <f>C2002&amp;D2002&amp;E2002</f>
        <v/>
      </c>
      <c r="B2002" s="171">
        <f>C2002&amp;D2002&amp;E2002&amp;F2002</f>
        <v/>
      </c>
      <c r="H2002" s="171">
        <f>B2002&amp;G2002</f>
        <v/>
      </c>
    </row>
    <row r="2003">
      <c r="A2003" s="171">
        <f>C2003&amp;D2003&amp;E2003</f>
        <v/>
      </c>
      <c r="B2003" s="171">
        <f>C2003&amp;D2003&amp;E2003&amp;F2003</f>
        <v/>
      </c>
      <c r="H2003" s="171">
        <f>B2003&amp;G2003</f>
        <v/>
      </c>
    </row>
    <row r="2004">
      <c r="A2004" s="171">
        <f>C2004&amp;D2004&amp;E2004</f>
        <v/>
      </c>
      <c r="B2004" s="171">
        <f>C2004&amp;D2004&amp;E2004&amp;F2004</f>
        <v/>
      </c>
      <c r="H2004" s="171">
        <f>B2004&amp;G2004</f>
        <v/>
      </c>
    </row>
    <row r="2005">
      <c r="A2005" s="171">
        <f>C2005&amp;D2005&amp;E2005</f>
        <v/>
      </c>
      <c r="B2005" s="171">
        <f>C2005&amp;D2005&amp;E2005&amp;F2005</f>
        <v/>
      </c>
      <c r="H2005" s="171">
        <f>B2005&amp;G2005</f>
        <v/>
      </c>
    </row>
    <row r="2006">
      <c r="A2006" s="171">
        <f>C2006&amp;D2006&amp;E2006</f>
        <v/>
      </c>
      <c r="B2006" s="171">
        <f>C2006&amp;D2006&amp;E2006&amp;F2006</f>
        <v/>
      </c>
      <c r="H2006" s="171">
        <f>B2006&amp;G2006</f>
        <v/>
      </c>
    </row>
    <row r="2007">
      <c r="A2007" s="171">
        <f>C2007&amp;D2007&amp;E2007</f>
        <v/>
      </c>
      <c r="B2007" s="171">
        <f>C2007&amp;D2007&amp;E2007&amp;F2007</f>
        <v/>
      </c>
      <c r="H2007" s="171">
        <f>B2007&amp;G2007</f>
        <v/>
      </c>
    </row>
    <row r="2008">
      <c r="A2008" s="171">
        <f>C2008&amp;D2008&amp;E2008</f>
        <v/>
      </c>
      <c r="B2008" s="171">
        <f>C2008&amp;D2008&amp;E2008&amp;F2008</f>
        <v/>
      </c>
      <c r="H2008" s="171">
        <f>B2008&amp;G2008</f>
        <v/>
      </c>
    </row>
    <row r="2009">
      <c r="A2009" s="171">
        <f>C2009&amp;D2009&amp;E2009</f>
        <v/>
      </c>
      <c r="B2009" s="171">
        <f>C2009&amp;D2009&amp;E2009&amp;F2009</f>
        <v/>
      </c>
      <c r="H2009" s="171">
        <f>B2009&amp;G2009</f>
        <v/>
      </c>
    </row>
    <row r="2010">
      <c r="A2010" s="171">
        <f>C2010&amp;D2010&amp;E2010</f>
        <v/>
      </c>
      <c r="B2010" s="171">
        <f>C2010&amp;D2010&amp;E2010&amp;F2010</f>
        <v/>
      </c>
      <c r="H2010" s="171">
        <f>B2010&amp;G2010</f>
        <v/>
      </c>
    </row>
    <row r="2011">
      <c r="A2011" s="171">
        <f>C2011&amp;D2011&amp;E2011</f>
        <v/>
      </c>
      <c r="B2011" s="171">
        <f>C2011&amp;D2011&amp;E2011&amp;F2011</f>
        <v/>
      </c>
      <c r="H2011" s="171">
        <f>B2011&amp;G2011</f>
        <v/>
      </c>
    </row>
    <row r="2012">
      <c r="A2012" s="171">
        <f>C2012&amp;D2012&amp;E2012</f>
        <v/>
      </c>
      <c r="B2012" s="171">
        <f>C2012&amp;D2012&amp;E2012&amp;F2012</f>
        <v/>
      </c>
      <c r="H2012" s="171">
        <f>B2012&amp;G2012</f>
        <v/>
      </c>
    </row>
    <row r="2013">
      <c r="A2013" s="171">
        <f>C2013&amp;D2013&amp;E2013</f>
        <v/>
      </c>
      <c r="B2013" s="171">
        <f>C2013&amp;D2013&amp;E2013&amp;F2013</f>
        <v/>
      </c>
      <c r="H2013" s="171">
        <f>B2013&amp;G2013</f>
        <v/>
      </c>
    </row>
    <row r="2014">
      <c r="A2014" s="171">
        <f>C2014&amp;D2014&amp;E2014</f>
        <v/>
      </c>
      <c r="B2014" s="171">
        <f>C2014&amp;D2014&amp;E2014&amp;F2014</f>
        <v/>
      </c>
      <c r="H2014" s="171">
        <f>B2014&amp;G2014</f>
        <v/>
      </c>
    </row>
    <row r="2015">
      <c r="A2015" s="171">
        <f>C2015&amp;D2015&amp;E2015</f>
        <v/>
      </c>
      <c r="B2015" s="171">
        <f>C2015&amp;D2015&amp;E2015&amp;F2015</f>
        <v/>
      </c>
      <c r="H2015" s="171">
        <f>B2015&amp;G2015</f>
        <v/>
      </c>
    </row>
    <row r="2016">
      <c r="A2016" s="171">
        <f>C2016&amp;D2016&amp;E2016</f>
        <v/>
      </c>
      <c r="B2016" s="171">
        <f>C2016&amp;D2016&amp;E2016&amp;F2016</f>
        <v/>
      </c>
      <c r="H2016" s="171">
        <f>B2016&amp;G2016</f>
        <v/>
      </c>
    </row>
    <row r="2017">
      <c r="A2017" s="171">
        <f>C2017&amp;D2017&amp;E2017</f>
        <v/>
      </c>
      <c r="B2017" s="171">
        <f>C2017&amp;D2017&amp;E2017&amp;F2017</f>
        <v/>
      </c>
      <c r="H2017" s="171">
        <f>B2017&amp;G2017</f>
        <v/>
      </c>
    </row>
    <row r="2018">
      <c r="A2018" s="171">
        <f>C2018&amp;D2018&amp;E2018</f>
        <v/>
      </c>
      <c r="B2018" s="171">
        <f>C2018&amp;D2018&amp;E2018&amp;F2018</f>
        <v/>
      </c>
      <c r="H2018" s="171">
        <f>B2018&amp;G2018</f>
        <v/>
      </c>
    </row>
    <row r="2019">
      <c r="A2019" s="171">
        <f>C2019&amp;D2019&amp;E2019</f>
        <v/>
      </c>
      <c r="B2019" s="171">
        <f>C2019&amp;D2019&amp;E2019&amp;F2019</f>
        <v/>
      </c>
      <c r="H2019" s="171">
        <f>B2019&amp;G2019</f>
        <v/>
      </c>
    </row>
    <row r="2020">
      <c r="A2020" s="171">
        <f>C2020&amp;D2020&amp;E2020</f>
        <v/>
      </c>
      <c r="B2020" s="171">
        <f>C2020&amp;D2020&amp;E2020&amp;F2020</f>
        <v/>
      </c>
      <c r="H2020" s="171">
        <f>B2020&amp;G2020</f>
        <v/>
      </c>
    </row>
    <row r="2021">
      <c r="A2021" s="171">
        <f>C2021&amp;D2021&amp;E2021</f>
        <v/>
      </c>
      <c r="B2021" s="171">
        <f>C2021&amp;D2021&amp;E2021&amp;F2021</f>
        <v/>
      </c>
      <c r="H2021" s="171">
        <f>B2021&amp;G2021</f>
        <v/>
      </c>
    </row>
    <row r="2022">
      <c r="A2022" s="171">
        <f>C2022&amp;D2022&amp;E2022</f>
        <v/>
      </c>
      <c r="B2022" s="171">
        <f>C2022&amp;D2022&amp;E2022&amp;F2022</f>
        <v/>
      </c>
      <c r="H2022" s="171">
        <f>B2022&amp;G2022</f>
        <v/>
      </c>
    </row>
    <row r="2023">
      <c r="A2023" s="171">
        <f>C2023&amp;D2023&amp;E2023</f>
        <v/>
      </c>
      <c r="B2023" s="171">
        <f>C2023&amp;D2023&amp;E2023&amp;F2023</f>
        <v/>
      </c>
      <c r="H2023" s="171">
        <f>B2023&amp;G2023</f>
        <v/>
      </c>
    </row>
    <row r="2024">
      <c r="A2024" s="171">
        <f>C2024&amp;D2024&amp;E2024</f>
        <v/>
      </c>
      <c r="B2024" s="171">
        <f>C2024&amp;D2024&amp;E2024&amp;F2024</f>
        <v/>
      </c>
      <c r="H2024" s="171">
        <f>B2024&amp;G2024</f>
        <v/>
      </c>
    </row>
    <row r="2025">
      <c r="A2025" s="171">
        <f>C2025&amp;D2025&amp;E2025</f>
        <v/>
      </c>
      <c r="B2025" s="171">
        <f>C2025&amp;D2025&amp;E2025&amp;F2025</f>
        <v/>
      </c>
      <c r="H2025" s="171">
        <f>B2025&amp;G2025</f>
        <v/>
      </c>
    </row>
    <row r="2026">
      <c r="A2026" s="171">
        <f>C2026&amp;D2026&amp;E2026</f>
        <v/>
      </c>
      <c r="B2026" s="171">
        <f>C2026&amp;D2026&amp;E2026&amp;F2026</f>
        <v/>
      </c>
      <c r="H2026" s="171">
        <f>B2026&amp;G2026</f>
        <v/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6jQ4a+LWCQKa3nlN7hTuQA==" formatRows="1" sort="1" spinCount="100000" hashValue="YmWj8xi3K0POC2mWEy3xSGabdCBpLVnf6mVJxcVI1Y17C3mekx6oklZoqq+ncXXu6mFwH7K2Xm54PCdTada8HA=="/>
  <pageMargins left="0.7" right="0.7" top="0.75" bottom="0.75" header="0.3" footer="0.3"/>
  <pageSetup orientation="portrait" paperSize="9" verticalDpi="300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AZ42"/>
  <sheetViews>
    <sheetView zoomScale="80" zoomScaleNormal="80" workbookViewId="0">
      <selection activeCell="D51" sqref="D51"/>
    </sheetView>
  </sheetViews>
  <sheetFormatPr baseColWidth="8" defaultColWidth="8.7109375" defaultRowHeight="14.25"/>
  <cols>
    <col width="17.140625" customWidth="1" style="171" min="1" max="1"/>
    <col width="22" customWidth="1" style="171" min="2" max="2"/>
    <col width="39.42578125" bestFit="1" customWidth="1" style="171" min="3" max="3"/>
    <col width="39.42578125" customWidth="1" style="171" min="4" max="4"/>
    <col width="18.85546875" bestFit="1" customWidth="1" style="1" min="5" max="5"/>
    <col width="27.5703125" bestFit="1" customWidth="1" style="171" min="6" max="6"/>
    <col width="36.42578125" customWidth="1" style="171" min="7" max="7"/>
    <col width="17.85546875" customWidth="1" style="171" min="8" max="8"/>
    <col width="24.5703125" bestFit="1" customWidth="1" style="171" min="9" max="9"/>
    <col width="20.5703125" customWidth="1" style="1" min="10" max="10"/>
    <col width="28" customWidth="1" style="171" min="11" max="11"/>
    <col width="21.42578125" customWidth="1" style="171" min="12" max="12"/>
    <col width="23.42578125" customWidth="1" style="171" min="13" max="13"/>
    <col width="36.28515625" customWidth="1" style="171" min="14" max="14"/>
    <col width="18.85546875" bestFit="1" customWidth="1" style="171" min="15" max="15"/>
    <col width="11.85546875" bestFit="1" customWidth="1" style="171" min="16" max="16"/>
    <col width="12" bestFit="1" customWidth="1" style="171" min="17" max="17"/>
    <col width="29" customWidth="1" style="171" min="18" max="18"/>
    <col width="15.85546875" bestFit="1" customWidth="1" style="171" min="19" max="19"/>
    <col width="27.140625" bestFit="1" customWidth="1" style="171" min="20" max="20"/>
    <col width="16.140625" bestFit="1" customWidth="1" style="171" min="21" max="21"/>
    <col width="18.5703125" bestFit="1" customWidth="1" style="171" min="22" max="22"/>
    <col width="13.42578125" bestFit="1" customWidth="1" style="171" min="23" max="23"/>
    <col width="19.5703125" bestFit="1" customWidth="1" style="171" min="24" max="24"/>
    <col width="25.140625" bestFit="1" customWidth="1" style="171" min="25" max="25"/>
    <col width="30.28515625" customWidth="1" style="171" min="26" max="26"/>
    <col width="16" customWidth="1" style="1" min="27" max="27"/>
    <col width="13.5703125" customWidth="1" style="1" min="28" max="28"/>
    <col width="15.7109375" customWidth="1" style="1" min="29" max="29"/>
    <col width="16.85546875" customWidth="1" style="1" min="30" max="31"/>
    <col width="17.85546875" customWidth="1" style="1" min="32" max="32"/>
    <col width="12.42578125" customWidth="1" style="1" min="33" max="33"/>
    <col width="15.140625" customWidth="1" style="1" min="34" max="34"/>
    <col width="8.7109375" customWidth="1" style="1" min="35" max="35"/>
    <col width="11.5703125" customWidth="1" style="1" min="36" max="36"/>
    <col width="9.85546875" customWidth="1" style="1" min="37" max="37"/>
    <col width="9.7109375" customWidth="1" style="1" min="38" max="38"/>
    <col width="8.7109375" customWidth="1" style="1" min="39" max="41"/>
    <col width="20.7109375" customWidth="1" style="1" min="42" max="42"/>
    <col width="8.7109375" customWidth="1" style="1" min="43" max="16384"/>
  </cols>
  <sheetData>
    <row r="1" ht="15.75" customHeight="1" s="114">
      <c r="A1" s="370" t="inlineStr">
        <is>
          <t>List 1</t>
        </is>
      </c>
      <c r="B1" s="5" t="n"/>
      <c r="C1" s="371" t="inlineStr">
        <is>
          <t>List 2</t>
        </is>
      </c>
      <c r="F1" s="370" t="inlineStr">
        <is>
          <t>List 3</t>
        </is>
      </c>
      <c r="K1" s="370" t="inlineStr">
        <is>
          <t>List 4</t>
        </is>
      </c>
    </row>
    <row r="2" ht="15.75" customHeight="1" s="114">
      <c r="A2" s="2" t="inlineStr">
        <is>
          <t>Category</t>
        </is>
      </c>
      <c r="B2" s="15" t="n"/>
      <c r="C2" s="171" t="inlineStr">
        <is>
          <t>Vessels</t>
        </is>
      </c>
      <c r="D2" s="171" t="inlineStr">
        <is>
          <t>Components</t>
        </is>
      </c>
      <c r="F2" s="171" t="inlineStr">
        <is>
          <t>Ambient</t>
        </is>
      </c>
      <c r="G2" s="171" t="inlineStr">
        <is>
          <t>Refrigerated</t>
        </is>
      </c>
      <c r="H2" s="171" t="inlineStr">
        <is>
          <t>Pressurised</t>
        </is>
      </c>
      <c r="I2" s="171" t="inlineStr">
        <is>
          <t>Other</t>
        </is>
      </c>
      <c r="K2" s="171" t="inlineStr">
        <is>
          <t>Temperature_and_Pressure</t>
        </is>
      </c>
      <c r="L2" s="171" t="inlineStr">
        <is>
          <t>Liquid_Oxygen</t>
        </is>
      </c>
      <c r="M2" s="171" t="inlineStr">
        <is>
          <t>LNG</t>
        </is>
      </c>
      <c r="N2" s="171" t="inlineStr">
        <is>
          <t>Ambient_Pressure</t>
        </is>
      </c>
      <c r="O2" s="171" t="inlineStr">
        <is>
          <t>Standard</t>
        </is>
      </c>
      <c r="P2" s="171" t="inlineStr">
        <is>
          <t>Valves</t>
        </is>
      </c>
      <c r="Q2" s="171" t="inlineStr">
        <is>
          <t>Pumps</t>
        </is>
      </c>
      <c r="R2" s="171" t="inlineStr">
        <is>
          <t>Hoses_and_Couplings</t>
        </is>
      </c>
      <c r="S2" s="171" t="inlineStr">
        <is>
          <t>Flanges_and_Gaskets</t>
        </is>
      </c>
      <c r="T2" s="171" t="inlineStr">
        <is>
          <t>Pipework</t>
        </is>
      </c>
      <c r="U2" s="171" t="inlineStr">
        <is>
          <t>Compressors</t>
        </is>
      </c>
      <c r="V2" s="171" t="inlineStr">
        <is>
          <t>Tankers</t>
        </is>
      </c>
      <c r="W2" s="171" t="inlineStr">
        <is>
          <t>Road_Tankers</t>
        </is>
      </c>
      <c r="X2" s="171" t="inlineStr">
        <is>
          <t>LPG_Road_Tankers</t>
        </is>
      </c>
      <c r="Y2" s="171" t="inlineStr">
        <is>
          <t>Spray_Release_Frequency</t>
        </is>
      </c>
    </row>
    <row r="3">
      <c r="A3" s="171" t="inlineStr">
        <is>
          <t>Vessels</t>
        </is>
      </c>
      <c r="C3" s="171" t="inlineStr">
        <is>
          <t>Ambient</t>
        </is>
      </c>
      <c r="D3" s="171" t="inlineStr">
        <is>
          <t>Other</t>
        </is>
      </c>
      <c r="F3" s="171" t="inlineStr">
        <is>
          <t>Temperature_and_Pressure</t>
        </is>
      </c>
      <c r="G3" s="171" t="inlineStr">
        <is>
          <t>Ambient_Pressure</t>
        </is>
      </c>
      <c r="H3" s="171" t="inlineStr">
        <is>
          <t>Standard</t>
        </is>
      </c>
      <c r="I3" s="171" t="inlineStr">
        <is>
          <t>Compressors</t>
        </is>
      </c>
      <c r="K3" s="171" t="inlineStr">
        <is>
          <t>Large</t>
        </is>
      </c>
      <c r="L3" s="171" t="inlineStr">
        <is>
          <t>Single_Walled_LO</t>
        </is>
      </c>
      <c r="M3" s="171" t="inlineStr">
        <is>
          <t>Single.Walled</t>
        </is>
      </c>
      <c r="N3" s="171" t="inlineStr">
        <is>
          <t>Single_Walled</t>
        </is>
      </c>
      <c r="O3" s="171" t="inlineStr">
        <is>
          <t>Chemical_Reactors</t>
        </is>
      </c>
      <c r="P3" s="171" t="inlineStr">
        <is>
          <t>ASO</t>
        </is>
      </c>
      <c r="Q3" s="171" t="inlineStr">
        <is>
          <t>Casing</t>
        </is>
      </c>
      <c r="R3" s="171" t="inlineStr">
        <is>
          <t>Basic_Facilities</t>
        </is>
      </c>
      <c r="S3" s="171" t="inlineStr">
        <is>
          <t>Not.Applicable</t>
        </is>
      </c>
      <c r="T3" s="171" t="inlineStr">
        <is>
          <t>_0_to_49mm</t>
        </is>
      </c>
      <c r="U3" s="171" t="inlineStr">
        <is>
          <t>Centrifugal</t>
        </is>
      </c>
      <c r="V3" s="171" t="inlineStr">
        <is>
          <t>Lifting</t>
        </is>
      </c>
      <c r="W3" s="171" t="inlineStr">
        <is>
          <t>General</t>
        </is>
      </c>
      <c r="X3" s="171" t="inlineStr">
        <is>
          <t>Smaller</t>
        </is>
      </c>
      <c r="Y3" s="171" t="inlineStr">
        <is>
          <t>Hose_and_Coupling</t>
        </is>
      </c>
    </row>
    <row r="4" ht="15" customHeight="1" s="114">
      <c r="A4" s="171" t="inlineStr">
        <is>
          <t>Components</t>
        </is>
      </c>
      <c r="C4" s="171" t="inlineStr">
        <is>
          <t>Pressurised</t>
        </is>
      </c>
      <c r="G4" s="171" t="inlineStr">
        <is>
          <t>Liquid_Oxygen</t>
        </is>
      </c>
      <c r="I4" s="171" t="inlineStr">
        <is>
          <t>Flanges_and_Gaskets</t>
        </is>
      </c>
      <c r="K4" s="171" t="inlineStr">
        <is>
          <t>Medium</t>
        </is>
      </c>
      <c r="L4" s="171" t="inlineStr">
        <is>
          <t>Cluster_Tanks</t>
        </is>
      </c>
      <c r="M4" s="171" t="inlineStr">
        <is>
          <t>Double.Walled</t>
        </is>
      </c>
      <c r="N4" s="171" t="inlineStr">
        <is>
          <t>Single_Walled_LNG</t>
        </is>
      </c>
      <c r="O4" s="171" t="inlineStr">
        <is>
          <t>Chlorine</t>
        </is>
      </c>
      <c r="P4" s="171" t="inlineStr">
        <is>
          <t>Manual</t>
        </is>
      </c>
      <c r="Q4" s="15" t="n"/>
      <c r="R4" s="171" t="inlineStr">
        <is>
          <t>Average_Facilities</t>
        </is>
      </c>
      <c r="T4" s="171" t="inlineStr">
        <is>
          <t>_50_to_149mm</t>
        </is>
      </c>
      <c r="U4" s="171" t="inlineStr">
        <is>
          <t>Reciprocating</t>
        </is>
      </c>
      <c r="V4" s="171" t="inlineStr">
        <is>
          <t>No_Lifting</t>
        </is>
      </c>
      <c r="X4" s="171" t="inlineStr">
        <is>
          <t>Larger</t>
        </is>
      </c>
      <c r="Y4" s="171" t="inlineStr">
        <is>
          <t>Pipe</t>
        </is>
      </c>
    </row>
    <row r="5">
      <c r="C5" s="171" t="inlineStr">
        <is>
          <t>Refrigerated</t>
        </is>
      </c>
      <c r="G5" s="171" t="inlineStr">
        <is>
          <t>LNG</t>
        </is>
      </c>
      <c r="I5" s="171" t="inlineStr">
        <is>
          <t>Hoses_and_Couplings</t>
        </is>
      </c>
      <c r="K5" s="171" t="inlineStr">
        <is>
          <t>Small</t>
        </is>
      </c>
      <c r="M5" s="171" t="inlineStr">
        <is>
          <t>Full.Containment</t>
        </is>
      </c>
      <c r="N5" s="171" t="inlineStr">
        <is>
          <t>Double_Walled</t>
        </is>
      </c>
      <c r="O5" s="171" t="inlineStr">
        <is>
          <t>Generic</t>
        </is>
      </c>
      <c r="P5" s="171" t="inlineStr">
        <is>
          <t>ROSO</t>
        </is>
      </c>
      <c r="R5" s="171" t="inlineStr">
        <is>
          <t>Multi_Safety_System_Facilities</t>
        </is>
      </c>
      <c r="T5" s="171" t="inlineStr">
        <is>
          <t>_150_to_299mm</t>
        </is>
      </c>
      <c r="Y5" s="171" t="inlineStr">
        <is>
          <t>Pump</t>
        </is>
      </c>
    </row>
    <row r="6" ht="15" customHeight="1" s="114">
      <c r="I6" s="171" t="inlineStr">
        <is>
          <t>LPG_Road_Tankers</t>
        </is>
      </c>
      <c r="N6" s="171" t="inlineStr">
        <is>
          <t>Double_Walled_LNG</t>
        </is>
      </c>
      <c r="O6" s="171" t="inlineStr">
        <is>
          <t>LPG</t>
        </is>
      </c>
      <c r="P6" s="171" t="inlineStr">
        <is>
          <t>XSF</t>
        </is>
      </c>
      <c r="R6" s="15" t="n"/>
      <c r="T6" s="171" t="inlineStr">
        <is>
          <t>_200_to_499mm</t>
        </is>
      </c>
      <c r="Y6" s="171" t="inlineStr">
        <is>
          <t>Valve</t>
        </is>
      </c>
    </row>
    <row r="7" ht="15" customHeight="1" s="114">
      <c r="I7" s="171" t="inlineStr">
        <is>
          <t>Pipework</t>
        </is>
      </c>
      <c r="N7" s="171" t="inlineStr">
        <is>
          <t>Full_Containment</t>
        </is>
      </c>
      <c r="O7" s="171" t="inlineStr">
        <is>
          <t>Spherical</t>
        </is>
      </c>
      <c r="P7" s="15" t="n"/>
      <c r="T7" s="171" t="inlineStr">
        <is>
          <t>_500_to_1000mm</t>
        </is>
      </c>
    </row>
    <row r="8">
      <c r="I8" s="171" t="inlineStr">
        <is>
          <t>Pumps</t>
        </is>
      </c>
      <c r="N8" s="171" t="inlineStr">
        <is>
          <t>Full_Containment_LNG</t>
        </is>
      </c>
    </row>
    <row r="9">
      <c r="I9" s="171" t="inlineStr">
        <is>
          <t>Road_Tankers</t>
        </is>
      </c>
    </row>
    <row r="10">
      <c r="I10" s="171" t="inlineStr">
        <is>
          <t>Spray_Release_Frequency</t>
        </is>
      </c>
    </row>
    <row r="11">
      <c r="I11" s="171" t="inlineStr">
        <is>
          <t>Tankers</t>
        </is>
      </c>
    </row>
    <row r="12">
      <c r="I12" s="171" t="inlineStr">
        <is>
          <t>Valves</t>
        </is>
      </c>
    </row>
    <row r="20" ht="15.75" customHeight="1" s="114">
      <c r="F20" s="2" t="n"/>
      <c r="G20" s="2" t="n"/>
    </row>
    <row r="21">
      <c r="F21" s="16" t="n"/>
    </row>
    <row r="25" ht="15" customHeight="1" s="114">
      <c r="A25" s="370" t="inlineStr">
        <is>
          <t>List 5</t>
        </is>
      </c>
      <c r="AS25" s="171" t="n"/>
      <c r="AT25" s="171" t="n"/>
      <c r="AU25" s="171" t="n"/>
      <c r="AV25" s="171" t="n"/>
      <c r="AW25" s="171" t="n"/>
    </row>
    <row r="26">
      <c r="A26" s="171" t="inlineStr">
        <is>
          <t>Large</t>
        </is>
      </c>
      <c r="B26" s="171" t="inlineStr">
        <is>
          <t>Medium</t>
        </is>
      </c>
      <c r="C26" s="171" t="inlineStr">
        <is>
          <t>Small</t>
        </is>
      </c>
      <c r="D26" s="171" t="inlineStr">
        <is>
          <t>Single_Walled_LO</t>
        </is>
      </c>
      <c r="E26" s="171" t="inlineStr">
        <is>
          <t>Cluster_Tanks</t>
        </is>
      </c>
      <c r="F26" s="171" t="inlineStr">
        <is>
          <t>Single.Walled</t>
        </is>
      </c>
      <c r="G26" s="171" t="inlineStr">
        <is>
          <t>Double.Walled</t>
        </is>
      </c>
      <c r="H26" s="171" t="inlineStr">
        <is>
          <t>Full.Containment</t>
        </is>
      </c>
      <c r="I26" s="171" t="inlineStr">
        <is>
          <t>Single_Walled</t>
        </is>
      </c>
      <c r="J26" s="171" t="inlineStr">
        <is>
          <t>Single_Walled_LNG</t>
        </is>
      </c>
      <c r="K26" s="171" t="inlineStr">
        <is>
          <t>Double_Walled</t>
        </is>
      </c>
      <c r="L26" s="171" t="inlineStr">
        <is>
          <t>Double_Walled_LNG</t>
        </is>
      </c>
      <c r="M26" s="171" t="inlineStr">
        <is>
          <t>Full_Containment</t>
        </is>
      </c>
      <c r="N26" s="171" t="inlineStr">
        <is>
          <t>Full_Containment_LNG</t>
        </is>
      </c>
      <c r="O26" s="171" t="inlineStr">
        <is>
          <t xml:space="preserve">Generic </t>
        </is>
      </c>
      <c r="P26" s="171" t="inlineStr">
        <is>
          <t>Chlorine</t>
        </is>
      </c>
      <c r="Q26" s="171" t="inlineStr">
        <is>
          <t>LPG</t>
        </is>
      </c>
      <c r="R26" s="171" t="inlineStr">
        <is>
          <t>Spherical</t>
        </is>
      </c>
      <c r="S26" s="171" t="inlineStr">
        <is>
          <t>Chemical_Reactors</t>
        </is>
      </c>
      <c r="T26" s="171" t="inlineStr">
        <is>
          <t>Manual</t>
        </is>
      </c>
      <c r="U26" s="171" t="inlineStr">
        <is>
          <t>ROSO</t>
        </is>
      </c>
      <c r="V26" s="171" t="inlineStr">
        <is>
          <t>ASO</t>
        </is>
      </c>
      <c r="W26" s="171" t="inlineStr">
        <is>
          <t>XSF</t>
        </is>
      </c>
      <c r="X26" s="171" t="inlineStr">
        <is>
          <t>Casing</t>
        </is>
      </c>
      <c r="Y26" s="171" t="inlineStr">
        <is>
          <t>Basic_Facilities</t>
        </is>
      </c>
      <c r="Z26" s="171" t="inlineStr">
        <is>
          <t>Average_Facilities</t>
        </is>
      </c>
      <c r="AA26" s="171" t="inlineStr">
        <is>
          <t>Multi_Safety_System_Facilities</t>
        </is>
      </c>
      <c r="AB26" s="171" t="inlineStr">
        <is>
          <t>Not.Applicable</t>
        </is>
      </c>
      <c r="AC26" s="171" t="inlineStr">
        <is>
          <t>_0_to_49mm</t>
        </is>
      </c>
      <c r="AD26" s="171" t="inlineStr">
        <is>
          <t>_50_to_149mm</t>
        </is>
      </c>
      <c r="AE26" s="171" t="inlineStr">
        <is>
          <t>_150_to_299mm</t>
        </is>
      </c>
      <c r="AF26" s="171" t="inlineStr">
        <is>
          <t>_200_to_499mm</t>
        </is>
      </c>
      <c r="AG26" s="171" t="inlineStr">
        <is>
          <t>_500_to_1000mm</t>
        </is>
      </c>
      <c r="AH26" s="171" t="inlineStr">
        <is>
          <t>Centrifugal</t>
        </is>
      </c>
      <c r="AI26" s="171" t="inlineStr">
        <is>
          <t>Reciprocating</t>
        </is>
      </c>
      <c r="AJ26" s="171" t="inlineStr">
        <is>
          <t>Lifting</t>
        </is>
      </c>
      <c r="AK26" s="171" t="inlineStr">
        <is>
          <t>No_Lifting</t>
        </is>
      </c>
      <c r="AL26" s="171" t="inlineStr">
        <is>
          <t>General</t>
        </is>
      </c>
      <c r="AM26" s="171" t="inlineStr">
        <is>
          <t>Smaller</t>
        </is>
      </c>
      <c r="AN26" s="171" t="inlineStr">
        <is>
          <t>Larger</t>
        </is>
      </c>
      <c r="AO26" s="171" t="inlineStr">
        <is>
          <t>Valve</t>
        </is>
      </c>
      <c r="AP26" s="171" t="inlineStr">
        <is>
          <t>Pump</t>
        </is>
      </c>
      <c r="AQ26" s="171" t="inlineStr">
        <is>
          <t>Hose_and_Coupling</t>
        </is>
      </c>
      <c r="AR26" s="171" t="inlineStr">
        <is>
          <t>Pipe</t>
        </is>
      </c>
    </row>
    <row r="27">
      <c r="A27" s="171" t="inlineStr">
        <is>
          <t>Catastrophic</t>
        </is>
      </c>
      <c r="B27" s="171" t="inlineStr">
        <is>
          <t>Catastrophic (Flammable)</t>
        </is>
      </c>
      <c r="C27" s="171" t="inlineStr">
        <is>
          <t>Catastrophic (Flammable)</t>
        </is>
      </c>
      <c r="D27" s="171" t="inlineStr">
        <is>
          <t>Catastrophic</t>
        </is>
      </c>
      <c r="E27" s="171" t="inlineStr">
        <is>
          <t>Catastrophic (Multiple Tank Failures)</t>
        </is>
      </c>
      <c r="F27" s="171" t="inlineStr">
        <is>
          <t>Catastrophic</t>
        </is>
      </c>
      <c r="G27" s="171" t="inlineStr">
        <is>
          <t>Catastrophic</t>
        </is>
      </c>
      <c r="H27" s="171" t="inlineStr">
        <is>
          <t>Catastrophic</t>
        </is>
      </c>
      <c r="I27" s="171" t="inlineStr">
        <is>
          <t>Catastrophic</t>
        </is>
      </c>
      <c r="J27" s="171" t="inlineStr">
        <is>
          <t>Catastrophic</t>
        </is>
      </c>
      <c r="K27" s="171" t="inlineStr">
        <is>
          <t>Catastrophic</t>
        </is>
      </c>
      <c r="L27" s="171" t="inlineStr">
        <is>
          <t>Catastrophic</t>
        </is>
      </c>
      <c r="M27" s="171" t="inlineStr">
        <is>
          <t>Catastrophic</t>
        </is>
      </c>
      <c r="N27" s="171" t="inlineStr">
        <is>
          <t>Catastrophic</t>
        </is>
      </c>
      <c r="O27" s="171" t="inlineStr">
        <is>
          <t>Catastrophic</t>
        </is>
      </c>
      <c r="P27" s="171" t="inlineStr">
        <is>
          <t>Catastrophic</t>
        </is>
      </c>
      <c r="Q27" s="171" t="inlineStr">
        <is>
          <t>Catastrophic</t>
        </is>
      </c>
      <c r="R27" s="171" t="inlineStr">
        <is>
          <t>Catastrophic</t>
        </is>
      </c>
      <c r="S27" s="171" t="inlineStr">
        <is>
          <t>Catastrophic</t>
        </is>
      </c>
      <c r="T27" s="16" t="inlineStr">
        <is>
          <t>Fail to close</t>
        </is>
      </c>
      <c r="U27" s="171" t="inlineStr">
        <is>
          <t>Fail to close</t>
        </is>
      </c>
      <c r="V27" s="171" t="inlineStr">
        <is>
          <t>Fail to close</t>
        </is>
      </c>
      <c r="W27" s="171" t="inlineStr">
        <is>
          <t>Fail to operate</t>
        </is>
      </c>
      <c r="X27" s="171" t="inlineStr">
        <is>
          <t>Catastrophic</t>
        </is>
      </c>
      <c r="Y27" s="171" t="inlineStr">
        <is>
          <t>Guilotine Failure</t>
        </is>
      </c>
      <c r="Z27" s="171" t="inlineStr">
        <is>
          <t>Guilotine Failure</t>
        </is>
      </c>
      <c r="AA27" s="171" t="inlineStr">
        <is>
          <t>Guilotine Failure</t>
        </is>
      </c>
      <c r="AB27" s="171" t="inlineStr">
        <is>
          <t>One Segment Failure</t>
        </is>
      </c>
      <c r="AC27" s="171" t="inlineStr">
        <is>
          <t>3 mm Diameter Hole</t>
        </is>
      </c>
      <c r="AD27" s="171" t="inlineStr">
        <is>
          <t>3 mm Diameter Hole</t>
        </is>
      </c>
      <c r="AE27" s="171" t="inlineStr">
        <is>
          <t>3 mm Diameter Hole</t>
        </is>
      </c>
      <c r="AF27" s="171" t="inlineStr">
        <is>
          <t>3 mm Diameter Hole</t>
        </is>
      </c>
      <c r="AG27" s="171" t="inlineStr">
        <is>
          <t>3 mm Diameter Hole</t>
        </is>
      </c>
      <c r="AH27" s="171" t="inlineStr">
        <is>
          <t>Rupture (&gt;110mm diameter)</t>
        </is>
      </c>
      <c r="AI27" s="171" t="inlineStr">
        <is>
          <t>Rupture (&gt;110mm diameter)</t>
        </is>
      </c>
      <c r="AJ27" s="171" t="inlineStr">
        <is>
          <t>ISO Tanker - Tanker Containers</t>
        </is>
      </c>
      <c r="AK27" s="171" t="inlineStr">
        <is>
          <t>Catastrophic Failure (Dropped greater than 5 metres)</t>
        </is>
      </c>
      <c r="AL27" s="171" t="inlineStr">
        <is>
          <t>Serious Accident</t>
        </is>
      </c>
      <c r="AM27" s="171" t="inlineStr">
        <is>
          <t>BLEVE</t>
        </is>
      </c>
      <c r="AN27" s="171" t="inlineStr">
        <is>
          <t>BLEVE</t>
        </is>
      </c>
      <c r="AO27" s="171" t="inlineStr">
        <is>
          <t>Effective length of crack: Shaft circumference</t>
        </is>
      </c>
      <c r="AP27" s="171" t="inlineStr">
        <is>
          <t>Pump Single Seal (Effective length of crack: Shaft circumference)</t>
        </is>
      </c>
      <c r="AQ27" s="171" t="inlineStr">
        <is>
          <t>Effective length of crack: Hose diameter</t>
        </is>
      </c>
      <c r="AR27" s="171" t="inlineStr">
        <is>
          <t>Effective length of crack: Pipe diameter (max 150 mm crack length)</t>
        </is>
      </c>
    </row>
    <row r="28">
      <c r="A28" s="171" t="inlineStr">
        <is>
          <t>Major</t>
        </is>
      </c>
      <c r="B28" s="171" t="inlineStr">
        <is>
          <t>Catastrophic (Non-Flammable)</t>
        </is>
      </c>
      <c r="C28" s="171" t="inlineStr">
        <is>
          <t>Catastrophic (Non-Flammable)</t>
        </is>
      </c>
      <c r="D28" s="171" t="inlineStr">
        <is>
          <t>Major</t>
        </is>
      </c>
      <c r="E28" s="171" t="inlineStr">
        <is>
          <t>Catastrophic (Single Tank Failure)</t>
        </is>
      </c>
      <c r="F28" s="171" t="inlineStr">
        <is>
          <t>Major</t>
        </is>
      </c>
      <c r="G28" s="171" t="inlineStr">
        <is>
          <t>Major</t>
        </is>
      </c>
      <c r="H28" s="171" t="inlineStr">
        <is>
          <t>Major</t>
        </is>
      </c>
      <c r="I28" s="171" t="inlineStr">
        <is>
          <t>Major</t>
        </is>
      </c>
      <c r="J28" s="171" t="inlineStr">
        <is>
          <t>Major</t>
        </is>
      </c>
      <c r="K28" s="171" t="inlineStr">
        <is>
          <t>Major</t>
        </is>
      </c>
      <c r="L28" s="171" t="inlineStr">
        <is>
          <t>Major</t>
        </is>
      </c>
      <c r="M28" s="171" t="inlineStr">
        <is>
          <t>Major</t>
        </is>
      </c>
      <c r="N28" s="171" t="inlineStr">
        <is>
          <t>Major</t>
        </is>
      </c>
      <c r="O28" s="171" t="inlineStr">
        <is>
          <t>25 - 50 mm Diameter Hole</t>
        </is>
      </c>
      <c r="P28" s="171" t="inlineStr">
        <is>
          <t>25 - 50 mm Diameter Hole</t>
        </is>
      </c>
      <c r="Q28" s="171" t="inlineStr">
        <is>
          <t>BLEVE</t>
        </is>
      </c>
      <c r="R28" s="171" t="inlineStr">
        <is>
          <t>25 - 50 mm Diameter Hole</t>
        </is>
      </c>
      <c r="S28" s="171" t="inlineStr">
        <is>
          <t>25 - 50 mm Diameter Hole</t>
        </is>
      </c>
      <c r="Y28" s="171" t="inlineStr">
        <is>
          <t>15 mm Diameter Hole</t>
        </is>
      </c>
      <c r="Z28" s="171" t="inlineStr">
        <is>
          <t>15 mm Diameter Hole</t>
        </is>
      </c>
      <c r="AA28" s="171" t="inlineStr">
        <is>
          <t>15 mm Diameter Hole</t>
        </is>
      </c>
      <c r="AB28" s="171" t="inlineStr">
        <is>
          <t>Spiral Wound Failure</t>
        </is>
      </c>
      <c r="AC28" s="171" t="inlineStr">
        <is>
          <t>4 mm Diameter Hole</t>
        </is>
      </c>
      <c r="AD28" s="171" t="inlineStr">
        <is>
          <t>4 mm Diameter Hole</t>
        </is>
      </c>
      <c r="AE28" s="171" t="inlineStr">
        <is>
          <t>4 mm Diameter Hole</t>
        </is>
      </c>
      <c r="AF28" s="171" t="inlineStr">
        <is>
          <t>4 mm Diameter Hole</t>
        </is>
      </c>
      <c r="AG28" s="171" t="inlineStr">
        <is>
          <t>4 mm Diameter Hole</t>
        </is>
      </c>
      <c r="AH28" s="171" t="inlineStr">
        <is>
          <t>Large Hole (&gt;75 to ≤110mm diameter)</t>
        </is>
      </c>
      <c r="AI28" s="171" t="inlineStr">
        <is>
          <t>Large Hole (&gt;75 to ≤110mm diameter)</t>
        </is>
      </c>
      <c r="AJ28" s="171" t="inlineStr">
        <is>
          <t>Catastrophic Failure (No PRV)</t>
        </is>
      </c>
      <c r="AK28" s="171" t="inlineStr">
        <is>
          <t>50 mm Diameter Hole (Dropped less than 5 metres)</t>
        </is>
      </c>
      <c r="AL28" s="171" t="n"/>
      <c r="AM28" s="171" t="n"/>
      <c r="AN28" s="171" t="n"/>
      <c r="AO28" s="171" t="n"/>
      <c r="AP28" s="171" t="inlineStr">
        <is>
          <t>Pump Double Seal (Effective length of crack: Shaft circumference)</t>
        </is>
      </c>
      <c r="AQ28" s="171" t="n"/>
      <c r="AR28" s="171" t="n"/>
    </row>
    <row r="29">
      <c r="A29" s="171" t="inlineStr">
        <is>
          <t>Minor</t>
        </is>
      </c>
      <c r="B29" s="171" t="inlineStr">
        <is>
          <t>Large (Flammable)</t>
        </is>
      </c>
      <c r="C29" s="171" t="inlineStr">
        <is>
          <t>Large (Flammable)</t>
        </is>
      </c>
      <c r="D29" s="171" t="inlineStr">
        <is>
          <t>Minor</t>
        </is>
      </c>
      <c r="E29" s="171" t="inlineStr">
        <is>
          <t>Major</t>
        </is>
      </c>
      <c r="F29" s="171" t="inlineStr">
        <is>
          <t>Minor</t>
        </is>
      </c>
      <c r="G29" s="171" t="inlineStr">
        <is>
          <t>Minor</t>
        </is>
      </c>
      <c r="H29" s="171" t="inlineStr">
        <is>
          <t>Minor</t>
        </is>
      </c>
      <c r="I29" s="171" t="inlineStr">
        <is>
          <t>Minor</t>
        </is>
      </c>
      <c r="J29" s="171" t="inlineStr">
        <is>
          <t>Minor</t>
        </is>
      </c>
      <c r="K29" s="171" t="inlineStr">
        <is>
          <t>Minor</t>
        </is>
      </c>
      <c r="L29" s="171" t="inlineStr">
        <is>
          <t>Minor</t>
        </is>
      </c>
      <c r="M29" s="171" t="inlineStr">
        <is>
          <t>Minor</t>
        </is>
      </c>
      <c r="N29" s="171" t="inlineStr">
        <is>
          <t>Minor</t>
        </is>
      </c>
      <c r="O29" s="171" t="inlineStr">
        <is>
          <t>13 mm Diameter Hole</t>
        </is>
      </c>
      <c r="P29" s="171" t="inlineStr">
        <is>
          <t>13 mm Diameter Hole</t>
        </is>
      </c>
      <c r="Q29" s="171" t="inlineStr">
        <is>
          <t>25 - 50 mm Diameter Hole</t>
        </is>
      </c>
      <c r="R29" s="171" t="inlineStr">
        <is>
          <t>13 mm Diameter Hole</t>
        </is>
      </c>
      <c r="S29" s="171" t="inlineStr">
        <is>
          <t>13 mm Diameter Hole</t>
        </is>
      </c>
      <c r="Y29" s="171" t="inlineStr">
        <is>
          <t>5 mm Diameter Hole</t>
        </is>
      </c>
      <c r="Z29" s="171" t="inlineStr">
        <is>
          <t>5 mm Diameter Hole</t>
        </is>
      </c>
      <c r="AA29" s="171" t="inlineStr">
        <is>
          <t>5 mm Diameter Hole</t>
        </is>
      </c>
      <c r="AB29" s="171" t="n"/>
      <c r="AC29" s="171" t="inlineStr">
        <is>
          <t>25 mm Diameter Hole</t>
        </is>
      </c>
      <c r="AD29" s="171" t="inlineStr">
        <is>
          <t>25 mm Diameter Hole</t>
        </is>
      </c>
      <c r="AE29" s="171" t="inlineStr">
        <is>
          <t>25 mm Diameter Hole</t>
        </is>
      </c>
      <c r="AF29" s="171" t="inlineStr">
        <is>
          <t>25 mm Diameter Hole</t>
        </is>
      </c>
      <c r="AG29" s="171" t="inlineStr">
        <is>
          <t>25 mm Diameter Hole</t>
        </is>
      </c>
      <c r="AH29" s="171" t="inlineStr">
        <is>
          <t>Small Hole (&gt;25mm to ≤75mm Diameter)</t>
        </is>
      </c>
      <c r="AI29" s="171" t="inlineStr">
        <is>
          <t>Small Hole (&gt;25mm to ≤75mm Diameter)</t>
        </is>
      </c>
      <c r="AJ29" s="171" t="inlineStr">
        <is>
          <t>Catastrophic Failure (With PRV)</t>
        </is>
      </c>
      <c r="AK29" s="171" t="inlineStr">
        <is>
          <t>50 mm Diameter Hole (Container dropped on to tanker)</t>
        </is>
      </c>
      <c r="AL29" s="171" t="n"/>
      <c r="AM29" s="171" t="n"/>
      <c r="AN29" s="171" t="n"/>
      <c r="AO29" s="171" t="n"/>
      <c r="AP29" s="171" t="n"/>
      <c r="AQ29" s="171" t="n"/>
      <c r="AR29" s="171" t="n"/>
      <c r="AS29" s="171" t="n"/>
      <c r="AT29" s="171" t="n"/>
      <c r="AU29" s="171" t="n"/>
      <c r="AV29" s="171" t="n"/>
      <c r="AW29" s="171" t="n"/>
      <c r="AX29" s="171" t="n"/>
      <c r="AY29" s="171" t="n"/>
    </row>
    <row r="30">
      <c r="A30" s="171" t="inlineStr">
        <is>
          <t>Roof</t>
        </is>
      </c>
      <c r="B30" s="171" t="inlineStr">
        <is>
          <t>Large (Non-Flammable)</t>
        </is>
      </c>
      <c r="C30" s="171" t="inlineStr">
        <is>
          <t>Large (Non-Flammable)</t>
        </is>
      </c>
      <c r="E30" s="171" t="inlineStr">
        <is>
          <t>Minor</t>
        </is>
      </c>
      <c r="F30" s="171" t="inlineStr">
        <is>
          <t>Failure (Vapour Release Only)</t>
        </is>
      </c>
      <c r="G30" s="171" t="inlineStr">
        <is>
          <t>Failure (Vapour Release Only)</t>
        </is>
      </c>
      <c r="H30" s="171" t="inlineStr">
        <is>
          <t>Failure (Vapour Release Only)</t>
        </is>
      </c>
      <c r="I30" s="171" t="inlineStr">
        <is>
          <t>Failure (Vapour Release Only)</t>
        </is>
      </c>
      <c r="J30" s="171" t="inlineStr">
        <is>
          <t>Failure (Vapour Release Only)</t>
        </is>
      </c>
      <c r="K30" s="171" t="inlineStr">
        <is>
          <t>Failure (Vapour Release Only)</t>
        </is>
      </c>
      <c r="L30" s="171" t="inlineStr">
        <is>
          <t>Failure (Vapour Release Only)</t>
        </is>
      </c>
      <c r="M30" s="171" t="inlineStr">
        <is>
          <t>Failure (Vapour Release Only)</t>
        </is>
      </c>
      <c r="N30" s="171" t="inlineStr">
        <is>
          <t>Failure (Vapour Release Only)</t>
        </is>
      </c>
      <c r="O30" s="171" t="inlineStr">
        <is>
          <t>6 mm Diameter Hole</t>
        </is>
      </c>
      <c r="P30" s="171" t="inlineStr">
        <is>
          <t>6 mm Diameter Hole</t>
        </is>
      </c>
      <c r="Q30" s="171" t="inlineStr">
        <is>
          <t>13 mm Diameter Hole</t>
        </is>
      </c>
      <c r="R30" s="171" t="inlineStr">
        <is>
          <t>6 mm Diameter Hole</t>
        </is>
      </c>
      <c r="S30" s="171" t="inlineStr">
        <is>
          <t>6 mm Diameter Hole</t>
        </is>
      </c>
      <c r="AA30" s="171" t="n"/>
      <c r="AB30" s="171" t="n"/>
      <c r="AC30" s="171" t="inlineStr">
        <is>
          <t>A Third of Pipe Diameter</t>
        </is>
      </c>
      <c r="AD30" s="171" t="inlineStr">
        <is>
          <t>A Third of Pipe Diameter</t>
        </is>
      </c>
      <c r="AE30" s="171" t="inlineStr">
        <is>
          <t>A Third of Pipe Diameter</t>
        </is>
      </c>
      <c r="AF30" s="171" t="inlineStr">
        <is>
          <t>A Third of Pipe Diameter</t>
        </is>
      </c>
      <c r="AG30" s="171" t="inlineStr">
        <is>
          <t>A Third of Pipe Diameter</t>
        </is>
      </c>
      <c r="AH30" s="171" t="inlineStr">
        <is>
          <t>Pin Hole (≤25mm diameter)</t>
        </is>
      </c>
      <c r="AI30" s="171" t="inlineStr">
        <is>
          <t>Pin Hole (≤25mm diameter)</t>
        </is>
      </c>
      <c r="AJ30" s="171" t="inlineStr">
        <is>
          <t>Valve Left Open (25 - 50 mm Diameter Hole)</t>
        </is>
      </c>
      <c r="AK30" s="171" t="n"/>
      <c r="AL30" s="171" t="n"/>
      <c r="AM30" s="171" t="n"/>
      <c r="AN30" s="171" t="n"/>
      <c r="AO30" s="171" t="n"/>
      <c r="AP30" s="171" t="n"/>
      <c r="AQ30" s="171" t="n"/>
      <c r="AR30" s="171" t="n"/>
      <c r="AS30" s="171" t="n"/>
      <c r="AT30" s="171" t="n"/>
      <c r="AU30" s="171" t="n"/>
      <c r="AV30" s="171" t="n"/>
      <c r="AW30" s="171" t="n"/>
      <c r="AX30" s="171" t="n"/>
      <c r="AY30" s="171" t="n"/>
    </row>
    <row r="31">
      <c r="B31" s="171" t="inlineStr">
        <is>
          <t>Small (Flammable)</t>
        </is>
      </c>
      <c r="C31" s="171" t="inlineStr">
        <is>
          <t>Small (Flammable)</t>
        </is>
      </c>
      <c r="E31" s="171" t="n"/>
      <c r="J31" s="171" t="n"/>
      <c r="AA31" s="171" t="n"/>
      <c r="AB31" s="171" t="n"/>
      <c r="AC31" s="171" t="inlineStr">
        <is>
          <t xml:space="preserve">Guilotine </t>
        </is>
      </c>
      <c r="AD31" s="171" t="inlineStr">
        <is>
          <t xml:space="preserve">Guilotine </t>
        </is>
      </c>
      <c r="AE31" s="171" t="inlineStr">
        <is>
          <t xml:space="preserve">Guilotine </t>
        </is>
      </c>
      <c r="AF31" s="171" t="inlineStr">
        <is>
          <t xml:space="preserve">Guilotine </t>
        </is>
      </c>
      <c r="AG31" s="171" t="inlineStr">
        <is>
          <t xml:space="preserve">Guilotine </t>
        </is>
      </c>
      <c r="AH31" s="171" t="n"/>
      <c r="AI31" s="171" t="n"/>
      <c r="AJ31" s="171" t="inlineStr">
        <is>
          <t>Valve Left Open (13 mm Diameter Hole)</t>
        </is>
      </c>
      <c r="AK31" s="171" t="n"/>
      <c r="AL31" s="171" t="n"/>
      <c r="AM31" s="171" t="n"/>
      <c r="AN31" s="171" t="n"/>
      <c r="AO31" s="171" t="n"/>
      <c r="AP31" s="171" t="n"/>
      <c r="AQ31" s="171" t="n"/>
      <c r="AR31" s="171" t="n"/>
      <c r="AS31" s="171" t="n"/>
      <c r="AT31" s="171" t="n"/>
      <c r="AU31" s="171" t="n"/>
      <c r="AV31" s="171" t="n"/>
      <c r="AW31" s="171" t="n"/>
      <c r="AX31" s="171" t="n"/>
      <c r="AY31" s="171" t="n"/>
    </row>
    <row r="32" ht="15" customHeight="1" s="114">
      <c r="B32" s="171" t="inlineStr">
        <is>
          <t>Small (Non-Flammable)</t>
        </is>
      </c>
      <c r="C32" s="171" t="inlineStr">
        <is>
          <t>Small (Non-Flammable)</t>
        </is>
      </c>
      <c r="E32" s="171" t="n"/>
      <c r="J32" s="171" t="n"/>
      <c r="N32" s="15" t="n"/>
      <c r="AA32" s="171" t="n"/>
      <c r="AB32" s="171" t="n"/>
      <c r="AC32" s="171" t="n"/>
      <c r="AD32" s="171" t="n"/>
      <c r="AE32" s="171" t="n"/>
      <c r="AF32" s="171" t="n"/>
      <c r="AG32" s="171" t="n"/>
      <c r="AH32" s="171" t="n"/>
      <c r="AI32" s="171" t="n"/>
      <c r="AJ32" s="171" t="inlineStr">
        <is>
          <t>Valve Left Open (4 mm Diameter Hole)</t>
        </is>
      </c>
      <c r="AK32" s="171" t="n"/>
      <c r="AL32" s="171" t="n"/>
      <c r="AP32" s="171" t="n"/>
      <c r="AQ32" s="171" t="n"/>
      <c r="AR32" s="171" t="n"/>
      <c r="AS32" s="171" t="n"/>
      <c r="AT32" s="171" t="n"/>
      <c r="AU32" s="171" t="n"/>
      <c r="AV32" s="171" t="n"/>
      <c r="AW32" s="171" t="n"/>
      <c r="AX32" s="171" t="n"/>
      <c r="AY32" s="171" t="n"/>
    </row>
    <row r="33">
      <c r="E33" s="171" t="n"/>
      <c r="J33" s="171" t="n"/>
      <c r="AA33" s="171" t="n"/>
      <c r="AB33" s="171" t="n"/>
      <c r="AC33" s="171" t="n"/>
      <c r="AD33" s="171" t="n"/>
      <c r="AE33" s="171" t="n"/>
      <c r="AF33" s="171" t="n"/>
      <c r="AI33" s="171" t="n"/>
      <c r="AJ33" s="171" t="inlineStr">
        <is>
          <t>Vapour Release (50 mm Diameter Hole)</t>
        </is>
      </c>
      <c r="AK33" s="171" t="n"/>
      <c r="AL33" s="171" t="n"/>
      <c r="AP33" s="171" t="n"/>
      <c r="AQ33" s="171" t="n"/>
      <c r="AR33" s="171" t="n"/>
      <c r="AS33" s="171" t="n"/>
      <c r="AT33" s="171" t="n"/>
      <c r="AU33" s="171" t="n"/>
      <c r="AV33" s="171" t="n"/>
      <c r="AW33" s="171" t="n"/>
      <c r="AX33" s="171" t="n"/>
      <c r="AY33" s="171" t="n"/>
      <c r="AZ33" s="171" t="n"/>
    </row>
    <row r="34">
      <c r="E34" s="171" t="n"/>
      <c r="J34" s="171" t="n"/>
      <c r="AA34" s="171" t="n"/>
      <c r="AB34" s="171" t="n"/>
      <c r="AC34" s="171" t="n"/>
      <c r="AD34" s="171" t="n"/>
      <c r="AE34" s="171" t="n"/>
      <c r="AF34" s="171" t="n"/>
      <c r="AG34" s="171" t="n"/>
      <c r="AH34" s="171" t="n"/>
      <c r="AI34" s="171" t="n"/>
      <c r="AJ34" s="171" t="n"/>
      <c r="AK34" s="171" t="n"/>
      <c r="AO34" s="171" t="n"/>
      <c r="AP34" s="171" t="n"/>
      <c r="AQ34" s="171" t="n"/>
      <c r="AR34" s="171" t="n"/>
      <c r="AS34" s="171" t="n"/>
      <c r="AT34" s="171" t="n"/>
      <c r="AU34" s="171" t="n"/>
      <c r="AV34" s="171" t="n"/>
      <c r="AW34" s="171" t="n"/>
      <c r="AX34" s="171" t="n"/>
      <c r="AY34" s="171" t="n"/>
      <c r="AZ34" s="171" t="n"/>
    </row>
    <row r="35">
      <c r="E35" s="171" t="n"/>
      <c r="J35" s="171" t="n"/>
      <c r="AA35" s="171" t="n"/>
      <c r="AB35" s="171" t="n"/>
      <c r="AC35" s="171" t="n"/>
      <c r="AD35" s="171" t="n"/>
      <c r="AE35" s="171" t="n"/>
      <c r="AF35" s="171" t="n"/>
      <c r="AG35" s="171" t="n"/>
      <c r="AH35" s="171" t="n"/>
      <c r="AI35" s="171" t="n"/>
      <c r="AJ35" s="171" t="n"/>
      <c r="AK35" s="171" t="n"/>
      <c r="AO35" s="171" t="n"/>
      <c r="AP35" s="171" t="n"/>
      <c r="AQ35" s="171" t="n"/>
      <c r="AR35" s="171" t="n"/>
      <c r="AS35" s="171" t="n"/>
      <c r="AT35" s="171" t="n"/>
      <c r="AU35" s="171" t="n"/>
      <c r="AV35" s="171" t="n"/>
      <c r="AW35" s="171" t="n"/>
      <c r="AX35" s="171" t="n"/>
      <c r="AY35" s="171" t="n"/>
      <c r="AZ35" s="171" t="n"/>
    </row>
    <row r="36">
      <c r="AF36" s="171" t="n"/>
      <c r="AG36" s="171" t="n"/>
      <c r="AH36" s="171" t="n"/>
      <c r="AI36" s="171" t="n"/>
      <c r="AJ36" s="171" t="n"/>
      <c r="AK36" s="171" t="n"/>
      <c r="AO36" s="171" t="n"/>
      <c r="AP36" s="171" t="n"/>
      <c r="AQ36" s="171" t="n"/>
      <c r="AR36" s="171" t="n"/>
    </row>
    <row r="37" ht="15" customHeight="1" s="114">
      <c r="AG37" s="15" t="n"/>
      <c r="AH37" s="171" t="n"/>
      <c r="AI37" s="171" t="n"/>
      <c r="AJ37" s="171" t="n"/>
      <c r="AK37" s="171" t="n"/>
      <c r="AO37" s="171" t="n"/>
      <c r="AP37" s="171" t="n"/>
      <c r="AQ37" s="171" t="n"/>
      <c r="AR37" s="171" t="n"/>
    </row>
    <row r="38">
      <c r="AG38" s="171" t="n"/>
      <c r="AH38" s="171" t="n"/>
      <c r="AI38" s="171" t="n"/>
      <c r="AJ38" s="171" t="n"/>
      <c r="AK38" s="171" t="n"/>
      <c r="AL38" s="171" t="n"/>
      <c r="AO38" s="171" t="n"/>
      <c r="AP38" s="171" t="n"/>
      <c r="AQ38" s="171" t="n"/>
      <c r="AR38" s="171" t="n"/>
    </row>
    <row r="39">
      <c r="AG39" s="171" t="n"/>
      <c r="AH39" s="171" t="n"/>
      <c r="AI39" s="171" t="n"/>
      <c r="AJ39" s="171" t="n"/>
      <c r="AK39" s="171" t="n"/>
      <c r="AL39" s="171" t="n"/>
      <c r="AM39" s="171" t="n"/>
      <c r="AN39" s="171" t="n"/>
      <c r="AO39" s="171" t="n"/>
      <c r="AP39" s="171" t="n"/>
      <c r="AQ39" s="171" t="n"/>
      <c r="AR39" s="171" t="n"/>
    </row>
    <row r="42" ht="15.75" customHeight="1" s="114">
      <c r="A42" s="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xgdhBl3TOt51GvMtS/hxEw==" formatRows="1" sort="1" spinCount="100000" hashValue="ttdyFQwxNbkmn8JOS7DUhf7k4rpR59G6A1vbmDwo49oSCM51ewa4D0AaRAYe3nhKZ6uyRhd+WHwWnG98DykonA=="/>
  <mergeCells count="4">
    <mergeCell ref="F1:I1"/>
    <mergeCell ref="C1:D1"/>
    <mergeCell ref="A25:AR25"/>
    <mergeCell ref="K1:Y1"/>
  </mergeCells>
  <pageMargins left="0.7" right="0.7" top="0.75" bottom="0.75" header="0.3" footer="0.3"/>
  <pageSetup orientation="portrait" paperSize="9" verticalDpi="300"/>
  <tableParts count="6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  <tablePart xmlns:r="http://schemas.openxmlformats.org/officeDocument/2006/relationships" r:id="rId19"/>
    <tablePart xmlns:r="http://schemas.openxmlformats.org/officeDocument/2006/relationships" r:id="rId20"/>
    <tablePart xmlns:r="http://schemas.openxmlformats.org/officeDocument/2006/relationships" r:id="rId21"/>
    <tablePart xmlns:r="http://schemas.openxmlformats.org/officeDocument/2006/relationships" r:id="rId22"/>
    <tablePart xmlns:r="http://schemas.openxmlformats.org/officeDocument/2006/relationships" r:id="rId23"/>
    <tablePart xmlns:r="http://schemas.openxmlformats.org/officeDocument/2006/relationships" r:id="rId24"/>
    <tablePart xmlns:r="http://schemas.openxmlformats.org/officeDocument/2006/relationships" r:id="rId25"/>
    <tablePart xmlns:r="http://schemas.openxmlformats.org/officeDocument/2006/relationships" r:id="rId26"/>
    <tablePart xmlns:r="http://schemas.openxmlformats.org/officeDocument/2006/relationships" r:id="rId27"/>
    <tablePart xmlns:r="http://schemas.openxmlformats.org/officeDocument/2006/relationships" r:id="rId28"/>
    <tablePart xmlns:r="http://schemas.openxmlformats.org/officeDocument/2006/relationships" r:id="rId29"/>
    <tablePart xmlns:r="http://schemas.openxmlformats.org/officeDocument/2006/relationships" r:id="rId30"/>
    <tablePart xmlns:r="http://schemas.openxmlformats.org/officeDocument/2006/relationships" r:id="rId31"/>
    <tablePart xmlns:r="http://schemas.openxmlformats.org/officeDocument/2006/relationships" r:id="rId32"/>
    <tablePart xmlns:r="http://schemas.openxmlformats.org/officeDocument/2006/relationships" r:id="rId33"/>
    <tablePart xmlns:r="http://schemas.openxmlformats.org/officeDocument/2006/relationships" r:id="rId34"/>
    <tablePart xmlns:r="http://schemas.openxmlformats.org/officeDocument/2006/relationships" r:id="rId35"/>
    <tablePart xmlns:r="http://schemas.openxmlformats.org/officeDocument/2006/relationships" r:id="rId36"/>
    <tablePart xmlns:r="http://schemas.openxmlformats.org/officeDocument/2006/relationships" r:id="rId37"/>
    <tablePart xmlns:r="http://schemas.openxmlformats.org/officeDocument/2006/relationships" r:id="rId38"/>
    <tablePart xmlns:r="http://schemas.openxmlformats.org/officeDocument/2006/relationships" r:id="rId39"/>
    <tablePart xmlns:r="http://schemas.openxmlformats.org/officeDocument/2006/relationships" r:id="rId40"/>
    <tablePart xmlns:r="http://schemas.openxmlformats.org/officeDocument/2006/relationships" r:id="rId41"/>
    <tablePart xmlns:r="http://schemas.openxmlformats.org/officeDocument/2006/relationships" r:id="rId42"/>
    <tablePart xmlns:r="http://schemas.openxmlformats.org/officeDocument/2006/relationships" r:id="rId43"/>
    <tablePart xmlns:r="http://schemas.openxmlformats.org/officeDocument/2006/relationships" r:id="rId44"/>
    <tablePart xmlns:r="http://schemas.openxmlformats.org/officeDocument/2006/relationships" r:id="rId45"/>
    <tablePart xmlns:r="http://schemas.openxmlformats.org/officeDocument/2006/relationships" r:id="rId46"/>
    <tablePart xmlns:r="http://schemas.openxmlformats.org/officeDocument/2006/relationships" r:id="rId47"/>
    <tablePart xmlns:r="http://schemas.openxmlformats.org/officeDocument/2006/relationships" r:id="rId48"/>
    <tablePart xmlns:r="http://schemas.openxmlformats.org/officeDocument/2006/relationships" r:id="rId49"/>
    <tablePart xmlns:r="http://schemas.openxmlformats.org/officeDocument/2006/relationships" r:id="rId50"/>
    <tablePart xmlns:r="http://schemas.openxmlformats.org/officeDocument/2006/relationships" r:id="rId51"/>
    <tablePart xmlns:r="http://schemas.openxmlformats.org/officeDocument/2006/relationships" r:id="rId52"/>
    <tablePart xmlns:r="http://schemas.openxmlformats.org/officeDocument/2006/relationships" r:id="rId53"/>
    <tablePart xmlns:r="http://schemas.openxmlformats.org/officeDocument/2006/relationships" r:id="rId54"/>
    <tablePart xmlns:r="http://schemas.openxmlformats.org/officeDocument/2006/relationships" r:id="rId55"/>
    <tablePart xmlns:r="http://schemas.openxmlformats.org/officeDocument/2006/relationships" r:id="rId56"/>
    <tablePart xmlns:r="http://schemas.openxmlformats.org/officeDocument/2006/relationships" r:id="rId57"/>
    <tablePart xmlns:r="http://schemas.openxmlformats.org/officeDocument/2006/relationships" r:id="rId58"/>
    <tablePart xmlns:r="http://schemas.openxmlformats.org/officeDocument/2006/relationships" r:id="rId59"/>
    <tablePart xmlns:r="http://schemas.openxmlformats.org/officeDocument/2006/relationships" r:id="rId60"/>
    <tablePart xmlns:r="http://schemas.openxmlformats.org/officeDocument/2006/relationships" r:id="rId61"/>
    <tablePart xmlns:r="http://schemas.openxmlformats.org/officeDocument/2006/relationships" r:id="rId62"/>
    <tablePart xmlns:r="http://schemas.openxmlformats.org/officeDocument/2006/relationships" r:id="rId63"/>
    <tablePart xmlns:r="http://schemas.openxmlformats.org/officeDocument/2006/relationships" r:id="rId64"/>
    <tablePart xmlns:r="http://schemas.openxmlformats.org/officeDocument/2006/relationships" r:id="rId65"/>
    <tablePart xmlns:r="http://schemas.openxmlformats.org/officeDocument/2006/relationships" r:id="rId66"/>
  </tableParts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2:M148"/>
  <sheetViews>
    <sheetView topLeftCell="B1" zoomScale="80" zoomScaleNormal="80" workbookViewId="0">
      <selection activeCell="Q47" sqref="Q47"/>
    </sheetView>
  </sheetViews>
  <sheetFormatPr baseColWidth="8" defaultRowHeight="15"/>
  <cols>
    <col width="110.140625" bestFit="1" customWidth="1" style="37" min="1" max="1"/>
    <col width="10.7109375" customWidth="1" style="171" min="2" max="2"/>
    <col width="12.85546875" bestFit="1" customWidth="1" style="171" min="3" max="3"/>
    <col width="26.5703125" bestFit="1" customWidth="1" style="171" min="4" max="4"/>
    <col width="21.85546875" bestFit="1" customWidth="1" style="171" min="5" max="5"/>
    <col width="27.140625" bestFit="1" customWidth="1" style="171" min="6" max="6"/>
    <col width="62" bestFit="1" customWidth="1" style="171" min="7" max="7"/>
    <col hidden="1" width="20.85546875" customWidth="1" style="171" min="8" max="8"/>
    <col width="29" bestFit="1" customWidth="1" style="171" min="9" max="9"/>
    <col hidden="1" width="15.85546875" customWidth="1" style="171" min="10" max="10"/>
    <col hidden="1" width="14.7109375" customWidth="1" style="171" min="11" max="11"/>
    <col width="14.42578125" bestFit="1" customWidth="1" style="171" min="12" max="12"/>
    <col width="105.5703125" bestFit="1" customWidth="1" style="37" min="13" max="13"/>
  </cols>
  <sheetData>
    <row r="2" ht="15.75" customHeight="1" s="114">
      <c r="A2" s="35" t="inlineStr">
        <is>
          <t>Combined Cell</t>
        </is>
      </c>
      <c r="B2" s="110" t="inlineStr">
        <is>
          <t>Category</t>
        </is>
      </c>
      <c r="C2" s="110" t="inlineStr">
        <is>
          <t>Conditions</t>
        </is>
      </c>
      <c r="D2" s="110" t="inlineStr">
        <is>
          <t>Item</t>
        </is>
      </c>
      <c r="E2" s="110" t="inlineStr">
        <is>
          <t>Type</t>
        </is>
      </c>
      <c r="F2" s="110" t="inlineStr">
        <is>
          <t>Severity of Release</t>
        </is>
      </c>
      <c r="G2" s="110" t="inlineStr">
        <is>
          <t>Full Equipment List</t>
        </is>
      </c>
      <c r="H2" s="110" t="inlineStr">
        <is>
          <t xml:space="preserve">Equipment Codes </t>
        </is>
      </c>
      <c r="I2" s="110" t="inlineStr">
        <is>
          <t>Severity of Release</t>
        </is>
      </c>
      <c r="J2" s="110" t="inlineStr">
        <is>
          <t>Severity Code</t>
        </is>
      </c>
      <c r="K2" s="110" t="inlineStr">
        <is>
          <t>Overall Code</t>
        </is>
      </c>
      <c r="L2" s="110" t="inlineStr">
        <is>
          <t>Likelihood</t>
        </is>
      </c>
      <c r="M2" s="35" t="inlineStr">
        <is>
          <t>Notes</t>
        </is>
      </c>
    </row>
    <row r="3">
      <c r="A3" s="37">
        <f>E3&amp;C3&amp;D3&amp;B3&amp;F3</f>
        <v/>
      </c>
      <c r="B3" s="171" t="inlineStr">
        <is>
          <t>Vessels</t>
        </is>
      </c>
      <c r="C3" s="171" t="inlineStr">
        <is>
          <t>Ambient</t>
        </is>
      </c>
      <c r="D3" s="171" t="inlineStr">
        <is>
          <t>Temperature_and_Pressure</t>
        </is>
      </c>
      <c r="E3" s="171" t="inlineStr">
        <is>
          <t>Small</t>
        </is>
      </c>
      <c r="F3" s="171" t="inlineStr">
        <is>
          <t>Catastrophic (Flammable)</t>
        </is>
      </c>
      <c r="G3" s="171" t="inlineStr">
        <is>
          <t>Small Ambient Temperature and Pressure Vessel</t>
        </is>
      </c>
      <c r="H3" s="171" t="inlineStr">
        <is>
          <t>A1</t>
        </is>
      </c>
      <c r="I3" s="171" t="inlineStr">
        <is>
          <t>Catastrophic (Flammable)</t>
        </is>
      </c>
      <c r="J3" s="171" t="inlineStr">
        <is>
          <t>a</t>
        </is>
      </c>
      <c r="K3" s="171">
        <f>H3&amp;J3</f>
        <v/>
      </c>
      <c r="L3" s="171" t="n">
        <v>1.6e-05</v>
      </c>
      <c r="M3" s="37" t="inlineStr">
        <is>
          <t>Corrosion is an important cause of catastrophic release and large failures.</t>
        </is>
      </c>
    </row>
    <row r="4">
      <c r="A4" s="37">
        <f>E4&amp;C4&amp;D4&amp;B4&amp;F4</f>
        <v/>
      </c>
      <c r="B4" s="171" t="inlineStr">
        <is>
          <t>Vessels</t>
        </is>
      </c>
      <c r="C4" s="171" t="inlineStr">
        <is>
          <t>Ambient</t>
        </is>
      </c>
      <c r="D4" s="171" t="inlineStr">
        <is>
          <t>Temperature_and_Pressure</t>
        </is>
      </c>
      <c r="E4" s="171" t="inlineStr">
        <is>
          <t>Small</t>
        </is>
      </c>
      <c r="F4" s="171" t="inlineStr">
        <is>
          <t>Catastrophic (Non-Flammable)</t>
        </is>
      </c>
      <c r="G4" s="171" t="inlineStr">
        <is>
          <t>Small Ambient Temperature and Pressure Vessel</t>
        </is>
      </c>
      <c r="H4" s="171" t="inlineStr">
        <is>
          <t>A1</t>
        </is>
      </c>
      <c r="I4" s="171" t="inlineStr">
        <is>
          <t>Catastrophic (Non-Flammable)</t>
        </is>
      </c>
      <c r="J4" s="171" t="inlineStr">
        <is>
          <t>b</t>
        </is>
      </c>
      <c r="K4" s="171">
        <f>H4&amp;J4</f>
        <v/>
      </c>
      <c r="L4" s="171" t="n">
        <v>8e-06</v>
      </c>
      <c r="M4" s="37" t="inlineStr">
        <is>
          <t>Corrosion is an important cause of catastrophic release and large failures.</t>
        </is>
      </c>
    </row>
    <row r="5">
      <c r="A5" s="37">
        <f>E5&amp;C5&amp;D5&amp;B5&amp;F5</f>
        <v/>
      </c>
      <c r="B5" s="171" t="inlineStr">
        <is>
          <t>Vessels</t>
        </is>
      </c>
      <c r="C5" s="171" t="inlineStr">
        <is>
          <t>Ambient</t>
        </is>
      </c>
      <c r="D5" s="171" t="inlineStr">
        <is>
          <t>Temperature_and_Pressure</t>
        </is>
      </c>
      <c r="E5" s="171" t="inlineStr">
        <is>
          <t>Small</t>
        </is>
      </c>
      <c r="F5" s="171" t="inlineStr">
        <is>
          <t>Large (Flammable)</t>
        </is>
      </c>
      <c r="G5" s="171" t="inlineStr">
        <is>
          <t>Small Ambient Temperature and Pressure Vessel</t>
        </is>
      </c>
      <c r="H5" s="171" t="inlineStr">
        <is>
          <t>A1</t>
        </is>
      </c>
      <c r="I5" s="171" t="inlineStr">
        <is>
          <t>Large (Flammable)</t>
        </is>
      </c>
      <c r="J5" s="171" t="inlineStr">
        <is>
          <t>c</t>
        </is>
      </c>
      <c r="K5" s="171">
        <f>H5&amp;J5</f>
        <v/>
      </c>
      <c r="L5" s="171" t="n">
        <v>0.0001</v>
      </c>
      <c r="M5" s="37" t="inlineStr">
        <is>
          <t>Corrosion is an important cause of catastrophic release and large failures.</t>
        </is>
      </c>
    </row>
    <row r="6">
      <c r="A6" s="37">
        <f>E6&amp;C6&amp;D6&amp;B6&amp;F6</f>
        <v/>
      </c>
      <c r="B6" s="171" t="inlineStr">
        <is>
          <t>Vessels</t>
        </is>
      </c>
      <c r="C6" s="171" t="inlineStr">
        <is>
          <t>Ambient</t>
        </is>
      </c>
      <c r="D6" s="171" t="inlineStr">
        <is>
          <t>Temperature_and_Pressure</t>
        </is>
      </c>
      <c r="E6" s="171" t="inlineStr">
        <is>
          <t>Small</t>
        </is>
      </c>
      <c r="F6" s="171" t="inlineStr">
        <is>
          <t>Large (Non-Flammable)</t>
        </is>
      </c>
      <c r="G6" s="171" t="inlineStr">
        <is>
          <t>Small Ambient Temperature and Pressure Vessel</t>
        </is>
      </c>
      <c r="H6" s="171" t="inlineStr">
        <is>
          <t>A1</t>
        </is>
      </c>
      <c r="I6" s="171" t="inlineStr">
        <is>
          <t>Large (Non-Flammable)</t>
        </is>
      </c>
      <c r="J6" s="171" t="inlineStr">
        <is>
          <t>d</t>
        </is>
      </c>
      <c r="K6" s="171">
        <f>H6&amp;J6</f>
        <v/>
      </c>
      <c r="L6" s="171" t="n">
        <v>5e-05</v>
      </c>
      <c r="M6" s="37" t="inlineStr">
        <is>
          <t>Corrosion is an important cause of catastrophic release and large failures.</t>
        </is>
      </c>
    </row>
    <row r="7">
      <c r="A7" s="37">
        <f>E7&amp;C7&amp;D7&amp;B7&amp;F7</f>
        <v/>
      </c>
      <c r="B7" s="171" t="inlineStr">
        <is>
          <t>Vessels</t>
        </is>
      </c>
      <c r="C7" s="171" t="inlineStr">
        <is>
          <t>Ambient</t>
        </is>
      </c>
      <c r="D7" s="171" t="inlineStr">
        <is>
          <t>Temperature_and_Pressure</t>
        </is>
      </c>
      <c r="E7" s="171" t="inlineStr">
        <is>
          <t>Small</t>
        </is>
      </c>
      <c r="F7" s="171" t="inlineStr">
        <is>
          <t>Small (Flammable)</t>
        </is>
      </c>
      <c r="G7" s="171" t="inlineStr">
        <is>
          <t>Small Ambient Temperature and Pressure Vessel</t>
        </is>
      </c>
      <c r="H7" s="171" t="inlineStr">
        <is>
          <t>A1</t>
        </is>
      </c>
      <c r="I7" s="171" t="inlineStr">
        <is>
          <t>Small (Flammable)</t>
        </is>
      </c>
      <c r="J7" s="171" t="inlineStr">
        <is>
          <t>e</t>
        </is>
      </c>
      <c r="K7" s="171">
        <f>H7&amp;J7</f>
        <v/>
      </c>
      <c r="L7" s="171" t="n">
        <v>0.001</v>
      </c>
      <c r="M7" s="37" t="inlineStr">
        <is>
          <t>Overpressure and smaller component failures are important causes in small releases.</t>
        </is>
      </c>
    </row>
    <row r="8">
      <c r="A8" s="37">
        <f>E8&amp;C8&amp;D8&amp;B8&amp;F8</f>
        <v/>
      </c>
      <c r="B8" s="171" t="inlineStr">
        <is>
          <t>Vessels</t>
        </is>
      </c>
      <c r="C8" s="171" t="inlineStr">
        <is>
          <t>Ambient</t>
        </is>
      </c>
      <c r="D8" s="171" t="inlineStr">
        <is>
          <t>Temperature_and_Pressure</t>
        </is>
      </c>
      <c r="E8" s="171" t="inlineStr">
        <is>
          <t>Small</t>
        </is>
      </c>
      <c r="F8" s="171" t="inlineStr">
        <is>
          <t>Small (Non-Flammable)</t>
        </is>
      </c>
      <c r="G8" s="171" t="inlineStr">
        <is>
          <t>Small Ambient Temperature and Pressure Vessel</t>
        </is>
      </c>
      <c r="H8" s="171" t="inlineStr">
        <is>
          <t>A1</t>
        </is>
      </c>
      <c r="I8" s="171" t="inlineStr">
        <is>
          <t>Small (Non-Flammable)</t>
        </is>
      </c>
      <c r="J8" s="171" t="inlineStr">
        <is>
          <t>f</t>
        </is>
      </c>
      <c r="K8" s="171">
        <f>H8&amp;J8</f>
        <v/>
      </c>
      <c r="L8" s="171" t="n">
        <v>0.0005</v>
      </c>
      <c r="M8" s="37" t="inlineStr">
        <is>
          <t>Overpressure and smaller component failures are important causes in small releases.</t>
        </is>
      </c>
    </row>
    <row r="9">
      <c r="A9" s="37">
        <f>E9&amp;C9&amp;D9&amp;B9&amp;F9</f>
        <v/>
      </c>
      <c r="B9" s="171" t="inlineStr">
        <is>
          <t>Vessels</t>
        </is>
      </c>
      <c r="C9" s="171" t="inlineStr">
        <is>
          <t>Ambient</t>
        </is>
      </c>
      <c r="D9" s="171" t="inlineStr">
        <is>
          <t>Temperature_and_Pressure</t>
        </is>
      </c>
      <c r="E9" s="171" t="inlineStr">
        <is>
          <t>Medium</t>
        </is>
      </c>
      <c r="F9" s="171" t="inlineStr">
        <is>
          <t>Catastrophic (Flammable)</t>
        </is>
      </c>
      <c r="G9" s="171" t="inlineStr">
        <is>
          <t>Medium Ambient Temperature and Pressure Vessel</t>
        </is>
      </c>
      <c r="H9" s="171" t="inlineStr">
        <is>
          <t>A2</t>
        </is>
      </c>
      <c r="I9" s="171" t="inlineStr">
        <is>
          <t>Catastrophic (Flammable)</t>
        </is>
      </c>
      <c r="J9" s="171" t="inlineStr">
        <is>
          <t>a</t>
        </is>
      </c>
      <c r="K9" s="171">
        <f>H9&amp;J9</f>
        <v/>
      </c>
      <c r="L9" s="171" t="n">
        <v>1.6e-05</v>
      </c>
      <c r="M9" s="37" t="inlineStr">
        <is>
          <t>Corrosion is an important cause of catastrophic release and large failures.</t>
        </is>
      </c>
    </row>
    <row r="10">
      <c r="A10" s="37">
        <f>E10&amp;C10&amp;D10&amp;B10&amp;F10</f>
        <v/>
      </c>
      <c r="B10" s="171" t="inlineStr">
        <is>
          <t>Vessels</t>
        </is>
      </c>
      <c r="C10" s="171" t="inlineStr">
        <is>
          <t>Ambient</t>
        </is>
      </c>
      <c r="D10" s="171" t="inlineStr">
        <is>
          <t>Temperature_and_Pressure</t>
        </is>
      </c>
      <c r="E10" s="171" t="inlineStr">
        <is>
          <t>Medium</t>
        </is>
      </c>
      <c r="F10" s="171" t="inlineStr">
        <is>
          <t>Catastrophic (Non-Flammable)</t>
        </is>
      </c>
      <c r="G10" s="171" t="inlineStr">
        <is>
          <t>Medium Ambient Temperature and Pressure Vessel</t>
        </is>
      </c>
      <c r="H10" s="171" t="inlineStr">
        <is>
          <t>A2</t>
        </is>
      </c>
      <c r="I10" s="171" t="inlineStr">
        <is>
          <t>Catastrophic (Non-Flammable)</t>
        </is>
      </c>
      <c r="J10" s="171" t="inlineStr">
        <is>
          <t>b</t>
        </is>
      </c>
      <c r="K10" s="171">
        <f>H10&amp;J10</f>
        <v/>
      </c>
      <c r="L10" s="171" t="n">
        <v>8e-06</v>
      </c>
      <c r="M10" s="37" t="inlineStr">
        <is>
          <t>Corrosion is an important cause of catastrophic release and large failures.</t>
        </is>
      </c>
    </row>
    <row r="11">
      <c r="A11" s="37">
        <f>E11&amp;C11&amp;D11&amp;B11&amp;F11</f>
        <v/>
      </c>
      <c r="B11" s="171" t="inlineStr">
        <is>
          <t>Vessels</t>
        </is>
      </c>
      <c r="C11" s="171" t="inlineStr">
        <is>
          <t>Ambient</t>
        </is>
      </c>
      <c r="D11" s="171" t="inlineStr">
        <is>
          <t>Temperature_and_Pressure</t>
        </is>
      </c>
      <c r="E11" s="171" t="inlineStr">
        <is>
          <t>Medium</t>
        </is>
      </c>
      <c r="F11" s="171" t="inlineStr">
        <is>
          <t>Large (Flammable)</t>
        </is>
      </c>
      <c r="G11" s="171" t="inlineStr">
        <is>
          <t>Medium Ambient Temperature and Pressure Vessel</t>
        </is>
      </c>
      <c r="H11" s="171" t="inlineStr">
        <is>
          <t>A2</t>
        </is>
      </c>
      <c r="I11" s="171" t="inlineStr">
        <is>
          <t>Large (Flammable)</t>
        </is>
      </c>
      <c r="J11" s="171" t="inlineStr">
        <is>
          <t>c</t>
        </is>
      </c>
      <c r="K11" s="171">
        <f>H11&amp;J11</f>
        <v/>
      </c>
      <c r="L11" s="171" t="n">
        <v>0.0001</v>
      </c>
      <c r="M11" s="37" t="inlineStr">
        <is>
          <t>Corrosion is an important cause of catastrophic release and large failures.</t>
        </is>
      </c>
    </row>
    <row r="12">
      <c r="A12" s="37">
        <f>E12&amp;C12&amp;D12&amp;B12&amp;F12</f>
        <v/>
      </c>
      <c r="B12" s="171" t="inlineStr">
        <is>
          <t>Vessels</t>
        </is>
      </c>
      <c r="C12" s="171" t="inlineStr">
        <is>
          <t>Ambient</t>
        </is>
      </c>
      <c r="D12" s="171" t="inlineStr">
        <is>
          <t>Temperature_and_Pressure</t>
        </is>
      </c>
      <c r="E12" s="171" t="inlineStr">
        <is>
          <t>Medium</t>
        </is>
      </c>
      <c r="F12" s="171" t="inlineStr">
        <is>
          <t>Large (Non-Flammable)</t>
        </is>
      </c>
      <c r="G12" s="171" t="inlineStr">
        <is>
          <t>Medium Ambient Temperature and Pressure Vessel</t>
        </is>
      </c>
      <c r="H12" s="171" t="inlineStr">
        <is>
          <t>A2</t>
        </is>
      </c>
      <c r="I12" s="171" t="inlineStr">
        <is>
          <t>Large (Non-Flammable)</t>
        </is>
      </c>
      <c r="J12" s="171" t="inlineStr">
        <is>
          <t>d</t>
        </is>
      </c>
      <c r="K12" s="171">
        <f>H12&amp;J12</f>
        <v/>
      </c>
      <c r="L12" s="171" t="n">
        <v>5e-05</v>
      </c>
      <c r="M12" s="37" t="inlineStr">
        <is>
          <t>Corrosion is an important cause of catastrophic release and large failures.</t>
        </is>
      </c>
    </row>
    <row r="13">
      <c r="A13" s="37">
        <f>E13&amp;C13&amp;D13&amp;B13&amp;F13</f>
        <v/>
      </c>
      <c r="B13" s="171" t="inlineStr">
        <is>
          <t>Vessels</t>
        </is>
      </c>
      <c r="C13" s="171" t="inlineStr">
        <is>
          <t>Ambient</t>
        </is>
      </c>
      <c r="D13" s="171" t="inlineStr">
        <is>
          <t>Temperature_and_Pressure</t>
        </is>
      </c>
      <c r="E13" s="171" t="inlineStr">
        <is>
          <t>Medium</t>
        </is>
      </c>
      <c r="F13" s="171" t="inlineStr">
        <is>
          <t>Small (Flammable)</t>
        </is>
      </c>
      <c r="G13" s="171" t="inlineStr">
        <is>
          <t>Medium Ambient Temperature and Pressure Vessel</t>
        </is>
      </c>
      <c r="H13" s="171" t="inlineStr">
        <is>
          <t>A2</t>
        </is>
      </c>
      <c r="I13" s="171" t="inlineStr">
        <is>
          <t>Small (Flammable)</t>
        </is>
      </c>
      <c r="J13" s="171" t="inlineStr">
        <is>
          <t>e</t>
        </is>
      </c>
      <c r="K13" s="171">
        <f>H13&amp;J13</f>
        <v/>
      </c>
      <c r="L13" s="171" t="n">
        <v>0.001</v>
      </c>
      <c r="M13" s="37" t="inlineStr">
        <is>
          <t>Overpressure and smaller component failures are important causes in small releases.</t>
        </is>
      </c>
    </row>
    <row r="14">
      <c r="A14" s="37">
        <f>E14&amp;C14&amp;D14&amp;B14&amp;F14</f>
        <v/>
      </c>
      <c r="B14" s="171" t="inlineStr">
        <is>
          <t>Vessels</t>
        </is>
      </c>
      <c r="C14" s="171" t="inlineStr">
        <is>
          <t>Ambient</t>
        </is>
      </c>
      <c r="D14" s="171" t="inlineStr">
        <is>
          <t>Temperature_and_Pressure</t>
        </is>
      </c>
      <c r="E14" s="171" t="inlineStr">
        <is>
          <t>Medium</t>
        </is>
      </c>
      <c r="F14" s="171" t="inlineStr">
        <is>
          <t>Small (Non-Flammable)</t>
        </is>
      </c>
      <c r="G14" s="171" t="inlineStr">
        <is>
          <t>Medium Ambient Temperature and Pressure Vessel</t>
        </is>
      </c>
      <c r="H14" s="171" t="inlineStr">
        <is>
          <t>A2</t>
        </is>
      </c>
      <c r="I14" s="171" t="inlineStr">
        <is>
          <t>Small (Non-Flammable)</t>
        </is>
      </c>
      <c r="J14" s="171" t="inlineStr">
        <is>
          <t>f</t>
        </is>
      </c>
      <c r="K14" s="171">
        <f>H14&amp;J14</f>
        <v/>
      </c>
      <c r="L14" s="171" t="n">
        <v>0.0005</v>
      </c>
      <c r="M14" s="37" t="inlineStr">
        <is>
          <t>Overpressure and smaller component failures are important causes in small releases.</t>
        </is>
      </c>
    </row>
    <row r="15">
      <c r="A15" s="37">
        <f>E15&amp;C15&amp;D15&amp;B15&amp;F15</f>
        <v/>
      </c>
      <c r="B15" s="171" t="inlineStr">
        <is>
          <t>Vessels</t>
        </is>
      </c>
      <c r="C15" s="171" t="inlineStr">
        <is>
          <t>Ambient</t>
        </is>
      </c>
      <c r="D15" s="171" t="inlineStr">
        <is>
          <t>Temperature_and_Pressure</t>
        </is>
      </c>
      <c r="E15" s="171" t="inlineStr">
        <is>
          <t>Large</t>
        </is>
      </c>
      <c r="F15" s="171" t="inlineStr">
        <is>
          <t>Catastrophic</t>
        </is>
      </c>
      <c r="G15" s="171" t="inlineStr">
        <is>
          <t>Large Ambient Temperature and Pressure Vessel</t>
        </is>
      </c>
      <c r="H15" s="171" t="inlineStr">
        <is>
          <t>A3</t>
        </is>
      </c>
      <c r="I15" s="171" t="inlineStr">
        <is>
          <t>Catastrophic</t>
        </is>
      </c>
      <c r="J15" s="171" t="inlineStr">
        <is>
          <t>a</t>
        </is>
      </c>
      <c r="K15" s="171">
        <f>H15&amp;J15</f>
        <v/>
      </c>
      <c r="L15" s="171" t="n">
        <v>5e-06</v>
      </c>
      <c r="M15" s="149" t="inlineStr">
        <is>
          <t>Failure rate based on single walled vessel with capacity greater than 450 m³.</t>
        </is>
      </c>
    </row>
    <row r="16">
      <c r="A16" s="37">
        <f>E16&amp;C16&amp;D16&amp;B16&amp;F16</f>
        <v/>
      </c>
      <c r="B16" s="171" t="inlineStr">
        <is>
          <t>Vessels</t>
        </is>
      </c>
      <c r="C16" s="171" t="inlineStr">
        <is>
          <t>Ambient</t>
        </is>
      </c>
      <c r="D16" s="171" t="inlineStr">
        <is>
          <t>Temperature_and_Pressure</t>
        </is>
      </c>
      <c r="E16" s="171" t="inlineStr">
        <is>
          <t>Large</t>
        </is>
      </c>
      <c r="F16" s="171" t="inlineStr">
        <is>
          <t>Major</t>
        </is>
      </c>
      <c r="G16" s="171" t="inlineStr">
        <is>
          <t>Large Ambient Temperature and Pressure Vessel</t>
        </is>
      </c>
      <c r="H16" s="171" t="inlineStr">
        <is>
          <t>A3</t>
        </is>
      </c>
      <c r="I16" s="171" t="inlineStr">
        <is>
          <t>Major</t>
        </is>
      </c>
      <c r="J16" s="171" t="inlineStr">
        <is>
          <t>b</t>
        </is>
      </c>
      <c r="K16" s="171">
        <f>H16&amp;J16</f>
        <v/>
      </c>
      <c r="L16" s="171" t="n">
        <v>0.0001</v>
      </c>
      <c r="M16" s="149" t="inlineStr">
        <is>
          <t>Failure rate based on single walled vessel with capacity greater than 450 m³.</t>
        </is>
      </c>
    </row>
    <row r="17">
      <c r="A17" s="37">
        <f>E17&amp;C17&amp;D17&amp;B17&amp;F17</f>
        <v/>
      </c>
      <c r="B17" s="171" t="inlineStr">
        <is>
          <t>Vessels</t>
        </is>
      </c>
      <c r="C17" s="171" t="inlineStr">
        <is>
          <t>Ambient</t>
        </is>
      </c>
      <c r="D17" s="171" t="inlineStr">
        <is>
          <t>Temperature_and_Pressure</t>
        </is>
      </c>
      <c r="E17" s="171" t="inlineStr">
        <is>
          <t>Large</t>
        </is>
      </c>
      <c r="F17" s="171" t="inlineStr">
        <is>
          <t>Minor</t>
        </is>
      </c>
      <c r="G17" s="171" t="inlineStr">
        <is>
          <t>Large Ambient Temperature and Pressure Vessel</t>
        </is>
      </c>
      <c r="H17" s="171" t="inlineStr">
        <is>
          <t>A3</t>
        </is>
      </c>
      <c r="I17" s="171" t="inlineStr">
        <is>
          <t>Minor</t>
        </is>
      </c>
      <c r="J17" s="171" t="inlineStr">
        <is>
          <t>c</t>
        </is>
      </c>
      <c r="K17" s="171">
        <f>H17&amp;J17</f>
        <v/>
      </c>
      <c r="L17" s="171" t="n">
        <v>0.0025</v>
      </c>
      <c r="M17" s="149" t="inlineStr">
        <is>
          <t>Failure rate based on single walled vessel with capacity greater than 450 m³.</t>
        </is>
      </c>
    </row>
    <row r="18">
      <c r="A18" s="37">
        <f>E18&amp;C18&amp;D18&amp;B18&amp;F18</f>
        <v/>
      </c>
      <c r="B18" s="171" t="inlineStr">
        <is>
          <t>Vessels</t>
        </is>
      </c>
      <c r="C18" s="171" t="inlineStr">
        <is>
          <t>Ambient</t>
        </is>
      </c>
      <c r="D18" s="171" t="inlineStr">
        <is>
          <t>Temperature_and_Pressure</t>
        </is>
      </c>
      <c r="E18" s="171" t="inlineStr">
        <is>
          <t>Large</t>
        </is>
      </c>
      <c r="F18" s="171" t="inlineStr">
        <is>
          <t>Roof</t>
        </is>
      </c>
      <c r="G18" s="171" t="inlineStr">
        <is>
          <t>Large Ambient Temperature and Pressure Vessel</t>
        </is>
      </c>
      <c r="H18" s="171" t="inlineStr">
        <is>
          <t>A3</t>
        </is>
      </c>
      <c r="I18" s="171" t="inlineStr">
        <is>
          <t>Roof</t>
        </is>
      </c>
      <c r="J18" s="171" t="inlineStr">
        <is>
          <t>d</t>
        </is>
      </c>
      <c r="K18" s="171">
        <f>H18&amp;J18</f>
        <v/>
      </c>
      <c r="L18" s="171" t="n">
        <v>0.002</v>
      </c>
      <c r="M18" s="37" t="inlineStr">
        <is>
          <t>Roof failures include all failures of the roof excluding liquid pooling on the ground.</t>
        </is>
      </c>
    </row>
    <row r="19">
      <c r="A19" s="37">
        <f>E19&amp;C19&amp;D19&amp;B19&amp;F19</f>
        <v/>
      </c>
      <c r="B19" s="171" t="inlineStr">
        <is>
          <t>Vessels</t>
        </is>
      </c>
      <c r="C19" s="171" t="inlineStr">
        <is>
          <t>Refrigerated</t>
        </is>
      </c>
      <c r="D19" s="171" t="inlineStr">
        <is>
          <t>Ambient_Pressure</t>
        </is>
      </c>
      <c r="E19" s="171" t="inlineStr">
        <is>
          <t>Single_Walled</t>
        </is>
      </c>
      <c r="F19" s="171" t="inlineStr">
        <is>
          <t>Catastrophic</t>
        </is>
      </c>
      <c r="G19" s="171" t="inlineStr">
        <is>
          <t xml:space="preserve">Refrigerated Ambient Pressure Single Walled Vessel </t>
        </is>
      </c>
      <c r="H19" s="171" t="inlineStr">
        <is>
          <t>A4</t>
        </is>
      </c>
      <c r="I19" s="171" t="inlineStr">
        <is>
          <t>Catastrophic</t>
        </is>
      </c>
      <c r="J19" s="171" t="inlineStr">
        <is>
          <t>a</t>
        </is>
      </c>
      <c r="K19" s="171">
        <f>H19&amp;J19</f>
        <v/>
      </c>
      <c r="L19" s="171" t="n">
        <v>4e-05</v>
      </c>
      <c r="M19" s="37" t="inlineStr">
        <is>
          <t>Failure rate based on ammonia, LPG and LNG vessels with capacity ~1500 m³.</t>
        </is>
      </c>
    </row>
    <row r="20">
      <c r="A20" s="37">
        <f>E20&amp;C20&amp;D20&amp;B20&amp;F20</f>
        <v/>
      </c>
      <c r="B20" s="171" t="inlineStr">
        <is>
          <t>Vessels</t>
        </is>
      </c>
      <c r="C20" s="171" t="inlineStr">
        <is>
          <t>Refrigerated</t>
        </is>
      </c>
      <c r="D20" s="171" t="inlineStr">
        <is>
          <t>Ambient_Pressure</t>
        </is>
      </c>
      <c r="E20" s="171" t="inlineStr">
        <is>
          <t>Single_Walled</t>
        </is>
      </c>
      <c r="F20" s="171" t="inlineStr">
        <is>
          <t>Major</t>
        </is>
      </c>
      <c r="G20" s="171" t="inlineStr">
        <is>
          <t xml:space="preserve">Refrigerated Ambient Pressure Single Walled Vessel </t>
        </is>
      </c>
      <c r="H20" s="171" t="inlineStr">
        <is>
          <t>A4</t>
        </is>
      </c>
      <c r="I20" s="171" t="inlineStr">
        <is>
          <t>Major</t>
        </is>
      </c>
      <c r="J20" s="171" t="inlineStr">
        <is>
          <t>b</t>
        </is>
      </c>
      <c r="K20" s="171">
        <f>H20&amp;J20</f>
        <v/>
      </c>
      <c r="L20" s="171" t="n">
        <v>0.0001</v>
      </c>
      <c r="M20" s="37" t="inlineStr">
        <is>
          <t>Failure rate based on ammonia, LPG and LNG vessels with capacity ~1500 m³.</t>
        </is>
      </c>
    </row>
    <row r="21">
      <c r="A21" s="37">
        <f>E21&amp;C21&amp;D21&amp;B21&amp;F21</f>
        <v/>
      </c>
      <c r="B21" s="171" t="inlineStr">
        <is>
          <t>Vessels</t>
        </is>
      </c>
      <c r="C21" s="171" t="inlineStr">
        <is>
          <t>Refrigerated</t>
        </is>
      </c>
      <c r="D21" s="171" t="inlineStr">
        <is>
          <t>Ambient_Pressure</t>
        </is>
      </c>
      <c r="E21" s="171" t="inlineStr">
        <is>
          <t>Single_Walled</t>
        </is>
      </c>
      <c r="F21" s="171" t="inlineStr">
        <is>
          <t>Minor</t>
        </is>
      </c>
      <c r="G21" s="171" t="inlineStr">
        <is>
          <t xml:space="preserve">Refrigerated Ambient Pressure Single Walled Vessel </t>
        </is>
      </c>
      <c r="H21" s="171" t="inlineStr">
        <is>
          <t>A4</t>
        </is>
      </c>
      <c r="I21" s="171" t="inlineStr">
        <is>
          <t>Minor</t>
        </is>
      </c>
      <c r="J21" s="171" t="inlineStr">
        <is>
          <t>c</t>
        </is>
      </c>
      <c r="K21" s="171">
        <f>H21&amp;J21</f>
        <v/>
      </c>
      <c r="L21" s="171" t="n">
        <v>8.000000000000001e-05</v>
      </c>
      <c r="M21" s="37" t="inlineStr">
        <is>
          <t>Failure rate based on ammonia, LPG and LNG vessels with capacity ~1500 m³.</t>
        </is>
      </c>
    </row>
    <row r="22">
      <c r="A22" s="37">
        <f>E22&amp;C22&amp;D22&amp;B22&amp;F22</f>
        <v/>
      </c>
      <c r="B22" s="171" t="inlineStr">
        <is>
          <t>Vessels</t>
        </is>
      </c>
      <c r="C22" s="171" t="inlineStr">
        <is>
          <t>Refrigerated</t>
        </is>
      </c>
      <c r="D22" s="171" t="inlineStr">
        <is>
          <t>Ambient_Pressure</t>
        </is>
      </c>
      <c r="E22" s="171" t="inlineStr">
        <is>
          <t>Single_Walled</t>
        </is>
      </c>
      <c r="F22" s="171" t="inlineStr">
        <is>
          <t>Failure (Vapour Release Only)</t>
        </is>
      </c>
      <c r="G22" s="171" t="inlineStr">
        <is>
          <t xml:space="preserve">Refrigerated Ambient Pressure Single Walled Vessel </t>
        </is>
      </c>
      <c r="H22" s="171" t="inlineStr">
        <is>
          <t>A4</t>
        </is>
      </c>
      <c r="I22" s="171" t="inlineStr">
        <is>
          <t>Failure (Vapour Release Only)</t>
        </is>
      </c>
      <c r="J22" s="171" t="inlineStr">
        <is>
          <t>d</t>
        </is>
      </c>
      <c r="K22" s="171">
        <f>H22&amp;J22</f>
        <v/>
      </c>
      <c r="L22" s="171" t="n">
        <v>0.0002</v>
      </c>
      <c r="M22" s="37" t="inlineStr">
        <is>
          <t>Failure rate based on ammonia, LPG and LNG vessels with capacity ~1500 m³.</t>
        </is>
      </c>
    </row>
    <row r="23">
      <c r="A23" s="37">
        <f>E23&amp;C23&amp;D23&amp;B23&amp;F23</f>
        <v/>
      </c>
      <c r="B23" s="171" t="inlineStr">
        <is>
          <t>Vessels</t>
        </is>
      </c>
      <c r="C23" s="171" t="inlineStr">
        <is>
          <t>Refrigerated</t>
        </is>
      </c>
      <c r="D23" s="171" t="inlineStr">
        <is>
          <t>Ambient_Pressure</t>
        </is>
      </c>
      <c r="E23" s="171" t="inlineStr">
        <is>
          <t>Single_Walled_LNG</t>
        </is>
      </c>
      <c r="F23" s="171" t="inlineStr">
        <is>
          <t>Catastrophic</t>
        </is>
      </c>
      <c r="G23" s="171" t="inlineStr">
        <is>
          <t>Refrigerated Ambient Pressure Single Walled LNG Vessel</t>
        </is>
      </c>
      <c r="H23" s="171" t="inlineStr">
        <is>
          <t>A5</t>
        </is>
      </c>
      <c r="I23" s="171" t="inlineStr">
        <is>
          <t>Catastrophic</t>
        </is>
      </c>
      <c r="J23" s="171" t="inlineStr">
        <is>
          <t>a</t>
        </is>
      </c>
      <c r="K23" s="171">
        <f>H23&amp;J23</f>
        <v/>
      </c>
      <c r="L23" s="171" t="n">
        <v>4e-05</v>
      </c>
      <c r="M23" s="37" t="inlineStr">
        <is>
          <t>Reinforced concrete high collard bunds are regarded as equal to double walled vessels.</t>
        </is>
      </c>
    </row>
    <row r="24">
      <c r="A24" s="37">
        <f>E24&amp;C24&amp;D24&amp;B24&amp;F24</f>
        <v/>
      </c>
      <c r="B24" s="171" t="inlineStr">
        <is>
          <t>Vessels</t>
        </is>
      </c>
      <c r="C24" s="171" t="inlineStr">
        <is>
          <t>Refrigerated</t>
        </is>
      </c>
      <c r="D24" s="171" t="inlineStr">
        <is>
          <t>Ambient_Pressure</t>
        </is>
      </c>
      <c r="E24" s="171" t="inlineStr">
        <is>
          <t>Single_Walled_LNG</t>
        </is>
      </c>
      <c r="F24" s="171" t="inlineStr">
        <is>
          <t>Major</t>
        </is>
      </c>
      <c r="G24" s="171" t="inlineStr">
        <is>
          <t>Refrigerated Ambient Pressure Single Walled LNG Vessel</t>
        </is>
      </c>
      <c r="H24" s="171" t="inlineStr">
        <is>
          <t>A5</t>
        </is>
      </c>
      <c r="I24" s="171" t="inlineStr">
        <is>
          <t>Major</t>
        </is>
      </c>
      <c r="J24" s="171" t="inlineStr">
        <is>
          <t>b</t>
        </is>
      </c>
      <c r="K24" s="171">
        <f>H24&amp;J24</f>
        <v/>
      </c>
      <c r="L24" s="171" t="n">
        <v>0.0001</v>
      </c>
      <c r="M24" s="37" t="inlineStr">
        <is>
          <t>Reinforced concrete high collard bunds are regarded as equal to double walled vessels.</t>
        </is>
      </c>
    </row>
    <row r="25">
      <c r="A25" s="37">
        <f>E25&amp;C25&amp;D25&amp;B25&amp;F25</f>
        <v/>
      </c>
      <c r="B25" s="171" t="inlineStr">
        <is>
          <t>Vessels</t>
        </is>
      </c>
      <c r="C25" s="171" t="inlineStr">
        <is>
          <t>Refrigerated</t>
        </is>
      </c>
      <c r="D25" s="171" t="inlineStr">
        <is>
          <t>Ambient_Pressure</t>
        </is>
      </c>
      <c r="E25" s="171" t="inlineStr">
        <is>
          <t>Single_Walled_LNG</t>
        </is>
      </c>
      <c r="F25" s="171" t="inlineStr">
        <is>
          <t>Minor</t>
        </is>
      </c>
      <c r="G25" s="171" t="inlineStr">
        <is>
          <t>Refrigerated Ambient Pressure Single Walled LNG Vessel</t>
        </is>
      </c>
      <c r="H25" s="171" t="inlineStr">
        <is>
          <t>A5</t>
        </is>
      </c>
      <c r="I25" s="171" t="inlineStr">
        <is>
          <t>Minor</t>
        </is>
      </c>
      <c r="J25" s="171" t="inlineStr">
        <is>
          <t>c</t>
        </is>
      </c>
      <c r="K25" s="171">
        <f>H25&amp;J25</f>
        <v/>
      </c>
      <c r="L25" s="171" t="n">
        <v>8.000000000000001e-05</v>
      </c>
      <c r="M25" s="37" t="inlineStr">
        <is>
          <t>Reinforced concrete high collard bunds are regarded as equal to double walled vessels.</t>
        </is>
      </c>
    </row>
    <row r="26">
      <c r="A26" s="37">
        <f>E26&amp;C26&amp;D26&amp;B26&amp;F26</f>
        <v/>
      </c>
      <c r="B26" s="171" t="inlineStr">
        <is>
          <t>Vessels</t>
        </is>
      </c>
      <c r="C26" s="171" t="inlineStr">
        <is>
          <t>Refrigerated</t>
        </is>
      </c>
      <c r="D26" s="171" t="inlineStr">
        <is>
          <t>Ambient_Pressure</t>
        </is>
      </c>
      <c r="E26" s="171" t="inlineStr">
        <is>
          <t>Single_Walled_LNG</t>
        </is>
      </c>
      <c r="F26" s="171" t="inlineStr">
        <is>
          <t>Failure (Vapour Release Only)</t>
        </is>
      </c>
      <c r="G26" s="171" t="inlineStr">
        <is>
          <t>Refrigerated Ambient Pressure Single Walled LNG Vessel</t>
        </is>
      </c>
      <c r="H26" s="171" t="inlineStr">
        <is>
          <t>A5</t>
        </is>
      </c>
      <c r="I26" s="171" t="inlineStr">
        <is>
          <t>Failure (Vapour Release Only)</t>
        </is>
      </c>
      <c r="J26" s="171" t="inlineStr">
        <is>
          <t>d</t>
        </is>
      </c>
      <c r="K26" s="171">
        <f>H26&amp;J26</f>
        <v/>
      </c>
      <c r="L26" s="171" t="n">
        <v>0.0002</v>
      </c>
      <c r="M26" s="37" t="inlineStr">
        <is>
          <t>Reinforced concrete high collard bunds are regarded as equal to double walled vessels.</t>
        </is>
      </c>
    </row>
    <row r="27">
      <c r="A27" s="37">
        <f>E27&amp;C27&amp;D27&amp;B27&amp;F27</f>
        <v/>
      </c>
      <c r="B27" s="171" t="inlineStr">
        <is>
          <t>Vessels</t>
        </is>
      </c>
      <c r="C27" s="171" t="inlineStr">
        <is>
          <t>Refrigerated</t>
        </is>
      </c>
      <c r="D27" s="171" t="inlineStr">
        <is>
          <t>Ambient_Pressure</t>
        </is>
      </c>
      <c r="E27" s="171" t="inlineStr">
        <is>
          <t>Double_Walled</t>
        </is>
      </c>
      <c r="F27" s="171" t="inlineStr">
        <is>
          <t>Catastrophic</t>
        </is>
      </c>
      <c r="G27" s="171" t="inlineStr">
        <is>
          <t xml:space="preserve">Refrigerated Ambient Pressure Double Walled Vessel </t>
        </is>
      </c>
      <c r="H27" s="171" t="inlineStr">
        <is>
          <t>A6</t>
        </is>
      </c>
      <c r="I27" s="171" t="inlineStr">
        <is>
          <t>Catastrophic</t>
        </is>
      </c>
      <c r="J27" s="171" t="inlineStr">
        <is>
          <t>a</t>
        </is>
      </c>
      <c r="K27" s="171">
        <f>H27&amp;J27</f>
        <v/>
      </c>
      <c r="L27" s="171" t="n">
        <v>5e-07</v>
      </c>
      <c r="M27" s="37" t="inlineStr">
        <is>
          <t>No credit for outer wall can be taken if not designed to withstand the temperature of the refrigerated contents.</t>
        </is>
      </c>
    </row>
    <row r="28">
      <c r="A28" s="37">
        <f>E28&amp;C28&amp;D28&amp;B28&amp;F28</f>
        <v/>
      </c>
      <c r="B28" s="171" t="inlineStr">
        <is>
          <t>Vessels</t>
        </is>
      </c>
      <c r="C28" s="171" t="inlineStr">
        <is>
          <t>Refrigerated</t>
        </is>
      </c>
      <c r="D28" s="171" t="inlineStr">
        <is>
          <t>Ambient_Pressure</t>
        </is>
      </c>
      <c r="E28" s="171" t="inlineStr">
        <is>
          <t>Double_Walled</t>
        </is>
      </c>
      <c r="F28" s="171" t="inlineStr">
        <is>
          <t>Major</t>
        </is>
      </c>
      <c r="G28" s="171" t="inlineStr">
        <is>
          <t xml:space="preserve">Refrigerated Ambient Pressure Double Walled Vessel </t>
        </is>
      </c>
      <c r="H28" s="171" t="inlineStr">
        <is>
          <t>A6</t>
        </is>
      </c>
      <c r="I28" s="171" t="inlineStr">
        <is>
          <t>Major</t>
        </is>
      </c>
      <c r="J28" s="171" t="inlineStr">
        <is>
          <t>b</t>
        </is>
      </c>
      <c r="K28" s="171">
        <f>H28&amp;J28</f>
        <v/>
      </c>
      <c r="L28" s="171" t="n">
        <v>1e-05</v>
      </c>
      <c r="M28" s="37" t="inlineStr">
        <is>
          <t>No credit for outer wall can be taken if not designed to withstand the temperature of the refrigerated contents.</t>
        </is>
      </c>
    </row>
    <row r="29">
      <c r="A29" s="37">
        <f>E29&amp;C29&amp;D29&amp;B29&amp;F29</f>
        <v/>
      </c>
      <c r="B29" s="171" t="inlineStr">
        <is>
          <t>Vessels</t>
        </is>
      </c>
      <c r="C29" s="171" t="inlineStr">
        <is>
          <t>Refrigerated</t>
        </is>
      </c>
      <c r="D29" s="171" t="inlineStr">
        <is>
          <t>Ambient_Pressure</t>
        </is>
      </c>
      <c r="E29" s="171" t="inlineStr">
        <is>
          <t>Double_Walled</t>
        </is>
      </c>
      <c r="F29" s="171" t="inlineStr">
        <is>
          <t>Minor</t>
        </is>
      </c>
      <c r="G29" s="171" t="inlineStr">
        <is>
          <t xml:space="preserve">Refrigerated Ambient Pressure Double Walled Vessel </t>
        </is>
      </c>
      <c r="H29" s="171" t="inlineStr">
        <is>
          <t>A6</t>
        </is>
      </c>
      <c r="I29" s="171" t="inlineStr">
        <is>
          <t>Minor</t>
        </is>
      </c>
      <c r="J29" s="171" t="inlineStr">
        <is>
          <t>c</t>
        </is>
      </c>
      <c r="K29" s="171">
        <f>H29&amp;J29</f>
        <v/>
      </c>
      <c r="L29" s="171" t="n">
        <v>3e-05</v>
      </c>
      <c r="M29" s="37" t="inlineStr">
        <is>
          <t>No credit for outer wall can be taken if not designed to withstand the temperature of the refrigerated contents.</t>
        </is>
      </c>
    </row>
    <row r="30">
      <c r="A30" s="37">
        <f>E30&amp;C30&amp;D30&amp;B30&amp;F30</f>
        <v/>
      </c>
      <c r="B30" s="171" t="inlineStr">
        <is>
          <t>Vessels</t>
        </is>
      </c>
      <c r="C30" s="171" t="inlineStr">
        <is>
          <t>Refrigerated</t>
        </is>
      </c>
      <c r="D30" s="171" t="inlineStr">
        <is>
          <t>Ambient_Pressure</t>
        </is>
      </c>
      <c r="E30" s="171" t="inlineStr">
        <is>
          <t>Double_Walled</t>
        </is>
      </c>
      <c r="F30" s="171" t="inlineStr">
        <is>
          <t>Failure (Vapour Release Only)</t>
        </is>
      </c>
      <c r="G30" s="171" t="inlineStr">
        <is>
          <t xml:space="preserve">Refrigerated Ambient Pressure Double Walled Vessel </t>
        </is>
      </c>
      <c r="H30" s="171" t="inlineStr">
        <is>
          <t>A6</t>
        </is>
      </c>
      <c r="I30" s="171" t="inlineStr">
        <is>
          <t>Failure (Vapour Release Only)</t>
        </is>
      </c>
      <c r="J30" s="171" t="inlineStr">
        <is>
          <t>d</t>
        </is>
      </c>
      <c r="K30" s="171">
        <f>H30&amp;J30</f>
        <v/>
      </c>
      <c r="L30" s="171" t="n">
        <v>0.0004</v>
      </c>
      <c r="M30" s="37" t="inlineStr">
        <is>
          <t>No credit for outer wall can be taken if not designed to withstand the temperature of the refrigerated contents.</t>
        </is>
      </c>
    </row>
    <row r="31">
      <c r="A31" s="37">
        <f>E31&amp;C31&amp;D31&amp;B31&amp;F31</f>
        <v/>
      </c>
      <c r="B31" s="171" t="inlineStr">
        <is>
          <t>Vessels</t>
        </is>
      </c>
      <c r="C31" s="171" t="inlineStr">
        <is>
          <t>Refrigerated</t>
        </is>
      </c>
      <c r="D31" s="171" t="inlineStr">
        <is>
          <t>Ambient_Pressure</t>
        </is>
      </c>
      <c r="E31" s="171" t="inlineStr">
        <is>
          <t>Double_Walled_LNG</t>
        </is>
      </c>
      <c r="F31" s="171" t="inlineStr">
        <is>
          <t>Catastrophic</t>
        </is>
      </c>
      <c r="G31" s="171" t="inlineStr">
        <is>
          <t xml:space="preserve">Refrigerated Ambient Pressure Double Walled LNG Vessel </t>
        </is>
      </c>
      <c r="H31" s="171" t="inlineStr">
        <is>
          <t>A7</t>
        </is>
      </c>
      <c r="I31" s="171" t="inlineStr">
        <is>
          <t>Catastrophic</t>
        </is>
      </c>
      <c r="J31" s="171" t="inlineStr">
        <is>
          <t>a</t>
        </is>
      </c>
      <c r="K31" s="171">
        <f>H31&amp;J31</f>
        <v/>
      </c>
      <c r="L31" s="171" t="n">
        <v>5e-08</v>
      </c>
      <c r="M31" s="37" t="inlineStr">
        <is>
          <t>No notes available.</t>
        </is>
      </c>
    </row>
    <row r="32">
      <c r="A32" s="37">
        <f>E32&amp;C32&amp;D32&amp;B32&amp;F32</f>
        <v/>
      </c>
      <c r="B32" s="171" t="inlineStr">
        <is>
          <t>Vessels</t>
        </is>
      </c>
      <c r="C32" s="171" t="inlineStr">
        <is>
          <t>Refrigerated</t>
        </is>
      </c>
      <c r="D32" s="171" t="inlineStr">
        <is>
          <t>Ambient_Pressure</t>
        </is>
      </c>
      <c r="E32" s="171" t="inlineStr">
        <is>
          <t>Double_Walled_LNG</t>
        </is>
      </c>
      <c r="F32" s="171" t="inlineStr">
        <is>
          <t>Major</t>
        </is>
      </c>
      <c r="G32" s="171" t="inlineStr">
        <is>
          <t xml:space="preserve">Refrigerated Ambient Pressure Double Walled LNG Vessel </t>
        </is>
      </c>
      <c r="H32" s="171" t="inlineStr">
        <is>
          <t>A7</t>
        </is>
      </c>
      <c r="I32" s="171" t="inlineStr">
        <is>
          <t>Major</t>
        </is>
      </c>
      <c r="J32" s="171" t="inlineStr">
        <is>
          <t>b</t>
        </is>
      </c>
      <c r="K32" s="171">
        <f>H32&amp;J32</f>
        <v/>
      </c>
      <c r="L32" s="171" t="n">
        <v>1e-06</v>
      </c>
      <c r="M32" s="37" t="inlineStr">
        <is>
          <t>No notes available.</t>
        </is>
      </c>
    </row>
    <row r="33">
      <c r="A33" s="37">
        <f>E33&amp;C33&amp;D33&amp;B33&amp;F33</f>
        <v/>
      </c>
      <c r="B33" s="171" t="inlineStr">
        <is>
          <t>Vessels</t>
        </is>
      </c>
      <c r="C33" s="171" t="inlineStr">
        <is>
          <t>Refrigerated</t>
        </is>
      </c>
      <c r="D33" s="171" t="inlineStr">
        <is>
          <t>Ambient_Pressure</t>
        </is>
      </c>
      <c r="E33" s="171" t="inlineStr">
        <is>
          <t>Double_Walled_LNG</t>
        </is>
      </c>
      <c r="F33" s="171" t="inlineStr">
        <is>
          <t>Minor</t>
        </is>
      </c>
      <c r="G33" s="171" t="inlineStr">
        <is>
          <t xml:space="preserve">Refrigerated Ambient Pressure Double Walled LNG Vessel </t>
        </is>
      </c>
      <c r="H33" s="171" t="inlineStr">
        <is>
          <t>A7</t>
        </is>
      </c>
      <c r="I33" s="171" t="inlineStr">
        <is>
          <t>Minor</t>
        </is>
      </c>
      <c r="J33" s="171" t="inlineStr">
        <is>
          <t>c</t>
        </is>
      </c>
      <c r="K33" s="171">
        <f>H33&amp;J33</f>
        <v/>
      </c>
      <c r="L33" s="171" t="n">
        <v>3e-06</v>
      </c>
      <c r="M33" s="37" t="inlineStr">
        <is>
          <t>No notes available.</t>
        </is>
      </c>
    </row>
    <row r="34">
      <c r="A34" s="37">
        <f>E34&amp;C34&amp;D34&amp;B34&amp;F34</f>
        <v/>
      </c>
      <c r="B34" s="171" t="inlineStr">
        <is>
          <t>Vessels</t>
        </is>
      </c>
      <c r="C34" s="171" t="inlineStr">
        <is>
          <t>Refrigerated</t>
        </is>
      </c>
      <c r="D34" s="171" t="inlineStr">
        <is>
          <t>Ambient_Pressure</t>
        </is>
      </c>
      <c r="E34" s="171" t="inlineStr">
        <is>
          <t>Double_Walled_LNG</t>
        </is>
      </c>
      <c r="F34" s="171" t="inlineStr">
        <is>
          <t>Failure (Vapour Release Only)</t>
        </is>
      </c>
      <c r="G34" s="171" t="inlineStr">
        <is>
          <t xml:space="preserve">Refrigerated Ambient Pressure Double Walled LNG Vessel </t>
        </is>
      </c>
      <c r="H34" s="171" t="inlineStr">
        <is>
          <t>A7</t>
        </is>
      </c>
      <c r="I34" s="171" t="inlineStr">
        <is>
          <t>Failure (Vapour Release Only)</t>
        </is>
      </c>
      <c r="J34" s="171" t="inlineStr">
        <is>
          <t>d</t>
        </is>
      </c>
      <c r="K34" s="171">
        <f>H34&amp;J34</f>
        <v/>
      </c>
      <c r="L34" s="171" t="n">
        <v>4e-05</v>
      </c>
      <c r="M34" s="37" t="inlineStr">
        <is>
          <t>No notes available.</t>
        </is>
      </c>
    </row>
    <row r="35">
      <c r="A35" s="37">
        <f>E35&amp;C35&amp;D35&amp;B35&amp;F35</f>
        <v/>
      </c>
      <c r="B35" s="171" t="inlineStr">
        <is>
          <t>Vessels</t>
        </is>
      </c>
      <c r="C35" s="171" t="inlineStr">
        <is>
          <t>Refrigerated</t>
        </is>
      </c>
      <c r="D35" s="171" t="inlineStr">
        <is>
          <t>Ambient_Pressure</t>
        </is>
      </c>
      <c r="E35" s="171" t="inlineStr">
        <is>
          <t>Full_Containment</t>
        </is>
      </c>
      <c r="F35" s="171" t="inlineStr">
        <is>
          <t>Catastrophic</t>
        </is>
      </c>
      <c r="G35" s="171" t="inlineStr">
        <is>
          <t xml:space="preserve">Refrigerated Ambient Pressure Full Containment Vessel </t>
        </is>
      </c>
      <c r="H35" s="171" t="inlineStr">
        <is>
          <t>A8</t>
        </is>
      </c>
      <c r="I35" s="171" t="inlineStr">
        <is>
          <t>Catastrophic</t>
        </is>
      </c>
      <c r="J35" s="171" t="inlineStr">
        <is>
          <t>a</t>
        </is>
      </c>
      <c r="K35" s="171">
        <f>H35&amp;J35</f>
        <v/>
      </c>
      <c r="L35" s="171" t="n">
        <v>5e-07</v>
      </c>
      <c r="M35" s="37" t="inlineStr">
        <is>
          <t>No notes available.</t>
        </is>
      </c>
    </row>
    <row r="36">
      <c r="A36" s="37">
        <f>E36&amp;C36&amp;D36&amp;B36&amp;F36</f>
        <v/>
      </c>
      <c r="B36" s="171" t="inlineStr">
        <is>
          <t>Vessels</t>
        </is>
      </c>
      <c r="C36" s="171" t="inlineStr">
        <is>
          <t>Refrigerated</t>
        </is>
      </c>
      <c r="D36" s="171" t="inlineStr">
        <is>
          <t>Ambient_Pressure</t>
        </is>
      </c>
      <c r="E36" s="171" t="inlineStr">
        <is>
          <t>Full_Containment</t>
        </is>
      </c>
      <c r="F36" s="171" t="inlineStr">
        <is>
          <t>Major</t>
        </is>
      </c>
      <c r="G36" s="171" t="inlineStr">
        <is>
          <t xml:space="preserve">Refrigerated Ambient Pressure Full Containment Vessel </t>
        </is>
      </c>
      <c r="H36" s="171" t="inlineStr">
        <is>
          <t>A8</t>
        </is>
      </c>
      <c r="I36" s="171" t="inlineStr">
        <is>
          <t>Major</t>
        </is>
      </c>
      <c r="J36" s="171" t="inlineStr">
        <is>
          <t>b</t>
        </is>
      </c>
      <c r="K36" s="171">
        <f>H36&amp;J36</f>
        <v/>
      </c>
      <c r="L36" s="171" t="n">
        <v>1e-05</v>
      </c>
      <c r="M36" s="37" t="inlineStr">
        <is>
          <t>No notes available.</t>
        </is>
      </c>
    </row>
    <row r="37">
      <c r="A37" s="37">
        <f>E37&amp;C37&amp;D37&amp;B37&amp;F37</f>
        <v/>
      </c>
      <c r="B37" s="171" t="inlineStr">
        <is>
          <t>Vessels</t>
        </is>
      </c>
      <c r="C37" s="171" t="inlineStr">
        <is>
          <t>Refrigerated</t>
        </is>
      </c>
      <c r="D37" s="171" t="inlineStr">
        <is>
          <t>Ambient_Pressure</t>
        </is>
      </c>
      <c r="E37" s="171" t="inlineStr">
        <is>
          <t>Full_Containment</t>
        </is>
      </c>
      <c r="F37" s="171" t="inlineStr">
        <is>
          <t>Minor</t>
        </is>
      </c>
      <c r="G37" s="171" t="inlineStr">
        <is>
          <t xml:space="preserve">Refrigerated Ambient Pressure Full Containment Vessel </t>
        </is>
      </c>
      <c r="H37" s="171" t="inlineStr">
        <is>
          <t>A8</t>
        </is>
      </c>
      <c r="I37" s="171" t="inlineStr">
        <is>
          <t>Minor</t>
        </is>
      </c>
      <c r="J37" s="171" t="inlineStr">
        <is>
          <t>c</t>
        </is>
      </c>
      <c r="K37" s="171">
        <f>H37&amp;J37</f>
        <v/>
      </c>
      <c r="L37" s="171" t="n">
        <v>3e-05</v>
      </c>
      <c r="M37" s="37" t="inlineStr">
        <is>
          <t>No notes available.</t>
        </is>
      </c>
    </row>
    <row r="38">
      <c r="A38" s="37">
        <f>E38&amp;C38&amp;D38&amp;B38&amp;F38</f>
        <v/>
      </c>
      <c r="B38" s="171" t="inlineStr">
        <is>
          <t>Vessels</t>
        </is>
      </c>
      <c r="C38" s="171" t="inlineStr">
        <is>
          <t>Refrigerated</t>
        </is>
      </c>
      <c r="D38" s="171" t="inlineStr">
        <is>
          <t>Ambient_Pressure</t>
        </is>
      </c>
      <c r="E38" s="171" t="inlineStr">
        <is>
          <t>Full_Containment</t>
        </is>
      </c>
      <c r="F38" s="171" t="inlineStr">
        <is>
          <t>Failure (Vapour Release Only)</t>
        </is>
      </c>
      <c r="G38" s="171" t="inlineStr">
        <is>
          <t xml:space="preserve">Refrigerated Ambient Pressure Full Containment Vessel </t>
        </is>
      </c>
      <c r="H38" s="171" t="inlineStr">
        <is>
          <t>A8</t>
        </is>
      </c>
      <c r="I38" s="171" t="inlineStr">
        <is>
          <t>Failure (Vapour Release Only)</t>
        </is>
      </c>
      <c r="J38" s="171" t="inlineStr">
        <is>
          <t>d</t>
        </is>
      </c>
      <c r="K38" s="171">
        <f>H38&amp;J38</f>
        <v/>
      </c>
      <c r="L38" s="171" t="n">
        <v>0</v>
      </c>
      <c r="M38" s="37" t="inlineStr">
        <is>
          <t>No notes available.</t>
        </is>
      </c>
    </row>
    <row r="39">
      <c r="A39" s="37">
        <f>E39&amp;C39&amp;D39&amp;B39&amp;F39</f>
        <v/>
      </c>
      <c r="B39" s="171" t="inlineStr">
        <is>
          <t>Vessels</t>
        </is>
      </c>
      <c r="C39" s="171" t="inlineStr">
        <is>
          <t>Refrigerated</t>
        </is>
      </c>
      <c r="D39" s="171" t="inlineStr">
        <is>
          <t>Ambient_Pressure</t>
        </is>
      </c>
      <c r="E39" s="171" t="inlineStr">
        <is>
          <t>Full_Containment_LNG</t>
        </is>
      </c>
      <c r="F39" s="171" t="inlineStr">
        <is>
          <t>Catastrophic</t>
        </is>
      </c>
      <c r="G39" s="171" t="inlineStr">
        <is>
          <t xml:space="preserve">Refrigerated Ambient Pressure Full Containment LNG Vessel </t>
        </is>
      </c>
      <c r="H39" s="171" t="inlineStr">
        <is>
          <t>A9</t>
        </is>
      </c>
      <c r="I39" s="171" t="inlineStr">
        <is>
          <t>Catastrophic</t>
        </is>
      </c>
      <c r="J39" s="171" t="inlineStr">
        <is>
          <t>a</t>
        </is>
      </c>
      <c r="K39" s="171">
        <f>H39&amp;J39</f>
        <v/>
      </c>
      <c r="L39" s="171" t="n">
        <v>5e-08</v>
      </c>
      <c r="M39" s="37" t="inlineStr">
        <is>
          <t>No notes available.</t>
        </is>
      </c>
    </row>
    <row r="40">
      <c r="A40" s="37">
        <f>E40&amp;C40&amp;D40&amp;B40&amp;F40</f>
        <v/>
      </c>
      <c r="B40" s="171" t="inlineStr">
        <is>
          <t>Vessels</t>
        </is>
      </c>
      <c r="C40" s="171" t="inlineStr">
        <is>
          <t>Refrigerated</t>
        </is>
      </c>
      <c r="D40" s="171" t="inlineStr">
        <is>
          <t>Ambient_Pressure</t>
        </is>
      </c>
      <c r="E40" s="171" t="inlineStr">
        <is>
          <t>Full_Containment_LNG</t>
        </is>
      </c>
      <c r="F40" s="171" t="inlineStr">
        <is>
          <t>Major</t>
        </is>
      </c>
      <c r="G40" s="171" t="inlineStr">
        <is>
          <t xml:space="preserve">Refrigerated Ambient Pressure Full Containment LNG Vessel </t>
        </is>
      </c>
      <c r="H40" s="171" t="inlineStr">
        <is>
          <t>A9</t>
        </is>
      </c>
      <c r="I40" s="171" t="inlineStr">
        <is>
          <t>Major</t>
        </is>
      </c>
      <c r="J40" s="171" t="inlineStr">
        <is>
          <t>b</t>
        </is>
      </c>
      <c r="K40" s="171">
        <f>H40&amp;J40</f>
        <v/>
      </c>
      <c r="L40" s="171" t="n">
        <v>1e-06</v>
      </c>
      <c r="M40" s="37" t="inlineStr">
        <is>
          <t>No notes available.</t>
        </is>
      </c>
    </row>
    <row r="41">
      <c r="A41" s="37">
        <f>E41&amp;C41&amp;D41&amp;B41&amp;F41</f>
        <v/>
      </c>
      <c r="B41" s="171" t="inlineStr">
        <is>
          <t>Vessels</t>
        </is>
      </c>
      <c r="C41" s="171" t="inlineStr">
        <is>
          <t>Refrigerated</t>
        </is>
      </c>
      <c r="D41" s="171" t="inlineStr">
        <is>
          <t>Ambient_Pressure</t>
        </is>
      </c>
      <c r="E41" s="171" t="inlineStr">
        <is>
          <t>Full_Containment_LNG</t>
        </is>
      </c>
      <c r="F41" s="171" t="inlineStr">
        <is>
          <t>Minor</t>
        </is>
      </c>
      <c r="G41" s="171" t="inlineStr">
        <is>
          <t xml:space="preserve">Refrigerated Ambient Pressure Full Containment LNG Vessel </t>
        </is>
      </c>
      <c r="H41" s="171" t="inlineStr">
        <is>
          <t>A9</t>
        </is>
      </c>
      <c r="I41" s="171" t="inlineStr">
        <is>
          <t>Minor</t>
        </is>
      </c>
      <c r="J41" s="171" t="inlineStr">
        <is>
          <t>c</t>
        </is>
      </c>
      <c r="K41" s="171">
        <f>H41&amp;J41</f>
        <v/>
      </c>
      <c r="L41" s="171" t="n">
        <v>3e-06</v>
      </c>
      <c r="M41" s="37" t="inlineStr">
        <is>
          <t>No notes available.</t>
        </is>
      </c>
    </row>
    <row r="42">
      <c r="A42" s="37">
        <f>E42&amp;C42&amp;D42&amp;B42&amp;F42</f>
        <v/>
      </c>
      <c r="B42" s="171" t="inlineStr">
        <is>
          <t>Vessels</t>
        </is>
      </c>
      <c r="C42" s="171" t="inlineStr">
        <is>
          <t>Refrigerated</t>
        </is>
      </c>
      <c r="D42" s="171" t="inlineStr">
        <is>
          <t>Ambient_Pressure</t>
        </is>
      </c>
      <c r="E42" s="171" t="inlineStr">
        <is>
          <t>Full_Containment_LNG</t>
        </is>
      </c>
      <c r="F42" s="171" t="inlineStr">
        <is>
          <t>Failure (Vapour Release Only)</t>
        </is>
      </c>
      <c r="G42" s="171" t="inlineStr">
        <is>
          <t xml:space="preserve">Refrigerated Ambient Pressure Full Containment LNG Vessel </t>
        </is>
      </c>
      <c r="H42" s="171" t="inlineStr">
        <is>
          <t>A9</t>
        </is>
      </c>
      <c r="I42" s="171" t="inlineStr">
        <is>
          <t>Failure (Vapour Release Only)</t>
        </is>
      </c>
      <c r="J42" s="171" t="inlineStr">
        <is>
          <t>d</t>
        </is>
      </c>
      <c r="K42" s="171">
        <f>H42&amp;J42</f>
        <v/>
      </c>
      <c r="L42" s="36" t="n">
        <v>0</v>
      </c>
      <c r="M42" s="37" t="inlineStr">
        <is>
          <t>No notes available.</t>
        </is>
      </c>
    </row>
    <row r="43">
      <c r="A43" s="37">
        <f>E43&amp;C43&amp;D43&amp;B43&amp;F43</f>
        <v/>
      </c>
      <c r="B43" s="171" t="inlineStr">
        <is>
          <t>Vessels</t>
        </is>
      </c>
      <c r="C43" s="171" t="inlineStr">
        <is>
          <t>Refrigerated</t>
        </is>
      </c>
      <c r="D43" s="171" t="inlineStr">
        <is>
          <t>LNG</t>
        </is>
      </c>
      <c r="E43" s="171" t="inlineStr">
        <is>
          <t>Single.Walled</t>
        </is>
      </c>
      <c r="F43" s="171" t="inlineStr">
        <is>
          <t>Catastrophic</t>
        </is>
      </c>
      <c r="G43" s="171" t="inlineStr">
        <is>
          <t>Refrigerated Single Walled LNG Vessel</t>
        </is>
      </c>
      <c r="H43" s="171" t="inlineStr">
        <is>
          <t>A10</t>
        </is>
      </c>
      <c r="I43" s="171" t="inlineStr">
        <is>
          <t>Catastrophic</t>
        </is>
      </c>
      <c r="J43" s="171" t="inlineStr">
        <is>
          <t>a</t>
        </is>
      </c>
      <c r="K43" s="171">
        <f>H43&amp;J43</f>
        <v/>
      </c>
      <c r="L43" s="171" t="n">
        <v>4e-05</v>
      </c>
      <c r="M43" s="37" t="inlineStr">
        <is>
          <t>Reinforced concrete high collard bunds are regarded as equal to double walled vessels.</t>
        </is>
      </c>
    </row>
    <row r="44">
      <c r="A44" s="37">
        <f>E44&amp;C44&amp;D44&amp;B44&amp;F44</f>
        <v/>
      </c>
      <c r="B44" s="171" t="inlineStr">
        <is>
          <t>Vessels</t>
        </is>
      </c>
      <c r="C44" s="171" t="inlineStr">
        <is>
          <t>Refrigerated</t>
        </is>
      </c>
      <c r="D44" s="171" t="inlineStr">
        <is>
          <t>LNG</t>
        </is>
      </c>
      <c r="E44" s="171" t="inlineStr">
        <is>
          <t>Single.Walled</t>
        </is>
      </c>
      <c r="F44" s="171" t="inlineStr">
        <is>
          <t>Major</t>
        </is>
      </c>
      <c r="G44" s="171" t="inlineStr">
        <is>
          <t>Refrigerated Single Walled LNG Vessel</t>
        </is>
      </c>
      <c r="H44" s="171" t="inlineStr">
        <is>
          <t>A10</t>
        </is>
      </c>
      <c r="I44" s="171" t="inlineStr">
        <is>
          <t>Major</t>
        </is>
      </c>
      <c r="J44" s="171" t="inlineStr">
        <is>
          <t>b</t>
        </is>
      </c>
      <c r="K44" s="171">
        <f>H44&amp;J44</f>
        <v/>
      </c>
      <c r="L44" s="171" t="n">
        <v>0.0001</v>
      </c>
      <c r="M44" s="37" t="inlineStr">
        <is>
          <t>Reinforced concrete high collard bunds are regarded as equal to double walled vessels.</t>
        </is>
      </c>
    </row>
    <row r="45">
      <c r="A45" s="37">
        <f>E45&amp;C45&amp;D45&amp;B45&amp;F45</f>
        <v/>
      </c>
      <c r="B45" s="171" t="inlineStr">
        <is>
          <t>Vessels</t>
        </is>
      </c>
      <c r="C45" s="171" t="inlineStr">
        <is>
          <t>Refrigerated</t>
        </is>
      </c>
      <c r="D45" s="171" t="inlineStr">
        <is>
          <t>LNG</t>
        </is>
      </c>
      <c r="E45" s="171" t="inlineStr">
        <is>
          <t>Single.Walled</t>
        </is>
      </c>
      <c r="F45" s="171" t="inlineStr">
        <is>
          <t>Minor</t>
        </is>
      </c>
      <c r="G45" s="171" t="inlineStr">
        <is>
          <t>Refrigerated Single Walled LNG Vessel</t>
        </is>
      </c>
      <c r="H45" s="171" t="inlineStr">
        <is>
          <t>A10</t>
        </is>
      </c>
      <c r="I45" s="171" t="inlineStr">
        <is>
          <t>Minor</t>
        </is>
      </c>
      <c r="J45" s="171" t="inlineStr">
        <is>
          <t>c</t>
        </is>
      </c>
      <c r="K45" s="171">
        <f>H45&amp;J45</f>
        <v/>
      </c>
      <c r="L45" s="171" t="n">
        <v>8.000000000000001e-05</v>
      </c>
      <c r="M45" s="37" t="inlineStr">
        <is>
          <t>Reinforced concrete high collard bunds are regarded as equal to double walled vessels.</t>
        </is>
      </c>
    </row>
    <row r="46">
      <c r="A46" s="37">
        <f>E46&amp;C46&amp;D46&amp;B46&amp;F46</f>
        <v/>
      </c>
      <c r="B46" s="171" t="inlineStr">
        <is>
          <t>Vessels</t>
        </is>
      </c>
      <c r="C46" s="171" t="inlineStr">
        <is>
          <t>Refrigerated</t>
        </is>
      </c>
      <c r="D46" s="171" t="inlineStr">
        <is>
          <t>LNG</t>
        </is>
      </c>
      <c r="E46" s="171" t="inlineStr">
        <is>
          <t>Single.Walled</t>
        </is>
      </c>
      <c r="F46" s="171" t="inlineStr">
        <is>
          <t>Failure (Vapour Release Only)</t>
        </is>
      </c>
      <c r="G46" s="171" t="inlineStr">
        <is>
          <t>Refrigerated Single Walled LNG Vessel</t>
        </is>
      </c>
      <c r="H46" s="171" t="inlineStr">
        <is>
          <t>A10</t>
        </is>
      </c>
      <c r="I46" s="171" t="inlineStr">
        <is>
          <t>Failure (Vapour Release Only)</t>
        </is>
      </c>
      <c r="J46" s="171" t="inlineStr">
        <is>
          <t>d</t>
        </is>
      </c>
      <c r="K46" s="171">
        <f>H46&amp;J46</f>
        <v/>
      </c>
      <c r="L46" s="171" t="n">
        <v>0.0002</v>
      </c>
      <c r="M46" s="37" t="inlineStr">
        <is>
          <t>Reinforced concrete high collard bunds are regarded as equal to double walled vessels.</t>
        </is>
      </c>
    </row>
    <row r="47">
      <c r="A47" s="37">
        <f>E47&amp;C47&amp;D47&amp;B47&amp;F47</f>
        <v/>
      </c>
      <c r="B47" s="171" t="inlineStr">
        <is>
          <t>Vessels</t>
        </is>
      </c>
      <c r="C47" s="171" t="inlineStr">
        <is>
          <t>Refrigerated</t>
        </is>
      </c>
      <c r="D47" s="171" t="inlineStr">
        <is>
          <t>LNG</t>
        </is>
      </c>
      <c r="E47" s="171" t="inlineStr">
        <is>
          <t>Double.Walled</t>
        </is>
      </c>
      <c r="F47" s="171" t="inlineStr">
        <is>
          <t>Catastrophic</t>
        </is>
      </c>
      <c r="G47" s="171" t="inlineStr">
        <is>
          <t>Refrigerated Double Walled LNG Vessel</t>
        </is>
      </c>
      <c r="H47" s="171" t="inlineStr">
        <is>
          <t>A11</t>
        </is>
      </c>
      <c r="I47" s="171" t="inlineStr">
        <is>
          <t>Catastrophic</t>
        </is>
      </c>
      <c r="J47" s="171" t="inlineStr">
        <is>
          <t>a</t>
        </is>
      </c>
      <c r="K47" s="171">
        <f>H47&amp;J47</f>
        <v/>
      </c>
      <c r="L47" s="171" t="n">
        <v>5e-08</v>
      </c>
      <c r="M47" s="37" t="inlineStr">
        <is>
          <t>No notes available.</t>
        </is>
      </c>
    </row>
    <row r="48">
      <c r="A48" s="37">
        <f>E48&amp;C48&amp;D48&amp;B48&amp;F48</f>
        <v/>
      </c>
      <c r="B48" s="171" t="inlineStr">
        <is>
          <t>Vessels</t>
        </is>
      </c>
      <c r="C48" s="171" t="inlineStr">
        <is>
          <t>Refrigerated</t>
        </is>
      </c>
      <c r="D48" s="171" t="inlineStr">
        <is>
          <t>LNG</t>
        </is>
      </c>
      <c r="E48" s="171" t="inlineStr">
        <is>
          <t>Double.Walled</t>
        </is>
      </c>
      <c r="F48" s="171" t="inlineStr">
        <is>
          <t>Major</t>
        </is>
      </c>
      <c r="G48" s="171" t="inlineStr">
        <is>
          <t>Refrigerated Double Walled LNG Vessel</t>
        </is>
      </c>
      <c r="H48" s="171" t="inlineStr">
        <is>
          <t>A11</t>
        </is>
      </c>
      <c r="I48" s="171" t="inlineStr">
        <is>
          <t>Major</t>
        </is>
      </c>
      <c r="J48" s="171" t="inlineStr">
        <is>
          <t>b</t>
        </is>
      </c>
      <c r="K48" s="171">
        <f>H48&amp;J48</f>
        <v/>
      </c>
      <c r="L48" s="171" t="n">
        <v>1e-06</v>
      </c>
      <c r="M48" s="37" t="inlineStr">
        <is>
          <t>No notes available.</t>
        </is>
      </c>
    </row>
    <row r="49">
      <c r="A49" s="37">
        <f>E49&amp;C49&amp;D49&amp;B49&amp;F49</f>
        <v/>
      </c>
      <c r="B49" s="171" t="inlineStr">
        <is>
          <t>Vessels</t>
        </is>
      </c>
      <c r="C49" s="171" t="inlineStr">
        <is>
          <t>Refrigerated</t>
        </is>
      </c>
      <c r="D49" s="171" t="inlineStr">
        <is>
          <t>LNG</t>
        </is>
      </c>
      <c r="E49" s="171" t="inlineStr">
        <is>
          <t>Double.Walled</t>
        </is>
      </c>
      <c r="F49" s="171" t="inlineStr">
        <is>
          <t>Minor</t>
        </is>
      </c>
      <c r="G49" s="171" t="inlineStr">
        <is>
          <t>Refrigerated Double Walled LNG Vessel</t>
        </is>
      </c>
      <c r="H49" s="171" t="inlineStr">
        <is>
          <t>A11</t>
        </is>
      </c>
      <c r="I49" s="171" t="inlineStr">
        <is>
          <t>Minor</t>
        </is>
      </c>
      <c r="J49" s="171" t="inlineStr">
        <is>
          <t>c</t>
        </is>
      </c>
      <c r="K49" s="171">
        <f>H49&amp;J49</f>
        <v/>
      </c>
      <c r="L49" s="171" t="n">
        <v>3e-06</v>
      </c>
      <c r="M49" s="37" t="inlineStr">
        <is>
          <t>No notes available.</t>
        </is>
      </c>
    </row>
    <row r="50">
      <c r="A50" s="37">
        <f>E50&amp;C50&amp;D50&amp;B50&amp;F50</f>
        <v/>
      </c>
      <c r="B50" s="171" t="inlineStr">
        <is>
          <t>Vessels</t>
        </is>
      </c>
      <c r="C50" s="171" t="inlineStr">
        <is>
          <t>Refrigerated</t>
        </is>
      </c>
      <c r="D50" s="171" t="inlineStr">
        <is>
          <t>LNG</t>
        </is>
      </c>
      <c r="E50" s="171" t="inlineStr">
        <is>
          <t>Double.Walled</t>
        </is>
      </c>
      <c r="F50" s="171" t="inlineStr">
        <is>
          <t>Failure (Vapour Release Only)</t>
        </is>
      </c>
      <c r="G50" s="171" t="inlineStr">
        <is>
          <t>Refrigerated Double Walled LNG Vessel</t>
        </is>
      </c>
      <c r="H50" s="171" t="inlineStr">
        <is>
          <t>A11</t>
        </is>
      </c>
      <c r="I50" s="171" t="inlineStr">
        <is>
          <t>Failure (Vapour Release Only)</t>
        </is>
      </c>
      <c r="J50" s="171" t="inlineStr">
        <is>
          <t>d</t>
        </is>
      </c>
      <c r="K50" s="171">
        <f>H50&amp;J50</f>
        <v/>
      </c>
      <c r="L50" s="171" t="n">
        <v>4e-05</v>
      </c>
      <c r="M50" s="37" t="inlineStr">
        <is>
          <t>No notes available.</t>
        </is>
      </c>
    </row>
    <row r="51">
      <c r="A51" s="37">
        <f>E51&amp;C51&amp;D51&amp;B51&amp;F51</f>
        <v/>
      </c>
      <c r="B51" s="171" t="inlineStr">
        <is>
          <t>Vessels</t>
        </is>
      </c>
      <c r="C51" s="171" t="inlineStr">
        <is>
          <t>Refrigerated</t>
        </is>
      </c>
      <c r="D51" s="171" t="inlineStr">
        <is>
          <t>LNG</t>
        </is>
      </c>
      <c r="E51" s="171" t="inlineStr">
        <is>
          <t>Full.Containment</t>
        </is>
      </c>
      <c r="F51" s="171" t="inlineStr">
        <is>
          <t>Catastrophic</t>
        </is>
      </c>
      <c r="G51" s="171" t="inlineStr">
        <is>
          <t>Refrigerated Full Containment LNG Vessel</t>
        </is>
      </c>
      <c r="H51" s="171" t="inlineStr">
        <is>
          <t>A12</t>
        </is>
      </c>
      <c r="I51" s="171" t="inlineStr">
        <is>
          <t>Catastrophic</t>
        </is>
      </c>
      <c r="J51" s="171" t="inlineStr">
        <is>
          <t>a</t>
        </is>
      </c>
      <c r="K51" s="171">
        <f>H51&amp;J51</f>
        <v/>
      </c>
      <c r="L51" s="171" t="n">
        <v>5e-08</v>
      </c>
      <c r="M51" s="37" t="inlineStr">
        <is>
          <t>No notes available.</t>
        </is>
      </c>
    </row>
    <row r="52">
      <c r="A52" s="37">
        <f>E52&amp;C52&amp;D52&amp;B52&amp;F52</f>
        <v/>
      </c>
      <c r="B52" s="171" t="inlineStr">
        <is>
          <t>Vessels</t>
        </is>
      </c>
      <c r="C52" s="171" t="inlineStr">
        <is>
          <t>Refrigerated</t>
        </is>
      </c>
      <c r="D52" s="171" t="inlineStr">
        <is>
          <t>LNG</t>
        </is>
      </c>
      <c r="E52" s="171" t="inlineStr">
        <is>
          <t>Full.Containment</t>
        </is>
      </c>
      <c r="F52" s="171" t="inlineStr">
        <is>
          <t>Major</t>
        </is>
      </c>
      <c r="G52" s="171" t="inlineStr">
        <is>
          <t>Refrigerated Full Containment LNG Vessel</t>
        </is>
      </c>
      <c r="H52" s="171" t="inlineStr">
        <is>
          <t>A12</t>
        </is>
      </c>
      <c r="I52" s="171" t="inlineStr">
        <is>
          <t>Major</t>
        </is>
      </c>
      <c r="J52" s="171" t="inlineStr">
        <is>
          <t>b</t>
        </is>
      </c>
      <c r="K52" s="171">
        <f>H52&amp;J52</f>
        <v/>
      </c>
      <c r="L52" s="171" t="n">
        <v>1e-06</v>
      </c>
      <c r="M52" s="37" t="inlineStr">
        <is>
          <t>No notes available.</t>
        </is>
      </c>
    </row>
    <row r="53">
      <c r="A53" s="37">
        <f>E53&amp;C53&amp;D53&amp;B53&amp;F53</f>
        <v/>
      </c>
      <c r="B53" s="171" t="inlineStr">
        <is>
          <t>Vessels</t>
        </is>
      </c>
      <c r="C53" s="171" t="inlineStr">
        <is>
          <t>Refrigerated</t>
        </is>
      </c>
      <c r="D53" s="171" t="inlineStr">
        <is>
          <t>LNG</t>
        </is>
      </c>
      <c r="E53" s="171" t="inlineStr">
        <is>
          <t>Full.Containment</t>
        </is>
      </c>
      <c r="F53" s="171" t="inlineStr">
        <is>
          <t>Minor</t>
        </is>
      </c>
      <c r="G53" s="171" t="inlineStr">
        <is>
          <t>Refrigerated Full Containment LNG Vessel</t>
        </is>
      </c>
      <c r="H53" s="171" t="inlineStr">
        <is>
          <t>A12</t>
        </is>
      </c>
      <c r="I53" s="171" t="inlineStr">
        <is>
          <t>Minor</t>
        </is>
      </c>
      <c r="J53" s="171" t="inlineStr">
        <is>
          <t>c</t>
        </is>
      </c>
      <c r="K53" s="171">
        <f>H53&amp;J53</f>
        <v/>
      </c>
      <c r="L53" s="171" t="n">
        <v>3e-06</v>
      </c>
      <c r="M53" s="37" t="inlineStr">
        <is>
          <t>No notes available.</t>
        </is>
      </c>
    </row>
    <row r="54">
      <c r="A54" s="37">
        <f>E54&amp;C54&amp;D54&amp;B54&amp;F54</f>
        <v/>
      </c>
      <c r="B54" s="171" t="inlineStr">
        <is>
          <t>Vessels</t>
        </is>
      </c>
      <c r="C54" s="171" t="inlineStr">
        <is>
          <t>Refrigerated</t>
        </is>
      </c>
      <c r="D54" s="171" t="inlineStr">
        <is>
          <t>LNG</t>
        </is>
      </c>
      <c r="E54" s="171" t="inlineStr">
        <is>
          <t>Full.Containment</t>
        </is>
      </c>
      <c r="F54" s="171" t="inlineStr">
        <is>
          <t>Failure (Vapour Release Only)</t>
        </is>
      </c>
      <c r="G54" s="171" t="inlineStr">
        <is>
          <t>Refrigerated Full Containment LNG Vessel</t>
        </is>
      </c>
      <c r="H54" s="171" t="inlineStr">
        <is>
          <t>A12</t>
        </is>
      </c>
      <c r="I54" s="171" t="inlineStr">
        <is>
          <t>Failure (Vapour Release Only)</t>
        </is>
      </c>
      <c r="J54" s="171" t="inlineStr">
        <is>
          <t>d</t>
        </is>
      </c>
      <c r="K54" s="171">
        <f>H54&amp;J54</f>
        <v/>
      </c>
      <c r="L54" s="171" t="n">
        <v>0</v>
      </c>
      <c r="M54" s="37" t="inlineStr">
        <is>
          <t>No notes available.</t>
        </is>
      </c>
    </row>
    <row r="55">
      <c r="A55" s="37">
        <f>E55&amp;C55&amp;D55&amp;B55&amp;F55</f>
        <v/>
      </c>
      <c r="B55" s="171" t="inlineStr">
        <is>
          <t>Vessels</t>
        </is>
      </c>
      <c r="C55" s="171" t="inlineStr">
        <is>
          <t>Refrigerated</t>
        </is>
      </c>
      <c r="D55" s="171" t="inlineStr">
        <is>
          <t>Liquid_Oxygen</t>
        </is>
      </c>
      <c r="E55" s="171" t="inlineStr">
        <is>
          <t>Single_Walled_LO</t>
        </is>
      </c>
      <c r="F55" s="171" t="inlineStr">
        <is>
          <t>Catastrophic</t>
        </is>
      </c>
      <c r="G55" s="171" t="inlineStr">
        <is>
          <t>Refrigerated Liquid Oxygen Single Walled Vessel</t>
        </is>
      </c>
      <c r="H55" s="171" t="inlineStr">
        <is>
          <t>A13</t>
        </is>
      </c>
      <c r="I55" s="171" t="inlineStr">
        <is>
          <t>Catastrophic</t>
        </is>
      </c>
      <c r="J55" s="171" t="inlineStr">
        <is>
          <t>a</t>
        </is>
      </c>
      <c r="K55" s="171">
        <f>H55&amp;J55</f>
        <v/>
      </c>
      <c r="L55" s="171" t="n">
        <v>2.2e-05</v>
      </c>
      <c r="M55" s="37" t="inlineStr">
        <is>
          <t>No notes available.</t>
        </is>
      </c>
    </row>
    <row r="56">
      <c r="A56" s="37">
        <f>E56&amp;C56&amp;D56&amp;B56&amp;F56</f>
        <v/>
      </c>
      <c r="B56" s="171" t="inlineStr">
        <is>
          <t>Vessels</t>
        </is>
      </c>
      <c r="C56" s="171" t="inlineStr">
        <is>
          <t>Refrigerated</t>
        </is>
      </c>
      <c r="D56" s="171" t="inlineStr">
        <is>
          <t>Liquid_Oxygen</t>
        </is>
      </c>
      <c r="E56" s="171" t="inlineStr">
        <is>
          <t>Single_Walled_LO</t>
        </is>
      </c>
      <c r="F56" s="171" t="inlineStr">
        <is>
          <t>Major</t>
        </is>
      </c>
      <c r="G56" s="171" t="inlineStr">
        <is>
          <t>Refrigerated Liquid Oxygen Single Walled Vessel</t>
        </is>
      </c>
      <c r="H56" s="171" t="inlineStr">
        <is>
          <t>A13</t>
        </is>
      </c>
      <c r="I56" s="171" t="inlineStr">
        <is>
          <t>Major</t>
        </is>
      </c>
      <c r="J56" s="171" t="inlineStr">
        <is>
          <t>b</t>
        </is>
      </c>
      <c r="K56" s="171">
        <f>H56&amp;J56</f>
        <v/>
      </c>
      <c r="L56" s="171" t="n">
        <v>0.0001</v>
      </c>
      <c r="M56" s="37" t="inlineStr">
        <is>
          <t>No notes available.</t>
        </is>
      </c>
    </row>
    <row r="57">
      <c r="A57" s="37">
        <f>E57&amp;C57&amp;D57&amp;B57&amp;F57</f>
        <v/>
      </c>
      <c r="B57" s="171" t="inlineStr">
        <is>
          <t>Vessels</t>
        </is>
      </c>
      <c r="C57" s="171" t="inlineStr">
        <is>
          <t>Refrigerated</t>
        </is>
      </c>
      <c r="D57" s="171" t="inlineStr">
        <is>
          <t>Liquid_Oxygen</t>
        </is>
      </c>
      <c r="E57" s="171" t="inlineStr">
        <is>
          <t>Single_Walled_LO</t>
        </is>
      </c>
      <c r="F57" s="171" t="inlineStr">
        <is>
          <t>Minor</t>
        </is>
      </c>
      <c r="G57" s="171" t="inlineStr">
        <is>
          <t>Refrigerated Liquid Oxygen Single Walled Vessel</t>
        </is>
      </c>
      <c r="H57" s="171" t="inlineStr">
        <is>
          <t>A13</t>
        </is>
      </c>
      <c r="I57" s="171" t="inlineStr">
        <is>
          <t>Minor</t>
        </is>
      </c>
      <c r="J57" s="171" t="inlineStr">
        <is>
          <t>c</t>
        </is>
      </c>
      <c r="K57" s="171">
        <f>H57&amp;J57</f>
        <v/>
      </c>
      <c r="L57" s="171" t="n">
        <v>8.000000000000001e-05</v>
      </c>
      <c r="M57" s="37" t="inlineStr">
        <is>
          <t>No notes available.</t>
        </is>
      </c>
    </row>
    <row r="58">
      <c r="A58" s="37">
        <f>E58&amp;C58&amp;D58&amp;B58&amp;F58</f>
        <v/>
      </c>
      <c r="B58" s="171" t="inlineStr">
        <is>
          <t>Vessels</t>
        </is>
      </c>
      <c r="C58" s="171" t="inlineStr">
        <is>
          <t>Refrigerated</t>
        </is>
      </c>
      <c r="D58" s="171" t="inlineStr">
        <is>
          <t>Liquid_Oxygen</t>
        </is>
      </c>
      <c r="E58" s="171" t="inlineStr">
        <is>
          <t>Cluster_Tanks</t>
        </is>
      </c>
      <c r="F58" s="171" t="inlineStr">
        <is>
          <t>Catastrophic (Multiple Tank Failures)</t>
        </is>
      </c>
      <c r="G58" s="171" t="inlineStr">
        <is>
          <t>Refrigerated Liquid Oxygen Cluster Tanks</t>
        </is>
      </c>
      <c r="H58" s="171" t="inlineStr">
        <is>
          <t>A14</t>
        </is>
      </c>
      <c r="I58" s="171" t="inlineStr">
        <is>
          <t>Catastrophic (Multiple Tank Failures)</t>
        </is>
      </c>
      <c r="J58" s="171" t="inlineStr">
        <is>
          <t>a</t>
        </is>
      </c>
      <c r="K58" s="171">
        <f>H58&amp;J58</f>
        <v/>
      </c>
      <c r="L58" s="171" t="n">
        <v>1e-06</v>
      </c>
      <c r="M58" s="37" t="inlineStr">
        <is>
          <t>Cluster tanks consist of 5-7 smaller pressure vessels, all located within a common large skin.</t>
        </is>
      </c>
    </row>
    <row r="59">
      <c r="A59" s="37">
        <f>E59&amp;C59&amp;D59&amp;B59&amp;F59</f>
        <v/>
      </c>
      <c r="B59" s="171" t="inlineStr">
        <is>
          <t>Vessels</t>
        </is>
      </c>
      <c r="C59" s="171" t="inlineStr">
        <is>
          <t>Refrigerated</t>
        </is>
      </c>
      <c r="D59" s="171" t="inlineStr">
        <is>
          <t>Liquid_Oxygen</t>
        </is>
      </c>
      <c r="E59" s="171" t="inlineStr">
        <is>
          <t>Cluster_Tanks</t>
        </is>
      </c>
      <c r="F59" s="171" t="inlineStr">
        <is>
          <t>Catastrophic (Single Tank Failure)</t>
        </is>
      </c>
      <c r="G59" s="171" t="inlineStr">
        <is>
          <t>Refrigerated Liquid Oxygen Cluster Tanks</t>
        </is>
      </c>
      <c r="H59" s="171" t="inlineStr">
        <is>
          <t>A14</t>
        </is>
      </c>
      <c r="I59" s="171" t="inlineStr">
        <is>
          <t>Catastrophic (Single Tank Failure)</t>
        </is>
      </c>
      <c r="J59" s="171" t="inlineStr">
        <is>
          <t>b</t>
        </is>
      </c>
      <c r="K59" s="171">
        <f>H59&amp;J59</f>
        <v/>
      </c>
      <c r="L59" s="36" t="n">
        <v>1e-06</v>
      </c>
      <c r="M59" s="37" t="inlineStr">
        <is>
          <t>Cluster tanks consist of 5-7 smaller pressure vessels, all located within a common large skin.</t>
        </is>
      </c>
    </row>
    <row r="60">
      <c r="A60" s="37">
        <f>E60&amp;C60&amp;D60&amp;B60&amp;F60</f>
        <v/>
      </c>
      <c r="B60" s="171" t="inlineStr">
        <is>
          <t>Vessels</t>
        </is>
      </c>
      <c r="C60" s="171" t="inlineStr">
        <is>
          <t>Refrigerated</t>
        </is>
      </c>
      <c r="D60" s="171" t="inlineStr">
        <is>
          <t>Liquid_Oxygen</t>
        </is>
      </c>
      <c r="E60" s="171" t="inlineStr">
        <is>
          <t>Cluster_Tanks</t>
        </is>
      </c>
      <c r="F60" s="171" t="inlineStr">
        <is>
          <t>Major</t>
        </is>
      </c>
      <c r="G60" s="171" t="inlineStr">
        <is>
          <t>Refrigerated Liquid Oxygen Cluster Tanks</t>
        </is>
      </c>
      <c r="H60" s="171" t="inlineStr">
        <is>
          <t>A14</t>
        </is>
      </c>
      <c r="I60" s="171" t="inlineStr">
        <is>
          <t>Major</t>
        </is>
      </c>
      <c r="J60" s="171" t="inlineStr">
        <is>
          <t>c</t>
        </is>
      </c>
      <c r="K60" s="171">
        <f>H60&amp;J60</f>
        <v/>
      </c>
      <c r="L60" s="171" t="n">
        <v>1e-05</v>
      </c>
      <c r="M60" s="37" t="inlineStr">
        <is>
          <t>Cluster tanks consist of 5-7 smaller pressure vessels, all located within a common large skin.</t>
        </is>
      </c>
    </row>
    <row r="61">
      <c r="A61" s="37">
        <f>E61&amp;C61&amp;D61&amp;B61&amp;F61</f>
        <v/>
      </c>
      <c r="B61" s="171" t="inlineStr">
        <is>
          <t>Vessels</t>
        </is>
      </c>
      <c r="C61" s="171" t="inlineStr">
        <is>
          <t>Refrigerated</t>
        </is>
      </c>
      <c r="D61" s="171" t="inlineStr">
        <is>
          <t>Liquid_Oxygen</t>
        </is>
      </c>
      <c r="E61" s="171" t="inlineStr">
        <is>
          <t>Cluster_Tanks</t>
        </is>
      </c>
      <c r="F61" s="171" t="inlineStr">
        <is>
          <t>Minor</t>
        </is>
      </c>
      <c r="G61" s="171" t="inlineStr">
        <is>
          <t>Refrigerated Liquid Oxygen Cluster Tanks</t>
        </is>
      </c>
      <c r="H61" s="171" t="inlineStr">
        <is>
          <t>A14</t>
        </is>
      </c>
      <c r="I61" s="171" t="inlineStr">
        <is>
          <t>Minor</t>
        </is>
      </c>
      <c r="J61" s="171" t="inlineStr">
        <is>
          <t>d</t>
        </is>
      </c>
      <c r="K61" s="171">
        <f>H61&amp;J61</f>
        <v/>
      </c>
      <c r="L61" s="171" t="n">
        <v>5e-05</v>
      </c>
      <c r="M61" s="37" t="inlineStr">
        <is>
          <t>Cluster tanks consist of 5-7 smaller pressure vessels, all located within a common large skin.</t>
        </is>
      </c>
    </row>
    <row r="62">
      <c r="A62" s="37">
        <f>E62&amp;C62&amp;D62&amp;B62&amp;F62</f>
        <v/>
      </c>
      <c r="B62" s="171" t="inlineStr">
        <is>
          <t>Vessels</t>
        </is>
      </c>
      <c r="C62" s="171" t="inlineStr">
        <is>
          <t>Pressurised</t>
        </is>
      </c>
      <c r="D62" s="171" t="inlineStr">
        <is>
          <t>Standard</t>
        </is>
      </c>
      <c r="E62" s="171" t="inlineStr">
        <is>
          <t>Generic</t>
        </is>
      </c>
      <c r="F62" s="171" t="inlineStr">
        <is>
          <t>Catastrophic</t>
        </is>
      </c>
      <c r="G62" s="171" t="inlineStr">
        <is>
          <t xml:space="preserve">Generic Pressure Vessel </t>
        </is>
      </c>
      <c r="H62" s="171" t="inlineStr">
        <is>
          <t>A15</t>
        </is>
      </c>
      <c r="I62" s="171" t="inlineStr">
        <is>
          <t>Catastrophic</t>
        </is>
      </c>
      <c r="J62" s="171" t="inlineStr">
        <is>
          <t>a</t>
        </is>
      </c>
      <c r="K62" s="171">
        <f>H62&amp;J62</f>
        <v/>
      </c>
      <c r="L62" s="171" t="n">
        <v>2e-06</v>
      </c>
      <c r="M62" s="37" t="inlineStr">
        <is>
          <t>Design based on BS 5500: Specification for unfired, fusion welded pressure vessels.</t>
        </is>
      </c>
    </row>
    <row r="63">
      <c r="A63" s="37">
        <f>E63&amp;C63&amp;D63&amp;B63&amp;F63</f>
        <v/>
      </c>
      <c r="B63" s="171" t="inlineStr">
        <is>
          <t>Vessels</t>
        </is>
      </c>
      <c r="C63" s="171" t="inlineStr">
        <is>
          <t>Pressurised</t>
        </is>
      </c>
      <c r="D63" s="171" t="inlineStr">
        <is>
          <t>Standard</t>
        </is>
      </c>
      <c r="E63" s="171" t="inlineStr">
        <is>
          <t>Generic</t>
        </is>
      </c>
      <c r="F63" s="171" t="inlineStr">
        <is>
          <t>25 - 50 mm Diameter Hole</t>
        </is>
      </c>
      <c r="G63" s="171" t="inlineStr">
        <is>
          <t xml:space="preserve">Generic Pressure Vessel </t>
        </is>
      </c>
      <c r="H63" s="171" t="inlineStr">
        <is>
          <t>A15</t>
        </is>
      </c>
      <c r="I63" s="171" t="inlineStr">
        <is>
          <t>25 - 50 mm Diameter Hole</t>
        </is>
      </c>
      <c r="J63" s="171" t="inlineStr">
        <is>
          <t>b</t>
        </is>
      </c>
      <c r="K63" s="171">
        <f>H63&amp;J63</f>
        <v/>
      </c>
      <c r="L63" s="171" t="n">
        <v>5e-06</v>
      </c>
      <c r="M63" s="37" t="inlineStr">
        <is>
          <t>Design based on BS 5500: Specification for unfired, fusion welded pressure vessels.</t>
        </is>
      </c>
    </row>
    <row r="64">
      <c r="A64" s="37">
        <f>E64&amp;C64&amp;D64&amp;B64&amp;F64</f>
        <v/>
      </c>
      <c r="B64" s="171" t="inlineStr">
        <is>
          <t>Vessels</t>
        </is>
      </c>
      <c r="C64" s="171" t="inlineStr">
        <is>
          <t>Pressurised</t>
        </is>
      </c>
      <c r="D64" s="171" t="inlineStr">
        <is>
          <t>Standard</t>
        </is>
      </c>
      <c r="E64" s="171" t="inlineStr">
        <is>
          <t>Generic</t>
        </is>
      </c>
      <c r="F64" s="171" t="inlineStr">
        <is>
          <t>13 mm Diameter Hole</t>
        </is>
      </c>
      <c r="G64" s="171" t="inlineStr">
        <is>
          <t xml:space="preserve">Generic Pressure Vessel </t>
        </is>
      </c>
      <c r="H64" s="171" t="inlineStr">
        <is>
          <t>A15</t>
        </is>
      </c>
      <c r="I64" s="171" t="inlineStr">
        <is>
          <t>13 mm Diameter Hole</t>
        </is>
      </c>
      <c r="J64" s="171" t="inlineStr">
        <is>
          <t>c</t>
        </is>
      </c>
      <c r="K64" s="171">
        <f>H64&amp;J64</f>
        <v/>
      </c>
      <c r="L64" s="171" t="n">
        <v>1e-05</v>
      </c>
      <c r="M64" s="37" t="inlineStr">
        <is>
          <t>Design based on BS 5500: Specification for unfired, fusion welded pressure vessels.</t>
        </is>
      </c>
    </row>
    <row r="65">
      <c r="A65" s="37">
        <f>E65&amp;C65&amp;D65&amp;B65&amp;F65</f>
        <v/>
      </c>
      <c r="B65" s="171" t="inlineStr">
        <is>
          <t>Vessels</t>
        </is>
      </c>
      <c r="C65" s="171" t="inlineStr">
        <is>
          <t>Pressurised</t>
        </is>
      </c>
      <c r="D65" s="171" t="inlineStr">
        <is>
          <t>Standard</t>
        </is>
      </c>
      <c r="E65" s="171" t="inlineStr">
        <is>
          <t>Generic</t>
        </is>
      </c>
      <c r="F65" s="171" t="inlineStr">
        <is>
          <t>6 mm Diameter Hole</t>
        </is>
      </c>
      <c r="G65" s="171" t="inlineStr">
        <is>
          <t xml:space="preserve">Generic Pressure Vessel </t>
        </is>
      </c>
      <c r="H65" s="171" t="inlineStr">
        <is>
          <t>A15</t>
        </is>
      </c>
      <c r="I65" s="171" t="inlineStr">
        <is>
          <t>6 mm Diameter Hole</t>
        </is>
      </c>
      <c r="J65" s="171" t="inlineStr">
        <is>
          <t>d</t>
        </is>
      </c>
      <c r="K65" s="171">
        <f>H65&amp;J65</f>
        <v/>
      </c>
      <c r="L65" s="171" t="n">
        <v>4e-05</v>
      </c>
      <c r="M65" s="37" t="inlineStr">
        <is>
          <t>Design based on BS 5500: Specification for unfired, fusion welded pressure vessels.</t>
        </is>
      </c>
    </row>
    <row r="66">
      <c r="A66" s="37">
        <f>E66&amp;C66&amp;D66&amp;B66&amp;F66</f>
        <v/>
      </c>
      <c r="B66" s="171" t="inlineStr">
        <is>
          <t>Vessels</t>
        </is>
      </c>
      <c r="C66" s="171" t="inlineStr">
        <is>
          <t>Pressurised</t>
        </is>
      </c>
      <c r="D66" s="171" t="inlineStr">
        <is>
          <t>Standard</t>
        </is>
      </c>
      <c r="E66" s="171" t="inlineStr">
        <is>
          <t>Chlorine</t>
        </is>
      </c>
      <c r="F66" s="171" t="inlineStr">
        <is>
          <t>Catastrophic</t>
        </is>
      </c>
      <c r="G66" s="171" t="inlineStr">
        <is>
          <t xml:space="preserve">Chlorine Pressure Vessel </t>
        </is>
      </c>
      <c r="H66" s="171" t="inlineStr">
        <is>
          <t>A16</t>
        </is>
      </c>
      <c r="I66" s="171" t="inlineStr">
        <is>
          <t>Catastrophic</t>
        </is>
      </c>
      <c r="J66" s="171" t="inlineStr">
        <is>
          <t>a</t>
        </is>
      </c>
      <c r="K66" s="171">
        <f>H66&amp;J66</f>
        <v/>
      </c>
      <c r="L66" s="171" t="n">
        <v>2e-06</v>
      </c>
      <c r="M66" s="37" t="inlineStr">
        <is>
          <t>No notes available.</t>
        </is>
      </c>
    </row>
    <row r="67">
      <c r="A67" s="37">
        <f>E67&amp;C67&amp;D67&amp;B67&amp;F67</f>
        <v/>
      </c>
      <c r="B67" s="171" t="inlineStr">
        <is>
          <t>Vessels</t>
        </is>
      </c>
      <c r="C67" s="171" t="inlineStr">
        <is>
          <t>Pressurised</t>
        </is>
      </c>
      <c r="D67" s="171" t="inlineStr">
        <is>
          <t>Standard</t>
        </is>
      </c>
      <c r="E67" s="171" t="inlineStr">
        <is>
          <t>Chlorine</t>
        </is>
      </c>
      <c r="F67" s="171" t="inlineStr">
        <is>
          <t>25 - 50 mm Diameter Hole</t>
        </is>
      </c>
      <c r="G67" s="171" t="inlineStr">
        <is>
          <t xml:space="preserve">Chlorine Pressure Vessel </t>
        </is>
      </c>
      <c r="H67" s="171" t="inlineStr">
        <is>
          <t>A16</t>
        </is>
      </c>
      <c r="I67" s="171" t="inlineStr">
        <is>
          <t>25 - 50 mm Diameter Hole</t>
        </is>
      </c>
      <c r="J67" s="171" t="inlineStr">
        <is>
          <t>b</t>
        </is>
      </c>
      <c r="K67" s="171">
        <f>H67&amp;J67</f>
        <v/>
      </c>
      <c r="L67" s="171" t="n">
        <v>5e-06</v>
      </c>
      <c r="M67" s="37" t="inlineStr">
        <is>
          <t>No notes available.</t>
        </is>
      </c>
    </row>
    <row r="68">
      <c r="A68" s="37">
        <f>E68&amp;C68&amp;D68&amp;B68&amp;F68</f>
        <v/>
      </c>
      <c r="B68" s="171" t="inlineStr">
        <is>
          <t>Vessels</t>
        </is>
      </c>
      <c r="C68" s="171" t="inlineStr">
        <is>
          <t>Pressurised</t>
        </is>
      </c>
      <c r="D68" s="171" t="inlineStr">
        <is>
          <t>Standard</t>
        </is>
      </c>
      <c r="E68" s="171" t="inlineStr">
        <is>
          <t>Chlorine</t>
        </is>
      </c>
      <c r="F68" s="171" t="inlineStr">
        <is>
          <t>13 mm Diameter Hole</t>
        </is>
      </c>
      <c r="G68" s="171" t="inlineStr">
        <is>
          <t xml:space="preserve">Chlorine Pressure Vessel </t>
        </is>
      </c>
      <c r="H68" s="171" t="inlineStr">
        <is>
          <t>A16</t>
        </is>
      </c>
      <c r="I68" s="171" t="inlineStr">
        <is>
          <t>13 mm Diameter Hole</t>
        </is>
      </c>
      <c r="J68" s="171" t="inlineStr">
        <is>
          <t>c</t>
        </is>
      </c>
      <c r="K68" s="171">
        <f>H68&amp;J68</f>
        <v/>
      </c>
      <c r="L68" s="171" t="n">
        <v>1e-05</v>
      </c>
      <c r="M68" s="37" t="inlineStr">
        <is>
          <t>No notes available.</t>
        </is>
      </c>
    </row>
    <row r="69">
      <c r="A69" s="37">
        <f>E69&amp;C69&amp;D69&amp;B69&amp;F69</f>
        <v/>
      </c>
      <c r="B69" s="171" t="inlineStr">
        <is>
          <t>Vessels</t>
        </is>
      </c>
      <c r="C69" s="171" t="inlineStr">
        <is>
          <t>Pressurised</t>
        </is>
      </c>
      <c r="D69" s="171" t="inlineStr">
        <is>
          <t>Standard</t>
        </is>
      </c>
      <c r="E69" s="171" t="inlineStr">
        <is>
          <t>Chlorine</t>
        </is>
      </c>
      <c r="F69" s="171" t="inlineStr">
        <is>
          <t>6 mm Diameter Hole</t>
        </is>
      </c>
      <c r="G69" s="171" t="inlineStr">
        <is>
          <t xml:space="preserve">Chlorine Pressure Vessel </t>
        </is>
      </c>
      <c r="H69" s="171" t="inlineStr">
        <is>
          <t>A16</t>
        </is>
      </c>
      <c r="I69" s="171" t="inlineStr">
        <is>
          <t>6 mm Diameter Hole</t>
        </is>
      </c>
      <c r="J69" s="171" t="inlineStr">
        <is>
          <t>d</t>
        </is>
      </c>
      <c r="K69" s="171">
        <f>H69&amp;J69</f>
        <v/>
      </c>
      <c r="L69" s="171" t="n">
        <v>4e-05</v>
      </c>
      <c r="M69" s="37" t="inlineStr">
        <is>
          <t>No notes available.</t>
        </is>
      </c>
    </row>
    <row r="70">
      <c r="A70" s="37">
        <f>E70&amp;C70&amp;D70&amp;B70&amp;F70</f>
        <v/>
      </c>
      <c r="B70" s="171" t="inlineStr">
        <is>
          <t>Vessels</t>
        </is>
      </c>
      <c r="C70" s="171" t="inlineStr">
        <is>
          <t>Pressurised</t>
        </is>
      </c>
      <c r="D70" s="171" t="inlineStr">
        <is>
          <t>Standard</t>
        </is>
      </c>
      <c r="E70" s="171" t="inlineStr">
        <is>
          <t>LPG</t>
        </is>
      </c>
      <c r="F70" s="171" t="inlineStr">
        <is>
          <t>Catastrophic</t>
        </is>
      </c>
      <c r="G70" s="171" t="inlineStr">
        <is>
          <t xml:space="preserve">LPG Pressure Vessel </t>
        </is>
      </c>
      <c r="H70" s="171" t="inlineStr">
        <is>
          <t>A17</t>
        </is>
      </c>
      <c r="I70" s="171" t="inlineStr">
        <is>
          <t>Catastrophic</t>
        </is>
      </c>
      <c r="J70" s="171" t="inlineStr">
        <is>
          <t>a</t>
        </is>
      </c>
      <c r="K70" s="171">
        <f>H70&amp;J70</f>
        <v/>
      </c>
      <c r="L70" s="171" t="n">
        <v>2e-06</v>
      </c>
      <c r="M70" s="37" t="inlineStr">
        <is>
          <t xml:space="preserve">Fully mounded or buried LPG tanks are assigned a likelihood of zero due to protection from fire engulfment. </t>
        </is>
      </c>
    </row>
    <row r="71">
      <c r="A71" s="37">
        <f>E71&amp;C71&amp;D71&amp;B71&amp;F71</f>
        <v/>
      </c>
      <c r="B71" s="171" t="inlineStr">
        <is>
          <t>Vessels</t>
        </is>
      </c>
      <c r="C71" s="171" t="inlineStr">
        <is>
          <t>Pressurised</t>
        </is>
      </c>
      <c r="D71" s="171" t="inlineStr">
        <is>
          <t>Standard</t>
        </is>
      </c>
      <c r="E71" s="171" t="inlineStr">
        <is>
          <t>LPG</t>
        </is>
      </c>
      <c r="F71" s="171" t="inlineStr">
        <is>
          <t>BLEVE</t>
        </is>
      </c>
      <c r="G71" s="171" t="inlineStr">
        <is>
          <t xml:space="preserve">LPG Pressure Vessel </t>
        </is>
      </c>
      <c r="H71" s="171" t="inlineStr">
        <is>
          <t>A17</t>
        </is>
      </c>
      <c r="I71" s="171" t="inlineStr">
        <is>
          <t>BLEVE</t>
        </is>
      </c>
      <c r="J71" s="171" t="inlineStr">
        <is>
          <t>b</t>
        </is>
      </c>
      <c r="K71" s="171">
        <f>H71&amp;J71</f>
        <v/>
      </c>
      <c r="L71" s="171" t="n">
        <v>1e-05</v>
      </c>
      <c r="M71" s="37" t="inlineStr">
        <is>
          <t xml:space="preserve">Fully mounded or buried LPG tanks are assigned a likelihood of zero due to protection from fire engulfment. </t>
        </is>
      </c>
    </row>
    <row r="72">
      <c r="A72" s="37">
        <f>E72&amp;C72&amp;D72&amp;B72&amp;F72</f>
        <v/>
      </c>
      <c r="B72" s="171" t="inlineStr">
        <is>
          <t>Vessels</t>
        </is>
      </c>
      <c r="C72" s="171" t="inlineStr">
        <is>
          <t>Pressurised</t>
        </is>
      </c>
      <c r="D72" s="171" t="inlineStr">
        <is>
          <t>Standard</t>
        </is>
      </c>
      <c r="E72" s="171" t="inlineStr">
        <is>
          <t>LPG</t>
        </is>
      </c>
      <c r="F72" s="171" t="inlineStr">
        <is>
          <t>25 - 50 mm Diameter Hole</t>
        </is>
      </c>
      <c r="G72" s="171" t="inlineStr">
        <is>
          <t xml:space="preserve">LPG Pressure Vessel </t>
        </is>
      </c>
      <c r="H72" s="171" t="inlineStr">
        <is>
          <t>A17</t>
        </is>
      </c>
      <c r="I72" s="171" t="inlineStr">
        <is>
          <t>25 - 50 mm Diameter Hole</t>
        </is>
      </c>
      <c r="J72" s="171" t="inlineStr">
        <is>
          <t>c</t>
        </is>
      </c>
      <c r="K72" s="171">
        <f>H72&amp;J72</f>
        <v/>
      </c>
      <c r="L72" s="171" t="n">
        <v>5e-06</v>
      </c>
      <c r="M72" s="37" t="inlineStr">
        <is>
          <t xml:space="preserve">Fully mounded or buried LPG tanks are assigned a likelihood of zero due to protection from fire engulfment. </t>
        </is>
      </c>
    </row>
    <row r="73">
      <c r="A73" s="37">
        <f>E73&amp;C73&amp;D73&amp;B73&amp;F73</f>
        <v/>
      </c>
      <c r="B73" s="171" t="inlineStr">
        <is>
          <t>Vessels</t>
        </is>
      </c>
      <c r="C73" s="171" t="inlineStr">
        <is>
          <t>Pressurised</t>
        </is>
      </c>
      <c r="D73" s="171" t="inlineStr">
        <is>
          <t>Standard</t>
        </is>
      </c>
      <c r="E73" s="171" t="inlineStr">
        <is>
          <t>LPG</t>
        </is>
      </c>
      <c r="F73" s="171" t="inlineStr">
        <is>
          <t>13 mm Diameter Hole</t>
        </is>
      </c>
      <c r="G73" s="171" t="inlineStr">
        <is>
          <t xml:space="preserve">LPG Pressure Vessel </t>
        </is>
      </c>
      <c r="H73" s="171" t="inlineStr">
        <is>
          <t>A17</t>
        </is>
      </c>
      <c r="I73" s="171" t="inlineStr">
        <is>
          <t>13 mm Diameter Hole</t>
        </is>
      </c>
      <c r="J73" s="171" t="inlineStr">
        <is>
          <t>d</t>
        </is>
      </c>
      <c r="K73" s="171">
        <f>H73&amp;J73</f>
        <v/>
      </c>
      <c r="L73" s="171" t="n">
        <v>1e-05</v>
      </c>
      <c r="M73" s="37" t="inlineStr">
        <is>
          <t xml:space="preserve">Fully mounded or buried LPG tanks are assigned a likelihood of zero due to protection from fire engulfment. </t>
        </is>
      </c>
    </row>
    <row r="74">
      <c r="A74" s="37">
        <f>E74&amp;C74&amp;D74&amp;B74&amp;F74</f>
        <v/>
      </c>
      <c r="B74" s="171" t="inlineStr">
        <is>
          <t>Vessels</t>
        </is>
      </c>
      <c r="C74" s="171" t="inlineStr">
        <is>
          <t>Pressurised</t>
        </is>
      </c>
      <c r="D74" s="171" t="inlineStr">
        <is>
          <t>Standard</t>
        </is>
      </c>
      <c r="E74" s="171" t="inlineStr">
        <is>
          <t>Spherical</t>
        </is>
      </c>
      <c r="F74" s="171" t="inlineStr">
        <is>
          <t>Catastrophic</t>
        </is>
      </c>
      <c r="G74" s="171" t="inlineStr">
        <is>
          <t>Spherical Pressure Vessel</t>
        </is>
      </c>
      <c r="H74" s="171" t="inlineStr">
        <is>
          <t>A18</t>
        </is>
      </c>
      <c r="I74" s="171" t="inlineStr">
        <is>
          <t>Catastrophic</t>
        </is>
      </c>
      <c r="J74" s="171" t="inlineStr">
        <is>
          <t>a</t>
        </is>
      </c>
      <c r="K74" s="171">
        <f>H74&amp;J74</f>
        <v/>
      </c>
      <c r="L74" s="171" t="n">
        <v>4e-06</v>
      </c>
      <c r="M74" s="37" t="inlineStr">
        <is>
          <t>It is regarded that the supporting legs of a spherical vessel could introduce an additonal mode of failure.</t>
        </is>
      </c>
    </row>
    <row r="75">
      <c r="A75" s="37">
        <f>E75&amp;C75&amp;D75&amp;B75&amp;F75</f>
        <v/>
      </c>
      <c r="B75" s="171" t="inlineStr">
        <is>
          <t>Vessels</t>
        </is>
      </c>
      <c r="C75" s="171" t="inlineStr">
        <is>
          <t>Pressurised</t>
        </is>
      </c>
      <c r="D75" s="171" t="inlineStr">
        <is>
          <t>Standard</t>
        </is>
      </c>
      <c r="E75" s="171" t="inlineStr">
        <is>
          <t>Spherical</t>
        </is>
      </c>
      <c r="F75" s="171" t="inlineStr">
        <is>
          <t>25 - 50 mm Diameter Hole</t>
        </is>
      </c>
      <c r="G75" s="171" t="inlineStr">
        <is>
          <t>Spherical Pressure Vessel</t>
        </is>
      </c>
      <c r="H75" s="171" t="inlineStr">
        <is>
          <t>A18</t>
        </is>
      </c>
      <c r="I75" s="171" t="inlineStr">
        <is>
          <t>25 - 50 mm Diameter Hole</t>
        </is>
      </c>
      <c r="J75" s="171" t="inlineStr">
        <is>
          <t>b</t>
        </is>
      </c>
      <c r="K75" s="171">
        <f>H75&amp;J75</f>
        <v/>
      </c>
      <c r="L75" s="171" t="n">
        <v>5e-06</v>
      </c>
      <c r="M75" s="37" t="inlineStr">
        <is>
          <t>It is regarded that the supporting legs of a spherical vessel could introduce an additonal mode of failure.</t>
        </is>
      </c>
    </row>
    <row r="76">
      <c r="A76" s="37">
        <f>E76&amp;C76&amp;D76&amp;B76&amp;F76</f>
        <v/>
      </c>
      <c r="B76" s="171" t="inlineStr">
        <is>
          <t>Vessels</t>
        </is>
      </c>
      <c r="C76" s="171" t="inlineStr">
        <is>
          <t>Pressurised</t>
        </is>
      </c>
      <c r="D76" s="171" t="inlineStr">
        <is>
          <t>Standard</t>
        </is>
      </c>
      <c r="E76" s="171" t="inlineStr">
        <is>
          <t>Spherical</t>
        </is>
      </c>
      <c r="F76" s="171" t="inlineStr">
        <is>
          <t>13 mm Diameter Hole</t>
        </is>
      </c>
      <c r="G76" s="171" t="inlineStr">
        <is>
          <t>Spherical Pressure Vessel</t>
        </is>
      </c>
      <c r="H76" s="171" t="inlineStr">
        <is>
          <t>A18</t>
        </is>
      </c>
      <c r="I76" s="171" t="inlineStr">
        <is>
          <t>13 mm Diameter Hole</t>
        </is>
      </c>
      <c r="J76" s="171" t="inlineStr">
        <is>
          <t>c</t>
        </is>
      </c>
      <c r="K76" s="171">
        <f>H76&amp;J76</f>
        <v/>
      </c>
      <c r="L76" s="171" t="n">
        <v>1e-05</v>
      </c>
      <c r="M76" s="37" t="inlineStr">
        <is>
          <t>It is regarded that the supporting legs of a spherical vessel could introduce an additonal mode of failure.</t>
        </is>
      </c>
    </row>
    <row r="77">
      <c r="A77" s="37">
        <f>E77&amp;C77&amp;D77&amp;B77&amp;F77</f>
        <v/>
      </c>
      <c r="B77" s="171" t="inlineStr">
        <is>
          <t>Vessels</t>
        </is>
      </c>
      <c r="C77" s="171" t="inlineStr">
        <is>
          <t>Pressurised</t>
        </is>
      </c>
      <c r="D77" s="171" t="inlineStr">
        <is>
          <t>Standard</t>
        </is>
      </c>
      <c r="E77" s="171" t="inlineStr">
        <is>
          <t>Spherical</t>
        </is>
      </c>
      <c r="F77" s="171" t="inlineStr">
        <is>
          <t>6 mm Diameter Hole</t>
        </is>
      </c>
      <c r="G77" s="171" t="inlineStr">
        <is>
          <t>Spherical Pressure Vessel</t>
        </is>
      </c>
      <c r="H77" s="171" t="inlineStr">
        <is>
          <t>A18</t>
        </is>
      </c>
      <c r="I77" s="171" t="inlineStr">
        <is>
          <t>6 mm Diameter Hole</t>
        </is>
      </c>
      <c r="J77" s="171" t="inlineStr">
        <is>
          <t>d</t>
        </is>
      </c>
      <c r="K77" s="171">
        <f>H77&amp;J77</f>
        <v/>
      </c>
      <c r="L77" s="171" t="n">
        <v>4e-05</v>
      </c>
      <c r="M77" s="37" t="inlineStr">
        <is>
          <t>It is regarded that the supporting legs of a spherical vessel could introduce an additonal mode of failure.</t>
        </is>
      </c>
    </row>
    <row r="78">
      <c r="A78" s="37">
        <f>E78&amp;C78&amp;D78&amp;B78&amp;F78</f>
        <v/>
      </c>
      <c r="B78" s="171" t="inlineStr">
        <is>
          <t>Vessels</t>
        </is>
      </c>
      <c r="C78" s="171" t="inlineStr">
        <is>
          <t>Pressurised</t>
        </is>
      </c>
      <c r="D78" s="171" t="inlineStr">
        <is>
          <t>Standard</t>
        </is>
      </c>
      <c r="E78" s="171" t="inlineStr">
        <is>
          <t>Chemical_Reactors</t>
        </is>
      </c>
      <c r="F78" s="171" t="inlineStr">
        <is>
          <t>Catastrophic</t>
        </is>
      </c>
      <c r="G78" s="171" t="inlineStr">
        <is>
          <t xml:space="preserve">Chemical Reactor Pressure Vessel </t>
        </is>
      </c>
      <c r="H78" s="171" t="inlineStr">
        <is>
          <t>A19</t>
        </is>
      </c>
      <c r="I78" s="171" t="inlineStr">
        <is>
          <t>Catastrophic</t>
        </is>
      </c>
      <c r="J78" s="171" t="inlineStr">
        <is>
          <t>a</t>
        </is>
      </c>
      <c r="K78" s="171">
        <f>H78&amp;J78</f>
        <v/>
      </c>
      <c r="L78" s="171" t="n">
        <v>1e-05</v>
      </c>
      <c r="M78" s="37" t="inlineStr">
        <is>
          <t xml:space="preserve">Applicable for batch-fed and continuous reactors, and those capable of thermal runway. </t>
        </is>
      </c>
    </row>
    <row r="79">
      <c r="A79" s="37">
        <f>E79&amp;C79&amp;D79&amp;B79&amp;F79</f>
        <v/>
      </c>
      <c r="B79" s="171" t="inlineStr">
        <is>
          <t>Vessels</t>
        </is>
      </c>
      <c r="C79" s="171" t="inlineStr">
        <is>
          <t>Pressurised</t>
        </is>
      </c>
      <c r="D79" s="171" t="inlineStr">
        <is>
          <t>Standard</t>
        </is>
      </c>
      <c r="E79" s="171" t="inlineStr">
        <is>
          <t>Chemical_Reactors</t>
        </is>
      </c>
      <c r="F79" s="171" t="inlineStr">
        <is>
          <t>25 - 50 mm Diameter Hole</t>
        </is>
      </c>
      <c r="G79" s="171" t="inlineStr">
        <is>
          <t xml:space="preserve">Chemical Reactor Pressure Vessel </t>
        </is>
      </c>
      <c r="H79" s="171" t="inlineStr">
        <is>
          <t>A19</t>
        </is>
      </c>
      <c r="I79" s="171" t="inlineStr">
        <is>
          <t>25 - 50 mm Diameter Hole</t>
        </is>
      </c>
      <c r="J79" s="171" t="inlineStr">
        <is>
          <t>b</t>
        </is>
      </c>
      <c r="K79" s="171">
        <f>H79&amp;J79</f>
        <v/>
      </c>
      <c r="L79" s="171" t="n">
        <v>5e-06</v>
      </c>
      <c r="M79" s="37" t="inlineStr">
        <is>
          <t xml:space="preserve">Applicable for batch-fed and continuous reactors, and those capable of thermal runway. </t>
        </is>
      </c>
    </row>
    <row r="80">
      <c r="A80" s="37">
        <f>E80&amp;C80&amp;D80&amp;B80&amp;F80</f>
        <v/>
      </c>
      <c r="B80" s="171" t="inlineStr">
        <is>
          <t>Vessels</t>
        </is>
      </c>
      <c r="C80" s="171" t="inlineStr">
        <is>
          <t>Pressurised</t>
        </is>
      </c>
      <c r="D80" s="171" t="inlineStr">
        <is>
          <t>Standard</t>
        </is>
      </c>
      <c r="E80" s="171" t="inlineStr">
        <is>
          <t>Chemical_Reactors</t>
        </is>
      </c>
      <c r="F80" s="171" t="inlineStr">
        <is>
          <t>13 mm Diameter Hole</t>
        </is>
      </c>
      <c r="G80" s="171" t="inlineStr">
        <is>
          <t xml:space="preserve">Chemical Reactor Pressure Vessel </t>
        </is>
      </c>
      <c r="H80" s="171" t="inlineStr">
        <is>
          <t>A19</t>
        </is>
      </c>
      <c r="I80" s="171" t="inlineStr">
        <is>
          <t>13 mm Diameter Hole</t>
        </is>
      </c>
      <c r="J80" s="171" t="inlineStr">
        <is>
          <t>c</t>
        </is>
      </c>
      <c r="K80" s="171">
        <f>H80&amp;J80</f>
        <v/>
      </c>
      <c r="L80" s="171" t="n">
        <v>1e-05</v>
      </c>
      <c r="M80" s="37" t="inlineStr">
        <is>
          <t xml:space="preserve">Applicable for batch-fed and continuous reactors, and those capable of thermal runway. </t>
        </is>
      </c>
    </row>
    <row r="81">
      <c r="A81" s="37">
        <f>E81&amp;C81&amp;D81&amp;B81&amp;F81</f>
        <v/>
      </c>
      <c r="B81" s="171" t="inlineStr">
        <is>
          <t>Vessels</t>
        </is>
      </c>
      <c r="C81" s="171" t="inlineStr">
        <is>
          <t>Pressurised</t>
        </is>
      </c>
      <c r="D81" s="171" t="inlineStr">
        <is>
          <t>Standard</t>
        </is>
      </c>
      <c r="E81" s="171" t="inlineStr">
        <is>
          <t>Chemical_Reactors</t>
        </is>
      </c>
      <c r="F81" s="171" t="inlineStr">
        <is>
          <t>6 mm Diameter Hole</t>
        </is>
      </c>
      <c r="G81" s="171" t="inlineStr">
        <is>
          <t xml:space="preserve">Chemical Reactor Pressure Vessel </t>
        </is>
      </c>
      <c r="H81" s="171" t="inlineStr">
        <is>
          <t>A19</t>
        </is>
      </c>
      <c r="I81" s="171" t="inlineStr">
        <is>
          <t>6 mm Diameter Hole</t>
        </is>
      </c>
      <c r="J81" s="171" t="inlineStr">
        <is>
          <t>d</t>
        </is>
      </c>
      <c r="K81" s="171">
        <f>H81&amp;J81</f>
        <v/>
      </c>
      <c r="L81" s="171" t="n">
        <v>4e-05</v>
      </c>
      <c r="M81" s="37" t="inlineStr">
        <is>
          <t xml:space="preserve">Applicable for batch-fed and continuous reactors, and those capable of thermal runway. </t>
        </is>
      </c>
    </row>
    <row r="82">
      <c r="A82" s="37">
        <f>E82&amp;C82&amp;D82&amp;B82&amp;F82</f>
        <v/>
      </c>
      <c r="B82" s="171" t="inlineStr">
        <is>
          <t>Components</t>
        </is>
      </c>
      <c r="C82" s="171" t="inlineStr">
        <is>
          <t>Other</t>
        </is>
      </c>
      <c r="D82" s="171" t="inlineStr">
        <is>
          <t>Valves</t>
        </is>
      </c>
      <c r="E82" s="171" t="inlineStr">
        <is>
          <t>Manual</t>
        </is>
      </c>
      <c r="F82" s="171" t="inlineStr">
        <is>
          <t>Fail to close</t>
        </is>
      </c>
      <c r="G82" s="171" t="inlineStr">
        <is>
          <t>Manual Valve</t>
        </is>
      </c>
      <c r="H82" s="171" t="inlineStr">
        <is>
          <t>B1</t>
        </is>
      </c>
      <c r="I82" s="171" t="inlineStr">
        <is>
          <t>Fail to close</t>
        </is>
      </c>
      <c r="J82" s="171" t="inlineStr">
        <is>
          <t>a</t>
        </is>
      </c>
      <c r="K82" s="171">
        <f>H82&amp;J82</f>
        <v/>
      </c>
      <c r="L82" s="171" t="n">
        <v>0.0001</v>
      </c>
      <c r="M82" s="37" t="inlineStr">
        <is>
          <t>Excluding human error.</t>
        </is>
      </c>
    </row>
    <row r="83">
      <c r="A83" s="37">
        <f>E83&amp;C83&amp;D83&amp;B83&amp;F83</f>
        <v/>
      </c>
      <c r="B83" s="171" t="inlineStr">
        <is>
          <t>Components</t>
        </is>
      </c>
      <c r="C83" s="171" t="inlineStr">
        <is>
          <t>Other</t>
        </is>
      </c>
      <c r="D83" s="171" t="inlineStr">
        <is>
          <t>Valves</t>
        </is>
      </c>
      <c r="E83" s="171" t="inlineStr">
        <is>
          <t>ROSO</t>
        </is>
      </c>
      <c r="F83" s="171" t="inlineStr">
        <is>
          <t>Fail to close</t>
        </is>
      </c>
      <c r="G83" s="171" t="inlineStr">
        <is>
          <t>Remotely Operated Shut-Off (ROSO) Valve</t>
        </is>
      </c>
      <c r="H83" s="171" t="inlineStr">
        <is>
          <t>B2</t>
        </is>
      </c>
      <c r="I83" s="171" t="inlineStr">
        <is>
          <t>Fail to close</t>
        </is>
      </c>
      <c r="J83" s="171" t="inlineStr">
        <is>
          <t>a</t>
        </is>
      </c>
      <c r="K83" s="171">
        <f>H83&amp;J83</f>
        <v/>
      </c>
      <c r="L83" s="171" t="n">
        <v>0.03</v>
      </c>
      <c r="M83" s="37" t="inlineStr">
        <is>
          <t>Including human error.</t>
        </is>
      </c>
    </row>
    <row r="84">
      <c r="A84" s="37">
        <f>E84&amp;C84&amp;D84&amp;B84&amp;F84</f>
        <v/>
      </c>
      <c r="B84" s="171" t="inlineStr">
        <is>
          <t>Components</t>
        </is>
      </c>
      <c r="C84" s="171" t="inlineStr">
        <is>
          <t>Other</t>
        </is>
      </c>
      <c r="D84" s="171" t="inlineStr">
        <is>
          <t>Valves</t>
        </is>
      </c>
      <c r="E84" s="171" t="inlineStr">
        <is>
          <t>ASO</t>
        </is>
      </c>
      <c r="F84" s="171" t="inlineStr">
        <is>
          <t>Fail to close</t>
        </is>
      </c>
      <c r="G84" s="171" t="inlineStr">
        <is>
          <t>Automatic Shut-Off (ASO) Valve</t>
        </is>
      </c>
      <c r="H84" s="171" t="inlineStr">
        <is>
          <t>B3</t>
        </is>
      </c>
      <c r="I84" s="171" t="inlineStr">
        <is>
          <t>Fail to close</t>
        </is>
      </c>
      <c r="J84" s="171" t="inlineStr">
        <is>
          <t>a</t>
        </is>
      </c>
      <c r="K84" s="171">
        <f>H84&amp;J84</f>
        <v/>
      </c>
      <c r="L84" s="171" t="n">
        <v>0.01</v>
      </c>
      <c r="M84" s="37" t="inlineStr">
        <is>
          <t xml:space="preserve">In normal operation valve is open, and is closed by detection equipment (no manual intervention). </t>
        </is>
      </c>
    </row>
    <row r="85">
      <c r="A85" s="37">
        <f>E85&amp;C85&amp;D85&amp;B85&amp;F85</f>
        <v/>
      </c>
      <c r="B85" s="171" t="inlineStr">
        <is>
          <t>Components</t>
        </is>
      </c>
      <c r="C85" s="171" t="inlineStr">
        <is>
          <t>Other</t>
        </is>
      </c>
      <c r="D85" s="171" t="inlineStr">
        <is>
          <t>Valves</t>
        </is>
      </c>
      <c r="E85" s="171" t="inlineStr">
        <is>
          <t>XSF</t>
        </is>
      </c>
      <c r="F85" s="171" t="inlineStr">
        <is>
          <t>Fail to operate</t>
        </is>
      </c>
      <c r="G85" s="171" t="inlineStr">
        <is>
          <t>Speed Limiting (XSF) Valve</t>
        </is>
      </c>
      <c r="H85" s="171" t="inlineStr">
        <is>
          <t>B4</t>
        </is>
      </c>
      <c r="I85" s="171" t="inlineStr">
        <is>
          <t>Fail to operate</t>
        </is>
      </c>
      <c r="J85" s="171" t="inlineStr">
        <is>
          <t>a</t>
        </is>
      </c>
      <c r="K85" s="171">
        <f>H85&amp;J85</f>
        <v/>
      </c>
      <c r="L85" s="171" t="n">
        <v>0.013</v>
      </c>
      <c r="M85" s="37" t="inlineStr">
        <is>
          <t>No notes available.</t>
        </is>
      </c>
    </row>
    <row r="86">
      <c r="A86" s="37">
        <f>E86&amp;C86&amp;D86&amp;B86&amp;F86</f>
        <v/>
      </c>
      <c r="B86" s="171" t="inlineStr">
        <is>
          <t>Components</t>
        </is>
      </c>
      <c r="C86" s="171" t="inlineStr">
        <is>
          <t>Other</t>
        </is>
      </c>
      <c r="D86" s="171" t="inlineStr">
        <is>
          <t>Pumps</t>
        </is>
      </c>
      <c r="E86" s="171" t="inlineStr">
        <is>
          <t>Casing</t>
        </is>
      </c>
      <c r="F86" s="171" t="inlineStr">
        <is>
          <t>Catastrophic</t>
        </is>
      </c>
      <c r="G86" s="171" t="inlineStr">
        <is>
          <t>Pump Casing</t>
        </is>
      </c>
      <c r="H86" s="171" t="inlineStr">
        <is>
          <t>C1</t>
        </is>
      </c>
      <c r="I86" s="171" t="inlineStr">
        <is>
          <t>Catastrophic</t>
        </is>
      </c>
      <c r="J86" s="171" t="inlineStr">
        <is>
          <t>a</t>
        </is>
      </c>
      <c r="K86" s="171">
        <f>H86&amp;J86</f>
        <v/>
      </c>
      <c r="L86" s="171" t="n">
        <v>3e-05</v>
      </c>
      <c r="M86" s="37" t="inlineStr">
        <is>
          <t>Full bore leak from the pipework. Failure rate is per pump, per year.</t>
        </is>
      </c>
    </row>
    <row r="87">
      <c r="A87" s="37">
        <f>E87&amp;C87&amp;D87&amp;B87&amp;F87</f>
        <v/>
      </c>
      <c r="B87" s="171" t="inlineStr">
        <is>
          <t>Components</t>
        </is>
      </c>
      <c r="C87" s="171" t="inlineStr">
        <is>
          <t>Other</t>
        </is>
      </c>
      <c r="D87" s="171" t="inlineStr">
        <is>
          <t>Hoses_and_Couplings</t>
        </is>
      </c>
      <c r="E87" s="171" t="inlineStr">
        <is>
          <t>Basic_Facilities</t>
        </is>
      </c>
      <c r="F87" s="171" t="inlineStr">
        <is>
          <t>Guilotine Failure</t>
        </is>
      </c>
      <c r="G87" s="171" t="inlineStr">
        <is>
          <t>Hoses and Couplings (Basic Facilities)</t>
        </is>
      </c>
      <c r="H87" s="171" t="inlineStr">
        <is>
          <t>D1</t>
        </is>
      </c>
      <c r="I87" s="171" t="inlineStr">
        <is>
          <t>Guilotine Failure</t>
        </is>
      </c>
      <c r="J87" s="171" t="inlineStr">
        <is>
          <t>a</t>
        </is>
      </c>
      <c r="K87" s="171">
        <f>H87&amp;J87</f>
        <v/>
      </c>
      <c r="L87" s="171" t="n">
        <v>4e-05</v>
      </c>
      <c r="M87" s="37" t="inlineStr">
        <is>
          <t>Road tanker transfers. One pullaway prevention safety system but no pullaway mitigation.</t>
        </is>
      </c>
    </row>
    <row r="88">
      <c r="A88" s="37">
        <f>E88&amp;C88&amp;D88&amp;B88&amp;F88</f>
        <v/>
      </c>
      <c r="B88" s="171" t="inlineStr">
        <is>
          <t>Components</t>
        </is>
      </c>
      <c r="C88" s="171" t="inlineStr">
        <is>
          <t>Other</t>
        </is>
      </c>
      <c r="D88" s="171" t="inlineStr">
        <is>
          <t>Hoses_and_Couplings</t>
        </is>
      </c>
      <c r="E88" s="171" t="inlineStr">
        <is>
          <t>Basic_Facilities</t>
        </is>
      </c>
      <c r="F88" s="171" t="inlineStr">
        <is>
          <t>15 mm Diameter Hole</t>
        </is>
      </c>
      <c r="G88" s="171" t="inlineStr">
        <is>
          <t>Hoses and Couplings (Basic Facilities)</t>
        </is>
      </c>
      <c r="H88" s="171" t="inlineStr">
        <is>
          <t>D1</t>
        </is>
      </c>
      <c r="I88" s="171" t="inlineStr">
        <is>
          <t>15 mm Diameter Hole</t>
        </is>
      </c>
      <c r="J88" s="171" t="inlineStr">
        <is>
          <t>b</t>
        </is>
      </c>
      <c r="K88" s="171">
        <f>H88&amp;J88</f>
        <v/>
      </c>
      <c r="L88" s="171" t="n">
        <v>1e-06</v>
      </c>
      <c r="M88" s="37" t="inlineStr">
        <is>
          <t>Road tanker transfers. One pullaway prevention safety system but no pullaway mitigation.</t>
        </is>
      </c>
    </row>
    <row r="89">
      <c r="A89" s="37">
        <f>E89&amp;C89&amp;D89&amp;B89&amp;F89</f>
        <v/>
      </c>
      <c r="B89" s="171" t="inlineStr">
        <is>
          <t>Components</t>
        </is>
      </c>
      <c r="C89" s="171" t="inlineStr">
        <is>
          <t>Other</t>
        </is>
      </c>
      <c r="D89" s="171" t="inlineStr">
        <is>
          <t>Hoses_and_Couplings</t>
        </is>
      </c>
      <c r="E89" s="171" t="inlineStr">
        <is>
          <t>Basic_Facilities</t>
        </is>
      </c>
      <c r="F89" s="171" t="inlineStr">
        <is>
          <t>5 mm Diameter Hole</t>
        </is>
      </c>
      <c r="G89" s="171" t="inlineStr">
        <is>
          <t>Hoses and Couplings (Basic Facilities)</t>
        </is>
      </c>
      <c r="H89" s="171" t="inlineStr">
        <is>
          <t>D1</t>
        </is>
      </c>
      <c r="I89" s="171" t="inlineStr">
        <is>
          <t>5 mm Diameter Hole</t>
        </is>
      </c>
      <c r="J89" s="171" t="inlineStr">
        <is>
          <t>c</t>
        </is>
      </c>
      <c r="K89" s="171">
        <f>H89&amp;J89</f>
        <v/>
      </c>
      <c r="L89" s="171" t="n">
        <v>1.3e-05</v>
      </c>
      <c r="M89" s="37" t="inlineStr">
        <is>
          <t>Road tanker transfers. One pullaway prevention safety system but no pullaway mitigation.</t>
        </is>
      </c>
    </row>
    <row r="90">
      <c r="A90" s="37">
        <f>E90&amp;C90&amp;D90&amp;B90&amp;F90</f>
        <v/>
      </c>
      <c r="B90" s="171" t="inlineStr">
        <is>
          <t>Components</t>
        </is>
      </c>
      <c r="C90" s="171" t="inlineStr">
        <is>
          <t>Other</t>
        </is>
      </c>
      <c r="D90" s="171" t="inlineStr">
        <is>
          <t>Hoses_and_Couplings</t>
        </is>
      </c>
      <c r="E90" s="171" t="inlineStr">
        <is>
          <t>Average_Facilities</t>
        </is>
      </c>
      <c r="F90" s="171" t="inlineStr">
        <is>
          <t>Guilotine Failure</t>
        </is>
      </c>
      <c r="G90" s="171" t="inlineStr">
        <is>
          <t>Hoses and Couplings (Average Facilities)</t>
        </is>
      </c>
      <c r="H90" s="171" t="inlineStr">
        <is>
          <t>D2</t>
        </is>
      </c>
      <c r="I90" s="171" t="inlineStr">
        <is>
          <t>Guilotine Failure</t>
        </is>
      </c>
      <c r="J90" s="171" t="inlineStr">
        <is>
          <t>a</t>
        </is>
      </c>
      <c r="K90" s="171">
        <f>H90&amp;J90</f>
        <v/>
      </c>
      <c r="L90" s="171" t="n">
        <v>4e-06</v>
      </c>
      <c r="M90" s="37" t="inlineStr">
        <is>
          <t>Road tanker transfers. Two pullaway prevention safety systems but no effective pullaway mitigation.</t>
        </is>
      </c>
    </row>
    <row r="91">
      <c r="A91" s="37">
        <f>E91&amp;C91&amp;D91&amp;B91&amp;F91</f>
        <v/>
      </c>
      <c r="B91" s="171" t="inlineStr">
        <is>
          <t>Components</t>
        </is>
      </c>
      <c r="C91" s="171" t="inlineStr">
        <is>
          <t>Other</t>
        </is>
      </c>
      <c r="D91" s="171" t="inlineStr">
        <is>
          <t>Hoses_and_Couplings</t>
        </is>
      </c>
      <c r="E91" s="171" t="inlineStr">
        <is>
          <t>Average_Facilities</t>
        </is>
      </c>
      <c r="F91" s="171" t="inlineStr">
        <is>
          <t>15 mm Diameter Hole</t>
        </is>
      </c>
      <c r="G91" s="171" t="inlineStr">
        <is>
          <t>Hoses and Couplings (Average Facilities)</t>
        </is>
      </c>
      <c r="H91" s="171" t="inlineStr">
        <is>
          <t>D2</t>
        </is>
      </c>
      <c r="I91" s="171" t="inlineStr">
        <is>
          <t>15 mm Diameter Hole</t>
        </is>
      </c>
      <c r="J91" s="171" t="inlineStr">
        <is>
          <t>b</t>
        </is>
      </c>
      <c r="K91" s="171">
        <f>H91&amp;J91</f>
        <v/>
      </c>
      <c r="L91" s="171" t="n">
        <v>4e-07</v>
      </c>
      <c r="M91" s="37" t="inlineStr">
        <is>
          <t>Road tanker transfers. Two pullaway prevention safety systems but no effective pullaway mitigation.</t>
        </is>
      </c>
    </row>
    <row r="92">
      <c r="A92" s="37">
        <f>E92&amp;C92&amp;D92&amp;B92&amp;F92</f>
        <v/>
      </c>
      <c r="B92" s="171" t="inlineStr">
        <is>
          <t>Components</t>
        </is>
      </c>
      <c r="C92" s="171" t="inlineStr">
        <is>
          <t>Other</t>
        </is>
      </c>
      <c r="D92" s="171" t="inlineStr">
        <is>
          <t>Hoses_and_Couplings</t>
        </is>
      </c>
      <c r="E92" s="171" t="inlineStr">
        <is>
          <t>Average_Facilities</t>
        </is>
      </c>
      <c r="F92" s="171" t="inlineStr">
        <is>
          <t>5 mm Diameter Hole</t>
        </is>
      </c>
      <c r="G92" s="171" t="inlineStr">
        <is>
          <t>Hoses and Couplings (Average Facilities)</t>
        </is>
      </c>
      <c r="H92" s="171" t="inlineStr">
        <is>
          <t>D2</t>
        </is>
      </c>
      <c r="I92" s="171" t="inlineStr">
        <is>
          <t>5 mm Diameter Hole</t>
        </is>
      </c>
      <c r="J92" s="171" t="inlineStr">
        <is>
          <t>c</t>
        </is>
      </c>
      <c r="K92" s="171">
        <f>H92&amp;J92</f>
        <v/>
      </c>
      <c r="L92" s="171" t="n">
        <v>6e-06</v>
      </c>
      <c r="M92" s="37" t="inlineStr">
        <is>
          <t>Road tanker transfers. Two pullaway prevention safety systems but no effective pullaway mitigation.</t>
        </is>
      </c>
    </row>
    <row r="93">
      <c r="A93" s="37">
        <f>E93&amp;C93&amp;D93&amp;B93&amp;F93</f>
        <v/>
      </c>
      <c r="B93" s="171" t="inlineStr">
        <is>
          <t>Components</t>
        </is>
      </c>
      <c r="C93" s="171" t="inlineStr">
        <is>
          <t>Other</t>
        </is>
      </c>
      <c r="D93" s="171" t="inlineStr">
        <is>
          <t>Hoses_and_Couplings</t>
        </is>
      </c>
      <c r="E93" s="171" t="inlineStr">
        <is>
          <t>Multi_Safety_System_Facilities</t>
        </is>
      </c>
      <c r="F93" s="171" t="inlineStr">
        <is>
          <t>Guilotine Failure</t>
        </is>
      </c>
      <c r="G93" s="171" t="inlineStr">
        <is>
          <t>Hoses and Couplings (Multi Safety System Facilities)</t>
        </is>
      </c>
      <c r="H93" s="171" t="inlineStr">
        <is>
          <t>D3</t>
        </is>
      </c>
      <c r="I93" s="171" t="inlineStr">
        <is>
          <t>Guilotine Failure</t>
        </is>
      </c>
      <c r="J93" s="171" t="inlineStr">
        <is>
          <t>a</t>
        </is>
      </c>
      <c r="K93" s="171">
        <f>H93&amp;J93</f>
        <v/>
      </c>
      <c r="L93" s="171" t="n">
        <v>2e-07</v>
      </c>
      <c r="M93" s="37" t="inlineStr">
        <is>
          <t>Road tanker transfers. Two pullaway prevention safety systems and effective pullaway mitigation.</t>
        </is>
      </c>
    </row>
    <row r="94">
      <c r="A94" s="37">
        <f>E94&amp;C94&amp;D94&amp;B94&amp;F94</f>
        <v/>
      </c>
      <c r="B94" s="171" t="inlineStr">
        <is>
          <t>Components</t>
        </is>
      </c>
      <c r="C94" s="171" t="inlineStr">
        <is>
          <t>Other</t>
        </is>
      </c>
      <c r="D94" s="171" t="inlineStr">
        <is>
          <t>Hoses_and_Couplings</t>
        </is>
      </c>
      <c r="E94" s="171" t="inlineStr">
        <is>
          <t>Multi_Safety_System_Facilities</t>
        </is>
      </c>
      <c r="F94" s="171" t="inlineStr">
        <is>
          <t>15 mm Diameter Hole</t>
        </is>
      </c>
      <c r="G94" s="171" t="inlineStr">
        <is>
          <t>Hoses and Couplings (Multi Safety System Facilities)</t>
        </is>
      </c>
      <c r="H94" s="171" t="inlineStr">
        <is>
          <t>D3</t>
        </is>
      </c>
      <c r="I94" s="171" t="inlineStr">
        <is>
          <t>15 mm Diameter Hole</t>
        </is>
      </c>
      <c r="J94" s="171" t="inlineStr">
        <is>
          <t>b</t>
        </is>
      </c>
      <c r="K94" s="171">
        <f>H94&amp;J94</f>
        <v/>
      </c>
      <c r="L94" s="171" t="n">
        <v>4e-07</v>
      </c>
      <c r="M94" s="37" t="inlineStr">
        <is>
          <t>Road tanker transfers. Two pullaway prevention safety systems and effective pullaway mitigation.</t>
        </is>
      </c>
    </row>
    <row r="95">
      <c r="A95" s="37">
        <f>E95&amp;C95&amp;D95&amp;B95&amp;F95</f>
        <v/>
      </c>
      <c r="B95" s="171" t="inlineStr">
        <is>
          <t>Components</t>
        </is>
      </c>
      <c r="C95" s="171" t="inlineStr">
        <is>
          <t>Other</t>
        </is>
      </c>
      <c r="D95" s="171" t="inlineStr">
        <is>
          <t>Hoses_and_Couplings</t>
        </is>
      </c>
      <c r="E95" s="171" t="inlineStr">
        <is>
          <t>Multi_Safety_System_Facilities</t>
        </is>
      </c>
      <c r="F95" s="171" t="inlineStr">
        <is>
          <t>5 mm Diameter Hole</t>
        </is>
      </c>
      <c r="G95" s="171" t="inlineStr">
        <is>
          <t>Hoses and Couplings (Multi Safety System Facilities)</t>
        </is>
      </c>
      <c r="H95" s="171" t="inlineStr">
        <is>
          <t>D3</t>
        </is>
      </c>
      <c r="I95" s="171" t="inlineStr">
        <is>
          <t>5 mm Diameter Hole</t>
        </is>
      </c>
      <c r="J95" s="171" t="inlineStr">
        <is>
          <t>c</t>
        </is>
      </c>
      <c r="K95" s="171">
        <f>H95&amp;J95</f>
        <v/>
      </c>
      <c r="L95" s="171" t="n">
        <v>6e-06</v>
      </c>
      <c r="M95" s="37" t="inlineStr">
        <is>
          <t>Road tanker transfers. Two pullaway prevention safety systems and effective pullaway mitigation.</t>
        </is>
      </c>
    </row>
    <row r="96">
      <c r="A96" s="37">
        <f>E96&amp;C96&amp;D96&amp;B96&amp;F96</f>
        <v/>
      </c>
      <c r="B96" s="171" t="inlineStr">
        <is>
          <t>Components</t>
        </is>
      </c>
      <c r="C96" s="171" t="inlineStr">
        <is>
          <t>Other</t>
        </is>
      </c>
      <c r="D96" s="171" t="inlineStr">
        <is>
          <t>Flanges_and_Gaskets</t>
        </is>
      </c>
      <c r="E96" s="171" t="inlineStr">
        <is>
          <t>Not.Applicable</t>
        </is>
      </c>
      <c r="F96" s="171" t="inlineStr">
        <is>
          <t>One Segment Failure</t>
        </is>
      </c>
      <c r="G96" s="171" t="inlineStr">
        <is>
          <t>Flanges and Gaskets</t>
        </is>
      </c>
      <c r="H96" s="171" t="inlineStr">
        <is>
          <t>F1</t>
        </is>
      </c>
      <c r="I96" s="171" t="inlineStr">
        <is>
          <t>One Segment Failure</t>
        </is>
      </c>
      <c r="J96" s="171" t="inlineStr">
        <is>
          <t>a</t>
        </is>
      </c>
      <c r="K96" s="171">
        <f>H96&amp;J96</f>
        <v/>
      </c>
      <c r="L96" s="145" t="n"/>
      <c r="M96" s="37" t="inlineStr">
        <is>
          <t>Hole size calculated as distance between two bolts and the gasket thickness.</t>
        </is>
      </c>
    </row>
    <row r="97">
      <c r="A97" s="37">
        <f>E97&amp;C97&amp;D97&amp;B97&amp;F97</f>
        <v/>
      </c>
      <c r="B97" s="171" t="inlineStr">
        <is>
          <t>Components</t>
        </is>
      </c>
      <c r="C97" s="171" t="inlineStr">
        <is>
          <t>Other</t>
        </is>
      </c>
      <c r="D97" s="171" t="inlineStr">
        <is>
          <t>Flanges_and_Gaskets</t>
        </is>
      </c>
      <c r="E97" s="171" t="inlineStr">
        <is>
          <t>Not.Applicable</t>
        </is>
      </c>
      <c r="F97" s="171" t="inlineStr">
        <is>
          <t>Spiral Wound Failure</t>
        </is>
      </c>
      <c r="G97" s="171" t="inlineStr">
        <is>
          <t>Flanges and Gaskets</t>
        </is>
      </c>
      <c r="H97" s="171" t="inlineStr">
        <is>
          <t>F1</t>
        </is>
      </c>
      <c r="I97" s="171" t="inlineStr">
        <is>
          <t>Spiral Wound Failure</t>
        </is>
      </c>
      <c r="J97" s="171" t="inlineStr">
        <is>
          <t>b</t>
        </is>
      </c>
      <c r="K97" s="171">
        <f>H97&amp;J97</f>
        <v/>
      </c>
      <c r="L97" s="145" t="n"/>
      <c r="M97" s="37" t="inlineStr">
        <is>
          <t>Hole size calculated as gasket thickness multiplied by pipe circumference.</t>
        </is>
      </c>
    </row>
    <row r="98">
      <c r="A98" s="37">
        <f>E98&amp;C98&amp;D98&amp;B98&amp;F98</f>
        <v/>
      </c>
      <c r="B98" s="171" t="inlineStr">
        <is>
          <t>Components</t>
        </is>
      </c>
      <c r="C98" s="171" t="inlineStr">
        <is>
          <t>Other</t>
        </is>
      </c>
      <c r="D98" s="171" t="inlineStr">
        <is>
          <t>Pipework</t>
        </is>
      </c>
      <c r="E98" s="171" t="inlineStr">
        <is>
          <t>_0_to_49mm</t>
        </is>
      </c>
      <c r="F98" s="171" t="inlineStr">
        <is>
          <t>3 mm Diameter Hole</t>
        </is>
      </c>
      <c r="G98" s="171" t="inlineStr">
        <is>
          <t>Pipework</t>
        </is>
      </c>
      <c r="H98" s="171" t="inlineStr">
        <is>
          <t>G1</t>
        </is>
      </c>
      <c r="I98" s="171" t="inlineStr">
        <is>
          <t>3 mm Diameter Hole</t>
        </is>
      </c>
      <c r="J98" s="171" t="inlineStr">
        <is>
          <t>a</t>
        </is>
      </c>
      <c r="K98" s="171">
        <f>H98&amp;J98</f>
        <v/>
      </c>
      <c r="L98" s="171" t="n">
        <v>1e-05</v>
      </c>
      <c r="M98" s="37" t="inlineStr">
        <is>
          <t>No notes available.</t>
        </is>
      </c>
    </row>
    <row r="99">
      <c r="A99" s="37">
        <f>E99&amp;C99&amp;D99&amp;B99&amp;F99</f>
        <v/>
      </c>
      <c r="B99" s="171" t="inlineStr">
        <is>
          <t>Components</t>
        </is>
      </c>
      <c r="C99" s="171" t="inlineStr">
        <is>
          <t>Other</t>
        </is>
      </c>
      <c r="D99" s="171" t="inlineStr">
        <is>
          <t>Pipework</t>
        </is>
      </c>
      <c r="E99" s="171" t="inlineStr">
        <is>
          <t>_0_to_49mm</t>
        </is>
      </c>
      <c r="F99" s="171" t="inlineStr">
        <is>
          <t>4 mm Diameter Hole</t>
        </is>
      </c>
      <c r="G99" s="171" t="inlineStr">
        <is>
          <t>Pipework</t>
        </is>
      </c>
      <c r="H99" s="171" t="inlineStr">
        <is>
          <t>G1</t>
        </is>
      </c>
      <c r="I99" s="171" t="inlineStr">
        <is>
          <t>4 mm Diameter Hole</t>
        </is>
      </c>
      <c r="J99" s="171" t="inlineStr">
        <is>
          <t>b</t>
        </is>
      </c>
      <c r="K99" s="171">
        <f>H99&amp;J99</f>
        <v/>
      </c>
      <c r="L99" s="145" t="n"/>
      <c r="M99" s="37" t="inlineStr">
        <is>
          <t>No notes available.</t>
        </is>
      </c>
    </row>
    <row r="100">
      <c r="A100" s="37">
        <f>E100&amp;C100&amp;D100&amp;B100&amp;F100</f>
        <v/>
      </c>
      <c r="B100" s="171" t="inlineStr">
        <is>
          <t>Components</t>
        </is>
      </c>
      <c r="C100" s="171" t="inlineStr">
        <is>
          <t>Other</t>
        </is>
      </c>
      <c r="D100" s="171" t="inlineStr">
        <is>
          <t>Pipework</t>
        </is>
      </c>
      <c r="E100" s="171" t="inlineStr">
        <is>
          <t>_0_to_49mm</t>
        </is>
      </c>
      <c r="F100" s="171" t="inlineStr">
        <is>
          <t>25 mm Diameter Hole</t>
        </is>
      </c>
      <c r="G100" s="171" t="inlineStr">
        <is>
          <t>Pipework</t>
        </is>
      </c>
      <c r="H100" s="171" t="inlineStr">
        <is>
          <t>G1</t>
        </is>
      </c>
      <c r="I100" s="171" t="inlineStr">
        <is>
          <t>25 mm Diameter Hole</t>
        </is>
      </c>
      <c r="J100" s="171" t="inlineStr">
        <is>
          <t>c</t>
        </is>
      </c>
      <c r="K100" s="171">
        <f>H100&amp;J100</f>
        <v/>
      </c>
      <c r="L100" s="171" t="n">
        <v>5e-06</v>
      </c>
      <c r="M100" s="37" t="inlineStr">
        <is>
          <t>No notes available.</t>
        </is>
      </c>
    </row>
    <row r="101">
      <c r="A101" s="37">
        <f>E101&amp;C101&amp;D101&amp;B101&amp;F101</f>
        <v/>
      </c>
      <c r="B101" s="171" t="inlineStr">
        <is>
          <t>Components</t>
        </is>
      </c>
      <c r="C101" s="171" t="inlineStr">
        <is>
          <t>Other</t>
        </is>
      </c>
      <c r="D101" s="171" t="inlineStr">
        <is>
          <t>Pipework</t>
        </is>
      </c>
      <c r="E101" s="171" t="inlineStr">
        <is>
          <t>_0_to_49mm</t>
        </is>
      </c>
      <c r="F101" s="171" t="inlineStr">
        <is>
          <t>A Third of Pipe Diameter</t>
        </is>
      </c>
      <c r="G101" s="171" t="inlineStr">
        <is>
          <t>Pipework</t>
        </is>
      </c>
      <c r="H101" s="171" t="inlineStr">
        <is>
          <t>G1</t>
        </is>
      </c>
      <c r="I101" s="171" t="inlineStr">
        <is>
          <t>A Third of Pipe Diameter</t>
        </is>
      </c>
      <c r="J101" s="171" t="inlineStr">
        <is>
          <t>d</t>
        </is>
      </c>
      <c r="K101" s="171">
        <f>H101&amp;J101</f>
        <v/>
      </c>
      <c r="L101" s="145" t="n"/>
      <c r="M101" s="37" t="inlineStr">
        <is>
          <t>No notes available.</t>
        </is>
      </c>
    </row>
    <row r="102">
      <c r="A102" s="37">
        <f>E102&amp;C102&amp;D102&amp;B102&amp;F102</f>
        <v/>
      </c>
      <c r="B102" s="171" t="inlineStr">
        <is>
          <t>Components</t>
        </is>
      </c>
      <c r="C102" s="171" t="inlineStr">
        <is>
          <t>Other</t>
        </is>
      </c>
      <c r="D102" s="171" t="inlineStr">
        <is>
          <t>Pipework</t>
        </is>
      </c>
      <c r="E102" s="171" t="inlineStr">
        <is>
          <t>_0_to_49mm</t>
        </is>
      </c>
      <c r="F102" s="171" t="inlineStr">
        <is>
          <t xml:space="preserve">Guilotine </t>
        </is>
      </c>
      <c r="G102" s="171" t="inlineStr">
        <is>
          <t>Pipework</t>
        </is>
      </c>
      <c r="H102" s="171" t="inlineStr">
        <is>
          <t>G1</t>
        </is>
      </c>
      <c r="I102" s="171" t="inlineStr">
        <is>
          <t xml:space="preserve">Guilotine </t>
        </is>
      </c>
      <c r="J102" s="171" t="inlineStr">
        <is>
          <t>e</t>
        </is>
      </c>
      <c r="K102" s="171">
        <f>H102&amp;J102</f>
        <v/>
      </c>
      <c r="L102" s="171" t="n">
        <v>1e-06</v>
      </c>
      <c r="M102" s="37" t="inlineStr">
        <is>
          <t>No notes available.</t>
        </is>
      </c>
    </row>
    <row r="103">
      <c r="A103" s="37">
        <f>E103&amp;C103&amp;D103&amp;B103&amp;F103</f>
        <v/>
      </c>
      <c r="B103" s="171" t="inlineStr">
        <is>
          <t>Components</t>
        </is>
      </c>
      <c r="C103" s="171" t="inlineStr">
        <is>
          <t>Other</t>
        </is>
      </c>
      <c r="D103" s="171" t="inlineStr">
        <is>
          <t>Pipework</t>
        </is>
      </c>
      <c r="E103" s="171" t="inlineStr">
        <is>
          <t>_50_to_149mm</t>
        </is>
      </c>
      <c r="F103" s="171" t="inlineStr">
        <is>
          <t>3 mm Diameter Hole</t>
        </is>
      </c>
      <c r="G103" s="171" t="inlineStr">
        <is>
          <t>Pipework</t>
        </is>
      </c>
      <c r="H103" s="171" t="inlineStr">
        <is>
          <t>G2</t>
        </is>
      </c>
      <c r="I103" s="171" t="inlineStr">
        <is>
          <t>3 mm Diameter Hole</t>
        </is>
      </c>
      <c r="J103" s="171" t="inlineStr">
        <is>
          <t>a</t>
        </is>
      </c>
      <c r="K103" s="171">
        <f>H103&amp;J103</f>
        <v/>
      </c>
      <c r="L103" s="171" t="n">
        <v>2e-06</v>
      </c>
      <c r="M103" s="37" t="inlineStr">
        <is>
          <t>No notes available.</t>
        </is>
      </c>
    </row>
    <row r="104">
      <c r="A104" s="37">
        <f>E104&amp;C104&amp;D104&amp;B104&amp;F104</f>
        <v/>
      </c>
      <c r="B104" s="171" t="inlineStr">
        <is>
          <t>Components</t>
        </is>
      </c>
      <c r="C104" s="171" t="inlineStr">
        <is>
          <t>Other</t>
        </is>
      </c>
      <c r="D104" s="171" t="inlineStr">
        <is>
          <t>Pipework</t>
        </is>
      </c>
      <c r="E104" s="171" t="inlineStr">
        <is>
          <t>_50_to_149mm</t>
        </is>
      </c>
      <c r="F104" s="171" t="inlineStr">
        <is>
          <t>4 mm Diameter Hole</t>
        </is>
      </c>
      <c r="G104" s="171" t="inlineStr">
        <is>
          <t>Pipework</t>
        </is>
      </c>
      <c r="H104" s="171" t="inlineStr">
        <is>
          <t>G2</t>
        </is>
      </c>
      <c r="I104" s="171" t="inlineStr">
        <is>
          <t>4 mm Diameter Hole</t>
        </is>
      </c>
      <c r="J104" s="171" t="inlineStr">
        <is>
          <t>b</t>
        </is>
      </c>
      <c r="K104" s="171">
        <f>H104&amp;J104</f>
        <v/>
      </c>
      <c r="L104" s="145" t="n"/>
      <c r="M104" s="37" t="inlineStr">
        <is>
          <t>No notes available.</t>
        </is>
      </c>
    </row>
    <row r="105">
      <c r="A105" s="37">
        <f>E105&amp;C105&amp;D105&amp;B105&amp;F105</f>
        <v/>
      </c>
      <c r="B105" s="171" t="inlineStr">
        <is>
          <t>Components</t>
        </is>
      </c>
      <c r="C105" s="171" t="inlineStr">
        <is>
          <t>Other</t>
        </is>
      </c>
      <c r="D105" s="171" t="inlineStr">
        <is>
          <t>Pipework</t>
        </is>
      </c>
      <c r="E105" s="171" t="inlineStr">
        <is>
          <t>_50_to_149mm</t>
        </is>
      </c>
      <c r="F105" s="171" t="inlineStr">
        <is>
          <t>25 mm Diameter Hole</t>
        </is>
      </c>
      <c r="G105" s="171" t="inlineStr">
        <is>
          <t>Pipework</t>
        </is>
      </c>
      <c r="H105" s="171" t="inlineStr">
        <is>
          <t>G2</t>
        </is>
      </c>
      <c r="I105" s="171" t="inlineStr">
        <is>
          <t>25 mm Diameter Hole</t>
        </is>
      </c>
      <c r="J105" s="171" t="inlineStr">
        <is>
          <t>c</t>
        </is>
      </c>
      <c r="K105" s="171">
        <f>H105&amp;J105</f>
        <v/>
      </c>
      <c r="L105" s="171" t="n">
        <v>1e-06</v>
      </c>
      <c r="M105" s="37" t="inlineStr">
        <is>
          <t>No notes available.</t>
        </is>
      </c>
    </row>
    <row r="106">
      <c r="A106" s="37">
        <f>E106&amp;C106&amp;D106&amp;B106&amp;F106</f>
        <v/>
      </c>
      <c r="B106" s="171" t="inlineStr">
        <is>
          <t>Components</t>
        </is>
      </c>
      <c r="C106" s="171" t="inlineStr">
        <is>
          <t>Other</t>
        </is>
      </c>
      <c r="D106" s="171" t="inlineStr">
        <is>
          <t>Pipework</t>
        </is>
      </c>
      <c r="E106" s="171" t="inlineStr">
        <is>
          <t>_50_to_149mm</t>
        </is>
      </c>
      <c r="F106" s="171" t="inlineStr">
        <is>
          <t>A Third of Pipe Diameter</t>
        </is>
      </c>
      <c r="G106" s="171" t="inlineStr">
        <is>
          <t>Pipework</t>
        </is>
      </c>
      <c r="H106" s="171" t="inlineStr">
        <is>
          <t>G2</t>
        </is>
      </c>
      <c r="I106" s="171" t="inlineStr">
        <is>
          <t>A Third of Pipe Diameter</t>
        </is>
      </c>
      <c r="J106" s="171" t="inlineStr">
        <is>
          <t>d</t>
        </is>
      </c>
      <c r="K106" s="171">
        <f>H106&amp;J106</f>
        <v/>
      </c>
      <c r="L106" s="145" t="n"/>
      <c r="M106" s="37" t="inlineStr">
        <is>
          <t>No notes available.</t>
        </is>
      </c>
    </row>
    <row r="107">
      <c r="A107" s="37">
        <f>E107&amp;C107&amp;D107&amp;B107&amp;F107</f>
        <v/>
      </c>
      <c r="B107" s="171" t="inlineStr">
        <is>
          <t>Components</t>
        </is>
      </c>
      <c r="C107" s="171" t="inlineStr">
        <is>
          <t>Other</t>
        </is>
      </c>
      <c r="D107" s="171" t="inlineStr">
        <is>
          <t>Pipework</t>
        </is>
      </c>
      <c r="E107" s="171" t="inlineStr">
        <is>
          <t>_50_to_149mm</t>
        </is>
      </c>
      <c r="F107" s="171" t="inlineStr">
        <is>
          <t xml:space="preserve">Guilotine </t>
        </is>
      </c>
      <c r="G107" s="171" t="inlineStr">
        <is>
          <t>Pipework</t>
        </is>
      </c>
      <c r="H107" s="171" t="inlineStr">
        <is>
          <t>G2</t>
        </is>
      </c>
      <c r="I107" s="171" t="inlineStr">
        <is>
          <t xml:space="preserve">Guilotine </t>
        </is>
      </c>
      <c r="J107" s="171" t="inlineStr">
        <is>
          <t>e</t>
        </is>
      </c>
      <c r="K107" s="171">
        <f>H107&amp;J107</f>
        <v/>
      </c>
      <c r="L107" s="171" t="n">
        <v>5e-07</v>
      </c>
      <c r="M107" s="37" t="inlineStr">
        <is>
          <t>No notes available.</t>
        </is>
      </c>
    </row>
    <row r="108">
      <c r="A108" s="37">
        <f>E108&amp;C108&amp;D108&amp;B108&amp;F108</f>
        <v/>
      </c>
      <c r="B108" s="171" t="inlineStr">
        <is>
          <t>Components</t>
        </is>
      </c>
      <c r="C108" s="171" t="inlineStr">
        <is>
          <t>Other</t>
        </is>
      </c>
      <c r="D108" s="171" t="inlineStr">
        <is>
          <t>Pipework</t>
        </is>
      </c>
      <c r="E108" s="171" t="inlineStr">
        <is>
          <t>_150_to_299mm</t>
        </is>
      </c>
      <c r="F108" s="171" t="inlineStr">
        <is>
          <t>3 mm Diameter Hole</t>
        </is>
      </c>
      <c r="G108" s="171" t="inlineStr">
        <is>
          <t>Pipework</t>
        </is>
      </c>
      <c r="H108" s="171" t="inlineStr">
        <is>
          <t>G3</t>
        </is>
      </c>
      <c r="I108" s="171" t="inlineStr">
        <is>
          <t>3 mm Diameter Hole</t>
        </is>
      </c>
      <c r="J108" s="171" t="inlineStr">
        <is>
          <t>a</t>
        </is>
      </c>
      <c r="K108" s="171">
        <f>H108&amp;J108</f>
        <v/>
      </c>
      <c r="L108" s="145" t="n"/>
      <c r="M108" s="37" t="inlineStr">
        <is>
          <t>No notes available.</t>
        </is>
      </c>
    </row>
    <row r="109">
      <c r="A109" s="37">
        <f>E109&amp;C109&amp;D109&amp;B109&amp;F109</f>
        <v/>
      </c>
      <c r="B109" s="171" t="inlineStr">
        <is>
          <t>Components</t>
        </is>
      </c>
      <c r="C109" s="171" t="inlineStr">
        <is>
          <t>Other</t>
        </is>
      </c>
      <c r="D109" s="171" t="inlineStr">
        <is>
          <t>Pipework</t>
        </is>
      </c>
      <c r="E109" s="171" t="inlineStr">
        <is>
          <t>_150_to_299mm</t>
        </is>
      </c>
      <c r="F109" s="171" t="inlineStr">
        <is>
          <t>4 mm Diameter Hole</t>
        </is>
      </c>
      <c r="G109" s="171" t="inlineStr">
        <is>
          <t>Pipework</t>
        </is>
      </c>
      <c r="H109" s="171" t="inlineStr">
        <is>
          <t>G3</t>
        </is>
      </c>
      <c r="I109" s="171" t="inlineStr">
        <is>
          <t>4 mm Diameter Hole</t>
        </is>
      </c>
      <c r="J109" s="171" t="inlineStr">
        <is>
          <t>b</t>
        </is>
      </c>
      <c r="K109" s="171">
        <f>H109&amp;J109</f>
        <v/>
      </c>
      <c r="L109" s="171" t="n">
        <v>1e-06</v>
      </c>
      <c r="M109" s="37" t="inlineStr">
        <is>
          <t>No notes available.</t>
        </is>
      </c>
    </row>
    <row r="110">
      <c r="A110" s="37">
        <f>E110&amp;C110&amp;D110&amp;B110&amp;F110</f>
        <v/>
      </c>
      <c r="B110" s="171" t="inlineStr">
        <is>
          <t>Components</t>
        </is>
      </c>
      <c r="C110" s="171" t="inlineStr">
        <is>
          <t>Other</t>
        </is>
      </c>
      <c r="D110" s="171" t="inlineStr">
        <is>
          <t>Pipework</t>
        </is>
      </c>
      <c r="E110" s="171" t="inlineStr">
        <is>
          <t>_150_to_299mm</t>
        </is>
      </c>
      <c r="F110" s="171" t="inlineStr">
        <is>
          <t>25 mm Diameter Hole</t>
        </is>
      </c>
      <c r="G110" s="171" t="inlineStr">
        <is>
          <t>Pipework</t>
        </is>
      </c>
      <c r="H110" s="171" t="inlineStr">
        <is>
          <t>G3</t>
        </is>
      </c>
      <c r="I110" s="171" t="inlineStr">
        <is>
          <t>25 mm Diameter Hole</t>
        </is>
      </c>
      <c r="J110" s="171" t="inlineStr">
        <is>
          <t>c</t>
        </is>
      </c>
      <c r="K110" s="171">
        <f>H110&amp;J110</f>
        <v/>
      </c>
      <c r="L110" s="171" t="n">
        <v>7e-07</v>
      </c>
      <c r="M110" s="37" t="inlineStr">
        <is>
          <t>No notes available.</t>
        </is>
      </c>
    </row>
    <row r="111">
      <c r="A111" s="37">
        <f>E111&amp;C111&amp;D111&amp;B111&amp;F111</f>
        <v/>
      </c>
      <c r="B111" s="171" t="inlineStr">
        <is>
          <t>Components</t>
        </is>
      </c>
      <c r="C111" s="171" t="inlineStr">
        <is>
          <t>Other</t>
        </is>
      </c>
      <c r="D111" s="171" t="inlineStr">
        <is>
          <t>Pipework</t>
        </is>
      </c>
      <c r="E111" s="171" t="inlineStr">
        <is>
          <t>_150_to_299mm</t>
        </is>
      </c>
      <c r="F111" s="171" t="inlineStr">
        <is>
          <t>A Third of Pipe Diameter</t>
        </is>
      </c>
      <c r="G111" s="171" t="inlineStr">
        <is>
          <t>Pipework</t>
        </is>
      </c>
      <c r="H111" s="171" t="inlineStr">
        <is>
          <t>G3</t>
        </is>
      </c>
      <c r="I111" s="171" t="inlineStr">
        <is>
          <t>A Third of Pipe Diameter</t>
        </is>
      </c>
      <c r="J111" s="171" t="inlineStr">
        <is>
          <t>d</t>
        </is>
      </c>
      <c r="K111" s="171">
        <f>H111&amp;J111</f>
        <v/>
      </c>
      <c r="L111" s="171" t="n">
        <v>4e-07</v>
      </c>
      <c r="M111" s="37" t="inlineStr">
        <is>
          <t>No notes available.</t>
        </is>
      </c>
    </row>
    <row r="112">
      <c r="A112" s="37">
        <f>E112&amp;C112&amp;D112&amp;B112&amp;F112</f>
        <v/>
      </c>
      <c r="B112" s="171" t="inlineStr">
        <is>
          <t>Components</t>
        </is>
      </c>
      <c r="C112" s="171" t="inlineStr">
        <is>
          <t>Other</t>
        </is>
      </c>
      <c r="D112" s="171" t="inlineStr">
        <is>
          <t>Pipework</t>
        </is>
      </c>
      <c r="E112" s="171" t="inlineStr">
        <is>
          <t>_150_to_299mm</t>
        </is>
      </c>
      <c r="F112" s="171" t="inlineStr">
        <is>
          <t xml:space="preserve">Guilotine </t>
        </is>
      </c>
      <c r="G112" s="171" t="inlineStr">
        <is>
          <t>Pipework</t>
        </is>
      </c>
      <c r="H112" s="171" t="inlineStr">
        <is>
          <t>G3</t>
        </is>
      </c>
      <c r="I112" s="171" t="inlineStr">
        <is>
          <t xml:space="preserve">Guilotine </t>
        </is>
      </c>
      <c r="J112" s="171" t="inlineStr">
        <is>
          <t>e</t>
        </is>
      </c>
      <c r="K112" s="171">
        <f>H112&amp;J112</f>
        <v/>
      </c>
      <c r="L112" s="171" t="n">
        <v>4e-08</v>
      </c>
      <c r="M112" s="37" t="inlineStr">
        <is>
          <t>No notes available.</t>
        </is>
      </c>
    </row>
    <row r="113">
      <c r="A113" s="37">
        <f>E113&amp;C113&amp;D113&amp;B113&amp;F113</f>
        <v/>
      </c>
      <c r="B113" s="171" t="inlineStr">
        <is>
          <t>Components</t>
        </is>
      </c>
      <c r="C113" s="171" t="inlineStr">
        <is>
          <t>Other</t>
        </is>
      </c>
      <c r="D113" s="171" t="inlineStr">
        <is>
          <t>Pipework</t>
        </is>
      </c>
      <c r="E113" s="171" t="inlineStr">
        <is>
          <t>_200_to_499mm</t>
        </is>
      </c>
      <c r="F113" s="171" t="inlineStr">
        <is>
          <t>3 mm Diameter Hole</t>
        </is>
      </c>
      <c r="G113" s="171" t="inlineStr">
        <is>
          <t>Pipework</t>
        </is>
      </c>
      <c r="H113" s="171" t="inlineStr">
        <is>
          <t>G4</t>
        </is>
      </c>
      <c r="I113" s="171" t="inlineStr">
        <is>
          <t>3 mm Diameter Hole</t>
        </is>
      </c>
      <c r="J113" s="171" t="inlineStr">
        <is>
          <t>a</t>
        </is>
      </c>
      <c r="K113" s="171">
        <f>H113&amp;J113</f>
        <v/>
      </c>
      <c r="L113" s="145" t="n"/>
      <c r="M113" s="37" t="inlineStr">
        <is>
          <t>No notes available.</t>
        </is>
      </c>
    </row>
    <row r="114">
      <c r="A114" s="37">
        <f>E114&amp;C114&amp;D114&amp;B114&amp;F114</f>
        <v/>
      </c>
      <c r="B114" s="171" t="inlineStr">
        <is>
          <t>Components</t>
        </is>
      </c>
      <c r="C114" s="171" t="inlineStr">
        <is>
          <t>Other</t>
        </is>
      </c>
      <c r="D114" s="171" t="inlineStr">
        <is>
          <t>Pipework</t>
        </is>
      </c>
      <c r="E114" s="171" t="inlineStr">
        <is>
          <t>_200_to_499mm</t>
        </is>
      </c>
      <c r="F114" s="171" t="inlineStr">
        <is>
          <t>4 mm Diameter Hole</t>
        </is>
      </c>
      <c r="G114" s="171" t="inlineStr">
        <is>
          <t>Pipework</t>
        </is>
      </c>
      <c r="H114" s="171" t="inlineStr">
        <is>
          <t>G4</t>
        </is>
      </c>
      <c r="I114" s="171" t="inlineStr">
        <is>
          <t>4 mm Diameter Hole</t>
        </is>
      </c>
      <c r="J114" s="171" t="inlineStr">
        <is>
          <t>b</t>
        </is>
      </c>
      <c r="K114" s="171">
        <f>H114&amp;J114</f>
        <v/>
      </c>
      <c r="L114" s="171" t="n">
        <v>8e-07</v>
      </c>
      <c r="M114" s="37" t="inlineStr">
        <is>
          <t>No notes available.</t>
        </is>
      </c>
    </row>
    <row r="115">
      <c r="A115" s="37">
        <f>E115&amp;C115&amp;D115&amp;B115&amp;F115</f>
        <v/>
      </c>
      <c r="B115" s="171" t="inlineStr">
        <is>
          <t>Components</t>
        </is>
      </c>
      <c r="C115" s="171" t="inlineStr">
        <is>
          <t>Other</t>
        </is>
      </c>
      <c r="D115" s="171" t="inlineStr">
        <is>
          <t>Pipework</t>
        </is>
      </c>
      <c r="E115" s="171" t="inlineStr">
        <is>
          <t>_200_to_499mm</t>
        </is>
      </c>
      <c r="F115" s="171" t="inlineStr">
        <is>
          <t>25 mm Diameter Hole</t>
        </is>
      </c>
      <c r="G115" s="171" t="inlineStr">
        <is>
          <t>Pipework</t>
        </is>
      </c>
      <c r="H115" s="171" t="inlineStr">
        <is>
          <t>G4</t>
        </is>
      </c>
      <c r="I115" s="171" t="inlineStr">
        <is>
          <t>25 mm Diameter Hole</t>
        </is>
      </c>
      <c r="J115" s="171" t="inlineStr">
        <is>
          <t>c</t>
        </is>
      </c>
      <c r="K115" s="171">
        <f>H115&amp;J115</f>
        <v/>
      </c>
      <c r="L115" s="171" t="n">
        <v>5e-07</v>
      </c>
      <c r="M115" s="37" t="inlineStr">
        <is>
          <t>No notes available.</t>
        </is>
      </c>
    </row>
    <row r="116">
      <c r="A116" s="37">
        <f>E116&amp;C116&amp;D116&amp;B116&amp;F116</f>
        <v/>
      </c>
      <c r="B116" s="171" t="inlineStr">
        <is>
          <t>Components</t>
        </is>
      </c>
      <c r="C116" s="171" t="inlineStr">
        <is>
          <t>Other</t>
        </is>
      </c>
      <c r="D116" s="171" t="inlineStr">
        <is>
          <t>Pipework</t>
        </is>
      </c>
      <c r="E116" s="171" t="inlineStr">
        <is>
          <t>_200_to_499mm</t>
        </is>
      </c>
      <c r="F116" s="171" t="inlineStr">
        <is>
          <t>A Third of Pipe Diameter</t>
        </is>
      </c>
      <c r="G116" s="171" t="inlineStr">
        <is>
          <t>Pipework</t>
        </is>
      </c>
      <c r="H116" s="171" t="inlineStr">
        <is>
          <t>G4</t>
        </is>
      </c>
      <c r="I116" s="171" t="inlineStr">
        <is>
          <t>A Third of Pipe Diameter</t>
        </is>
      </c>
      <c r="J116" s="171" t="inlineStr">
        <is>
          <t>d</t>
        </is>
      </c>
      <c r="K116" s="171">
        <f>H116&amp;J116</f>
        <v/>
      </c>
      <c r="L116" s="171" t="n">
        <v>2e-07</v>
      </c>
      <c r="M116" s="37" t="inlineStr">
        <is>
          <t>No notes available.</t>
        </is>
      </c>
    </row>
    <row r="117">
      <c r="A117" s="37">
        <f>E117&amp;C117&amp;D117&amp;B117&amp;F117</f>
        <v/>
      </c>
      <c r="B117" s="171" t="inlineStr">
        <is>
          <t>Components</t>
        </is>
      </c>
      <c r="C117" s="171" t="inlineStr">
        <is>
          <t>Other</t>
        </is>
      </c>
      <c r="D117" s="171" t="inlineStr">
        <is>
          <t>Pipework</t>
        </is>
      </c>
      <c r="E117" s="171" t="inlineStr">
        <is>
          <t>_200_to_499mm</t>
        </is>
      </c>
      <c r="F117" s="171" t="inlineStr">
        <is>
          <t xml:space="preserve">Guilotine </t>
        </is>
      </c>
      <c r="G117" s="171" t="inlineStr">
        <is>
          <t>Pipework</t>
        </is>
      </c>
      <c r="H117" s="171" t="inlineStr">
        <is>
          <t>G5</t>
        </is>
      </c>
      <c r="I117" s="171" t="inlineStr">
        <is>
          <t xml:space="preserve">Guilotine </t>
        </is>
      </c>
      <c r="J117" s="171" t="inlineStr">
        <is>
          <t>e</t>
        </is>
      </c>
      <c r="K117" s="171">
        <f>H117&amp;J117</f>
        <v/>
      </c>
      <c r="L117" s="171" t="n">
        <v>7e-08</v>
      </c>
      <c r="M117" s="37" t="inlineStr">
        <is>
          <t>No notes available.</t>
        </is>
      </c>
    </row>
    <row r="118">
      <c r="A118" s="37">
        <f>E118&amp;C118&amp;D118&amp;B118&amp;F118</f>
        <v/>
      </c>
      <c r="B118" s="171" t="inlineStr">
        <is>
          <t>Components</t>
        </is>
      </c>
      <c r="C118" s="171" t="inlineStr">
        <is>
          <t>Other</t>
        </is>
      </c>
      <c r="D118" s="171" t="inlineStr">
        <is>
          <t>Pipework</t>
        </is>
      </c>
      <c r="E118" s="171" t="inlineStr">
        <is>
          <t>_500_to_1000mm</t>
        </is>
      </c>
      <c r="F118" s="171" t="inlineStr">
        <is>
          <t>3 mm Diameter Hole</t>
        </is>
      </c>
      <c r="G118" s="171" t="inlineStr">
        <is>
          <t>Pipework</t>
        </is>
      </c>
      <c r="H118" s="171" t="inlineStr">
        <is>
          <t>G6</t>
        </is>
      </c>
      <c r="I118" s="171" t="inlineStr">
        <is>
          <t>3 mm Diameter Hole</t>
        </is>
      </c>
      <c r="J118" s="171" t="inlineStr">
        <is>
          <t>a</t>
        </is>
      </c>
      <c r="K118" s="171">
        <f>H118&amp;J118</f>
        <v/>
      </c>
      <c r="L118" s="145" t="n"/>
      <c r="M118" s="37" t="inlineStr">
        <is>
          <t>No notes available.</t>
        </is>
      </c>
    </row>
    <row r="119">
      <c r="A119" s="37">
        <f>E119&amp;C119&amp;D119&amp;B119&amp;F119</f>
        <v/>
      </c>
      <c r="B119" s="171" t="inlineStr">
        <is>
          <t>Components</t>
        </is>
      </c>
      <c r="C119" s="171" t="inlineStr">
        <is>
          <t>Other</t>
        </is>
      </c>
      <c r="D119" s="171" t="inlineStr">
        <is>
          <t>Pipework</t>
        </is>
      </c>
      <c r="E119" s="171" t="inlineStr">
        <is>
          <t>_500_to_1000mm</t>
        </is>
      </c>
      <c r="F119" s="171" t="inlineStr">
        <is>
          <t>4 mm Diameter Hole</t>
        </is>
      </c>
      <c r="G119" s="171" t="inlineStr">
        <is>
          <t>Pipework</t>
        </is>
      </c>
      <c r="H119" s="171" t="inlineStr">
        <is>
          <t>G6</t>
        </is>
      </c>
      <c r="I119" s="171" t="inlineStr">
        <is>
          <t>4 mm Diameter Hole</t>
        </is>
      </c>
      <c r="J119" s="171" t="inlineStr">
        <is>
          <t>b</t>
        </is>
      </c>
      <c r="K119" s="171">
        <f>H119&amp;J119</f>
        <v/>
      </c>
      <c r="L119" s="171" t="n">
        <v>7e-07</v>
      </c>
      <c r="M119" s="37" t="inlineStr">
        <is>
          <t>No notes available.</t>
        </is>
      </c>
    </row>
    <row r="120">
      <c r="A120" s="37">
        <f>E120&amp;C120&amp;D120&amp;B120&amp;F120</f>
        <v/>
      </c>
      <c r="B120" s="171" t="inlineStr">
        <is>
          <t>Components</t>
        </is>
      </c>
      <c r="C120" s="171" t="inlineStr">
        <is>
          <t>Other</t>
        </is>
      </c>
      <c r="D120" s="171" t="inlineStr">
        <is>
          <t>Pipework</t>
        </is>
      </c>
      <c r="E120" s="171" t="inlineStr">
        <is>
          <t>_500_to_1000mm</t>
        </is>
      </c>
      <c r="F120" s="171" t="inlineStr">
        <is>
          <t>25 mm Diameter Hole</t>
        </is>
      </c>
      <c r="G120" s="171" t="inlineStr">
        <is>
          <t>Pipework</t>
        </is>
      </c>
      <c r="H120" s="171" t="inlineStr">
        <is>
          <t>G6</t>
        </is>
      </c>
      <c r="I120" s="171" t="inlineStr">
        <is>
          <t>25 mm Diameter Hole</t>
        </is>
      </c>
      <c r="J120" s="171" t="inlineStr">
        <is>
          <t>c</t>
        </is>
      </c>
      <c r="K120" s="171">
        <f>H120&amp;J120</f>
        <v/>
      </c>
      <c r="L120" s="171" t="n">
        <v>4e-07</v>
      </c>
      <c r="M120" s="37" t="inlineStr">
        <is>
          <t>No notes available.</t>
        </is>
      </c>
    </row>
    <row r="121">
      <c r="A121" s="37">
        <f>E121&amp;C121&amp;D121&amp;B121&amp;F121</f>
        <v/>
      </c>
      <c r="B121" s="171" t="inlineStr">
        <is>
          <t>Components</t>
        </is>
      </c>
      <c r="C121" s="171" t="inlineStr">
        <is>
          <t>Other</t>
        </is>
      </c>
      <c r="D121" s="171" t="inlineStr">
        <is>
          <t>Pipework</t>
        </is>
      </c>
      <c r="E121" s="171" t="inlineStr">
        <is>
          <t>_500_to_1000mm</t>
        </is>
      </c>
      <c r="F121" s="171" t="inlineStr">
        <is>
          <t>A Third of Pipe Diameter</t>
        </is>
      </c>
      <c r="G121" s="171" t="inlineStr">
        <is>
          <t>Pipework</t>
        </is>
      </c>
      <c r="H121" s="171" t="inlineStr">
        <is>
          <t>G6</t>
        </is>
      </c>
      <c r="I121" s="171" t="inlineStr">
        <is>
          <t>A Third of Pipe Diameter</t>
        </is>
      </c>
      <c r="J121" s="171" t="inlineStr">
        <is>
          <t>d</t>
        </is>
      </c>
      <c r="K121" s="171">
        <f>H121&amp;J121</f>
        <v/>
      </c>
      <c r="L121" s="171" t="n">
        <v>1e-07</v>
      </c>
      <c r="M121" s="37" t="inlineStr">
        <is>
          <t>No notes available.</t>
        </is>
      </c>
    </row>
    <row r="122">
      <c r="A122" s="37">
        <f>E122&amp;C122&amp;D122&amp;B122&amp;F122</f>
        <v/>
      </c>
      <c r="B122" s="171" t="inlineStr">
        <is>
          <t>Components</t>
        </is>
      </c>
      <c r="C122" s="171" t="inlineStr">
        <is>
          <t>Other</t>
        </is>
      </c>
      <c r="D122" s="171" t="inlineStr">
        <is>
          <t>Pipework</t>
        </is>
      </c>
      <c r="E122" s="171" t="inlineStr">
        <is>
          <t>_500_to_1000mm</t>
        </is>
      </c>
      <c r="F122" s="171" t="inlineStr">
        <is>
          <t xml:space="preserve">Guilotine </t>
        </is>
      </c>
      <c r="G122" s="171" t="inlineStr">
        <is>
          <t>Pipework</t>
        </is>
      </c>
      <c r="H122" s="171" t="inlineStr">
        <is>
          <t>G6</t>
        </is>
      </c>
      <c r="I122" s="171" t="inlineStr">
        <is>
          <t xml:space="preserve">Guilotine </t>
        </is>
      </c>
      <c r="J122" s="171" t="inlineStr">
        <is>
          <t>e</t>
        </is>
      </c>
      <c r="K122" s="171">
        <f>H122&amp;J122</f>
        <v/>
      </c>
      <c r="L122" s="171" t="n">
        <v>4e-08</v>
      </c>
      <c r="M122" s="37" t="inlineStr">
        <is>
          <t>No notes available.</t>
        </is>
      </c>
    </row>
    <row r="123">
      <c r="A123" s="37">
        <f>E123&amp;C123&amp;D123&amp;B123&amp;F123</f>
        <v/>
      </c>
      <c r="B123" s="171" t="inlineStr">
        <is>
          <t>Components</t>
        </is>
      </c>
      <c r="C123" s="171" t="inlineStr">
        <is>
          <t>Other</t>
        </is>
      </c>
      <c r="D123" s="171" t="inlineStr">
        <is>
          <t>Compressors</t>
        </is>
      </c>
      <c r="E123" s="171" t="inlineStr">
        <is>
          <t>Centrifugal</t>
        </is>
      </c>
      <c r="F123" s="171" t="inlineStr">
        <is>
          <t>Rupture (&gt;110mm diameter)</t>
        </is>
      </c>
      <c r="G123" s="171" t="inlineStr">
        <is>
          <t>Compressor (Centrifugal)</t>
        </is>
      </c>
      <c r="H123" s="171" t="inlineStr">
        <is>
          <t>H1</t>
        </is>
      </c>
      <c r="I123" s="171" t="inlineStr">
        <is>
          <t>Rupture (&gt;110mm diameter)</t>
        </is>
      </c>
      <c r="J123" s="171" t="inlineStr">
        <is>
          <t>a</t>
        </is>
      </c>
      <c r="K123" s="171">
        <f>H123&amp;J123</f>
        <v/>
      </c>
      <c r="L123" s="171" t="n">
        <v>2.9e-06</v>
      </c>
      <c r="M123" s="37" t="inlineStr">
        <is>
          <t>If known, use the size of the inlet or outlet to the compressor as the rupture size.</t>
        </is>
      </c>
    </row>
    <row r="124">
      <c r="A124" s="37">
        <f>E124&amp;C124&amp;D124&amp;B124&amp;F124</f>
        <v/>
      </c>
      <c r="B124" s="171" t="inlineStr">
        <is>
          <t>Components</t>
        </is>
      </c>
      <c r="C124" s="171" t="inlineStr">
        <is>
          <t>Other</t>
        </is>
      </c>
      <c r="D124" s="171" t="inlineStr">
        <is>
          <t>Compressors</t>
        </is>
      </c>
      <c r="E124" s="171" t="inlineStr">
        <is>
          <t>Centrifugal</t>
        </is>
      </c>
      <c r="F124" s="171" t="inlineStr">
        <is>
          <t>Large Hole (&gt;75 to ≤110mm diameter)</t>
        </is>
      </c>
      <c r="G124" s="171" t="inlineStr">
        <is>
          <t>Compressor (Centrifugal)</t>
        </is>
      </c>
      <c r="H124" s="171" t="inlineStr">
        <is>
          <t>H1</t>
        </is>
      </c>
      <c r="I124" s="171" t="inlineStr">
        <is>
          <t>Large Hole (&gt;75 to ≤110mm diameter)</t>
        </is>
      </c>
      <c r="J124" s="171" t="inlineStr">
        <is>
          <t>b</t>
        </is>
      </c>
      <c r="K124" s="171">
        <f>H124&amp;J124</f>
        <v/>
      </c>
      <c r="L124" s="171" t="n">
        <v>2.9e-06</v>
      </c>
      <c r="M124" s="37" t="inlineStr">
        <is>
          <t>If known, use the size of the inlet or outlet to the compressor as the rupture size.</t>
        </is>
      </c>
    </row>
    <row r="125">
      <c r="A125" s="37">
        <f>E125&amp;C125&amp;D125&amp;B125&amp;F125</f>
        <v/>
      </c>
      <c r="B125" s="171" t="inlineStr">
        <is>
          <t>Components</t>
        </is>
      </c>
      <c r="C125" s="171" t="inlineStr">
        <is>
          <t>Other</t>
        </is>
      </c>
      <c r="D125" s="171" t="inlineStr">
        <is>
          <t>Compressors</t>
        </is>
      </c>
      <c r="E125" s="171" t="inlineStr">
        <is>
          <t>Centrifugal</t>
        </is>
      </c>
      <c r="F125" s="171" t="inlineStr">
        <is>
          <t>Small Hole (&gt;25mm to ≤75mm Diameter)</t>
        </is>
      </c>
      <c r="G125" s="171" t="inlineStr">
        <is>
          <t>Compressor (Centrifugal)</t>
        </is>
      </c>
      <c r="H125" s="171" t="inlineStr">
        <is>
          <t>H1</t>
        </is>
      </c>
      <c r="I125" s="171" t="inlineStr">
        <is>
          <t>Small Hole (&gt;25mm to ≤75mm Diameter)</t>
        </is>
      </c>
      <c r="J125" s="171" t="inlineStr">
        <is>
          <t>c</t>
        </is>
      </c>
      <c r="K125" s="171">
        <f>H125&amp;J125</f>
        <v/>
      </c>
      <c r="L125" s="171" t="n">
        <v>0.00027</v>
      </c>
      <c r="M125" s="37" t="inlineStr">
        <is>
          <t>If known, use the size of the inlet or outlet to the compressor as the rupture size.</t>
        </is>
      </c>
    </row>
    <row r="126">
      <c r="A126" s="37">
        <f>E126&amp;C126&amp;D126&amp;B126&amp;F126</f>
        <v/>
      </c>
      <c r="B126" s="171" t="inlineStr">
        <is>
          <t>Components</t>
        </is>
      </c>
      <c r="C126" s="171" t="inlineStr">
        <is>
          <t>Other</t>
        </is>
      </c>
      <c r="D126" s="171" t="inlineStr">
        <is>
          <t>Compressors</t>
        </is>
      </c>
      <c r="E126" s="171" t="inlineStr">
        <is>
          <t>Centrifugal</t>
        </is>
      </c>
      <c r="F126" s="171" t="inlineStr">
        <is>
          <t>Pin Hole (≤25mm diameter)</t>
        </is>
      </c>
      <c r="G126" s="171" t="inlineStr">
        <is>
          <t>Compressor (Centrifugal)</t>
        </is>
      </c>
      <c r="H126" s="171" t="inlineStr">
        <is>
          <t>H1</t>
        </is>
      </c>
      <c r="I126" s="171" t="inlineStr">
        <is>
          <t>Pin Hole (≤25mm diameter)</t>
        </is>
      </c>
      <c r="J126" s="171" t="inlineStr">
        <is>
          <t>d</t>
        </is>
      </c>
      <c r="K126" s="171">
        <f>H126&amp;J126</f>
        <v/>
      </c>
      <c r="L126" s="171" t="n">
        <v>0.012</v>
      </c>
      <c r="M126" s="37" t="inlineStr">
        <is>
          <t>If known, use the size of the inlet or outlet to the compressor as the rupture size.</t>
        </is>
      </c>
    </row>
    <row r="127">
      <c r="A127" s="37">
        <f>E127&amp;C127&amp;D127&amp;B127&amp;F127</f>
        <v/>
      </c>
      <c r="B127" s="171" t="inlineStr">
        <is>
          <t>Components</t>
        </is>
      </c>
      <c r="C127" s="171" t="inlineStr">
        <is>
          <t>Other</t>
        </is>
      </c>
      <c r="D127" s="171" t="inlineStr">
        <is>
          <t>Compressors</t>
        </is>
      </c>
      <c r="E127" s="171" t="inlineStr">
        <is>
          <t>Reciprocating</t>
        </is>
      </c>
      <c r="F127" s="171" t="inlineStr">
        <is>
          <t>Rupture (&gt;110mm diameter)</t>
        </is>
      </c>
      <c r="G127" s="171" t="inlineStr">
        <is>
          <t>Compressor (Reciprocating)</t>
        </is>
      </c>
      <c r="H127" s="171" t="inlineStr">
        <is>
          <t>H2</t>
        </is>
      </c>
      <c r="I127" s="171" t="inlineStr">
        <is>
          <t>Rupture (&gt;110mm diameter)</t>
        </is>
      </c>
      <c r="J127" s="171" t="inlineStr">
        <is>
          <t>a</t>
        </is>
      </c>
      <c r="K127" s="171">
        <f>H127&amp;J127</f>
        <v/>
      </c>
      <c r="L127" s="171" t="n">
        <v>1.4e-05</v>
      </c>
      <c r="M127" s="37" t="inlineStr">
        <is>
          <t>If known, use the size of the inlet or outlet to the compressor as the rupture size.</t>
        </is>
      </c>
    </row>
    <row r="128">
      <c r="A128" s="37">
        <f>E128&amp;C128&amp;D128&amp;B128&amp;F128</f>
        <v/>
      </c>
      <c r="B128" s="171" t="inlineStr">
        <is>
          <t>Components</t>
        </is>
      </c>
      <c r="C128" s="171" t="inlineStr">
        <is>
          <t>Other</t>
        </is>
      </c>
      <c r="D128" s="171" t="inlineStr">
        <is>
          <t>Compressors</t>
        </is>
      </c>
      <c r="E128" s="171" t="inlineStr">
        <is>
          <t>Reciprocating</t>
        </is>
      </c>
      <c r="F128" s="171" t="inlineStr">
        <is>
          <t>Large Hole (&gt;75 to ≤110mm diameter)</t>
        </is>
      </c>
      <c r="G128" s="171" t="inlineStr">
        <is>
          <t>Compressor (Reciprocating)</t>
        </is>
      </c>
      <c r="H128" s="171" t="inlineStr">
        <is>
          <t>H2</t>
        </is>
      </c>
      <c r="I128" s="171" t="inlineStr">
        <is>
          <t>Large Hole (&gt;75 to ≤110mm diameter)</t>
        </is>
      </c>
      <c r="J128" s="171" t="inlineStr">
        <is>
          <t>b</t>
        </is>
      </c>
      <c r="K128" s="171">
        <f>H128&amp;J128</f>
        <v/>
      </c>
      <c r="L128" s="171" t="n">
        <v>1.4e-05</v>
      </c>
      <c r="M128" s="37" t="inlineStr">
        <is>
          <t>If known, use the size of the inlet or outlet to the compressor as the rupture size.</t>
        </is>
      </c>
    </row>
    <row r="129">
      <c r="A129" s="37">
        <f>E129&amp;C129&amp;D129&amp;B129&amp;F129</f>
        <v/>
      </c>
      <c r="B129" s="171" t="inlineStr">
        <is>
          <t>Components</t>
        </is>
      </c>
      <c r="C129" s="171" t="inlineStr">
        <is>
          <t>Other</t>
        </is>
      </c>
      <c r="D129" s="171" t="inlineStr">
        <is>
          <t>Compressors</t>
        </is>
      </c>
      <c r="E129" s="171" t="inlineStr">
        <is>
          <t>Reciprocating</t>
        </is>
      </c>
      <c r="F129" s="171" t="inlineStr">
        <is>
          <t>Small Hole (&gt;25mm to ≤75mm Diameter)</t>
        </is>
      </c>
      <c r="G129" s="171" t="inlineStr">
        <is>
          <t>Compressor (Reciprocating)</t>
        </is>
      </c>
      <c r="H129" s="171" t="inlineStr">
        <is>
          <t>H2</t>
        </is>
      </c>
      <c r="I129" s="171" t="inlineStr">
        <is>
          <t>Small Hole (&gt;25mm to ≤75mm Diameter)</t>
        </is>
      </c>
      <c r="J129" s="171" t="inlineStr">
        <is>
          <t>c</t>
        </is>
      </c>
      <c r="K129" s="171">
        <f>H129&amp;J129</f>
        <v/>
      </c>
      <c r="L129" s="171" t="n">
        <v>0.0033</v>
      </c>
      <c r="M129" s="37" t="inlineStr">
        <is>
          <t>If known, use the size of the inlet or outlet to the compressor as the rupture size.</t>
        </is>
      </c>
    </row>
    <row r="130">
      <c r="A130" s="37">
        <f>E130&amp;C130&amp;D130&amp;B130&amp;F130</f>
        <v/>
      </c>
      <c r="B130" s="171" t="inlineStr">
        <is>
          <t>Components</t>
        </is>
      </c>
      <c r="C130" s="171" t="inlineStr">
        <is>
          <t>Other</t>
        </is>
      </c>
      <c r="D130" s="171" t="inlineStr">
        <is>
          <t>Compressors</t>
        </is>
      </c>
      <c r="E130" s="171" t="inlineStr">
        <is>
          <t>Reciprocating</t>
        </is>
      </c>
      <c r="F130" s="171" t="inlineStr">
        <is>
          <t>Pin Hole (≤25mm diameter)</t>
        </is>
      </c>
      <c r="G130" s="171" t="inlineStr">
        <is>
          <t>Compressor (Reciprocating)</t>
        </is>
      </c>
      <c r="H130" s="171" t="inlineStr">
        <is>
          <t>H2</t>
        </is>
      </c>
      <c r="I130" s="171" t="inlineStr">
        <is>
          <t>Pin Hole (≤25mm diameter)</t>
        </is>
      </c>
      <c r="J130" s="171" t="inlineStr">
        <is>
          <t>d</t>
        </is>
      </c>
      <c r="K130" s="171">
        <f>H130&amp;J130</f>
        <v/>
      </c>
      <c r="L130" s="171" t="n">
        <v>0.08599999999999999</v>
      </c>
      <c r="M130" s="37" t="inlineStr">
        <is>
          <t>If known, use the size of the inlet or outlet to the compressor as the rupture size.</t>
        </is>
      </c>
    </row>
    <row r="131">
      <c r="A131" s="37">
        <f>E131&amp;C131&amp;D131&amp;B131&amp;F131</f>
        <v/>
      </c>
      <c r="B131" s="171" t="inlineStr">
        <is>
          <t>Components</t>
        </is>
      </c>
      <c r="C131" s="171" t="inlineStr">
        <is>
          <t>Other</t>
        </is>
      </c>
      <c r="D131" s="171" t="inlineStr">
        <is>
          <t>Tankers</t>
        </is>
      </c>
      <c r="E131" s="171" t="inlineStr">
        <is>
          <t>Lifting</t>
        </is>
      </c>
      <c r="F131" s="171" t="inlineStr">
        <is>
          <t>ISO Tanker - Tanker Containers</t>
        </is>
      </c>
      <c r="G131" s="171" t="inlineStr">
        <is>
          <t>Tankers (Lifting)</t>
        </is>
      </c>
      <c r="H131" s="171" t="inlineStr">
        <is>
          <t>I1</t>
        </is>
      </c>
      <c r="I131" s="171" t="inlineStr">
        <is>
          <t>ISO Tanker - Tanker Containers</t>
        </is>
      </c>
      <c r="J131" s="171" t="inlineStr">
        <is>
          <t>a</t>
        </is>
      </c>
      <c r="K131" s="171">
        <f>H131&amp;J131</f>
        <v/>
      </c>
      <c r="L131" s="145" t="n"/>
      <c r="M131" s="37" t="inlineStr">
        <is>
          <t>Tank containers are built within an ISO standard frame, 8 ft² and either 20 or 40 ft in length.</t>
        </is>
      </c>
    </row>
    <row r="132">
      <c r="A132" s="37">
        <f>E132&amp;C132&amp;D132&amp;B132&amp;F132</f>
        <v/>
      </c>
      <c r="B132" s="171" t="inlineStr">
        <is>
          <t>Components</t>
        </is>
      </c>
      <c r="C132" s="171" t="inlineStr">
        <is>
          <t>Other</t>
        </is>
      </c>
      <c r="D132" s="171" t="inlineStr">
        <is>
          <t>Tankers</t>
        </is>
      </c>
      <c r="E132" s="171" t="inlineStr">
        <is>
          <t>Lifting</t>
        </is>
      </c>
      <c r="F132" s="171" t="inlineStr">
        <is>
          <t>Catastrophic Failure (No PRV)</t>
        </is>
      </c>
      <c r="G132" s="171" t="inlineStr">
        <is>
          <t>Tankers (Lifting)</t>
        </is>
      </c>
      <c r="H132" s="171" t="inlineStr">
        <is>
          <t>I1</t>
        </is>
      </c>
      <c r="I132" s="171" t="inlineStr">
        <is>
          <t>Catastrophic Failure (No PRV)</t>
        </is>
      </c>
      <c r="J132" s="171" t="inlineStr">
        <is>
          <t>b</t>
        </is>
      </c>
      <c r="K132" s="171">
        <f>H132&amp;J132</f>
        <v/>
      </c>
      <c r="L132" s="171" t="n">
        <v>4e-06</v>
      </c>
      <c r="M132" s="37" t="inlineStr">
        <is>
          <t>Tank containers are built within an ISO standard frame, 8 ft² and either 20 or 40 ft in length.</t>
        </is>
      </c>
    </row>
    <row r="133">
      <c r="A133" s="37">
        <f>E133&amp;C133&amp;D133&amp;B133&amp;F133</f>
        <v/>
      </c>
      <c r="B133" s="171" t="inlineStr">
        <is>
          <t>Components</t>
        </is>
      </c>
      <c r="C133" s="171" t="inlineStr">
        <is>
          <t>Other</t>
        </is>
      </c>
      <c r="D133" s="171" t="inlineStr">
        <is>
          <t>Tankers</t>
        </is>
      </c>
      <c r="E133" s="171" t="inlineStr">
        <is>
          <t>Lifting</t>
        </is>
      </c>
      <c r="F133" s="171" t="inlineStr">
        <is>
          <t>Catastrophic Failure (With PRV)</t>
        </is>
      </c>
      <c r="G133" s="171" t="inlineStr">
        <is>
          <t>Tankers (Lifting)</t>
        </is>
      </c>
      <c r="H133" s="171" t="inlineStr">
        <is>
          <t>I1</t>
        </is>
      </c>
      <c r="I133" s="171" t="inlineStr">
        <is>
          <t>Catastrophic Failure (With PRV)</t>
        </is>
      </c>
      <c r="J133" s="171" t="inlineStr">
        <is>
          <t>c</t>
        </is>
      </c>
      <c r="K133" s="171">
        <f>H133&amp;J133</f>
        <v/>
      </c>
      <c r="L133" s="171" t="n">
        <v>3e-06</v>
      </c>
      <c r="M133" s="37" t="inlineStr">
        <is>
          <t>Tank containers are built within an ISO standard frame, 8 ft² and either 20 or 40 ft in length.</t>
        </is>
      </c>
    </row>
    <row r="134">
      <c r="A134" s="37">
        <f>E134&amp;C134&amp;D134&amp;B134&amp;F134</f>
        <v/>
      </c>
      <c r="B134" s="171" t="inlineStr">
        <is>
          <t>Components</t>
        </is>
      </c>
      <c r="C134" s="171" t="inlineStr">
        <is>
          <t>Other</t>
        </is>
      </c>
      <c r="D134" s="171" t="inlineStr">
        <is>
          <t>Tankers</t>
        </is>
      </c>
      <c r="E134" s="171" t="inlineStr">
        <is>
          <t>Lifting</t>
        </is>
      </c>
      <c r="F134" s="171" t="inlineStr">
        <is>
          <t>Valve Left Open (25 - 50 mm Diameter Hole)</t>
        </is>
      </c>
      <c r="G134" s="171" t="inlineStr">
        <is>
          <t>Tankers (Lifting)</t>
        </is>
      </c>
      <c r="H134" s="171" t="inlineStr">
        <is>
          <t>I1</t>
        </is>
      </c>
      <c r="I134" s="171" t="inlineStr">
        <is>
          <t>Valve Left Open (25 - 50 mm Diameter Hole)</t>
        </is>
      </c>
      <c r="J134" s="171" t="inlineStr">
        <is>
          <t>d</t>
        </is>
      </c>
      <c r="K134" s="171">
        <f>H134&amp;J134</f>
        <v/>
      </c>
      <c r="L134" s="171" t="n">
        <v>3e-05</v>
      </c>
      <c r="M134" s="37" t="inlineStr">
        <is>
          <t>Tank containers are built within an ISO standard frame, 8 ft² and either 20 or 40 ft in length.</t>
        </is>
      </c>
    </row>
    <row r="135">
      <c r="A135" s="37">
        <f>E135&amp;C135&amp;D135&amp;B135&amp;F135</f>
        <v/>
      </c>
      <c r="B135" s="171" t="inlineStr">
        <is>
          <t>Components</t>
        </is>
      </c>
      <c r="C135" s="171" t="inlineStr">
        <is>
          <t>Other</t>
        </is>
      </c>
      <c r="D135" s="171" t="inlineStr">
        <is>
          <t>Tankers</t>
        </is>
      </c>
      <c r="E135" s="171" t="inlineStr">
        <is>
          <t>Lifting</t>
        </is>
      </c>
      <c r="F135" s="171" t="inlineStr">
        <is>
          <t>Valve Left Open (13 mm Diameter Hole)</t>
        </is>
      </c>
      <c r="G135" s="171" t="inlineStr">
        <is>
          <t>Tankers (Lifting)</t>
        </is>
      </c>
      <c r="H135" s="171" t="inlineStr">
        <is>
          <t>I1</t>
        </is>
      </c>
      <c r="I135" s="171" t="inlineStr">
        <is>
          <t>Valve Left Open (13 mm Diameter Hole)</t>
        </is>
      </c>
      <c r="J135" s="171" t="inlineStr">
        <is>
          <t>e</t>
        </is>
      </c>
      <c r="K135" s="171">
        <f>H135&amp;J135</f>
        <v/>
      </c>
      <c r="L135" s="171" t="n">
        <v>6e-05</v>
      </c>
      <c r="M135" s="37" t="inlineStr">
        <is>
          <t>Tank containers are built within an ISO standard frame, 8 ft² and either 20 or 40 ft in length.</t>
        </is>
      </c>
    </row>
    <row r="136">
      <c r="A136" s="37">
        <f>E136&amp;C136&amp;D136&amp;B136&amp;F136</f>
        <v/>
      </c>
      <c r="B136" s="171" t="inlineStr">
        <is>
          <t>Components</t>
        </is>
      </c>
      <c r="C136" s="171" t="inlineStr">
        <is>
          <t>Other</t>
        </is>
      </c>
      <c r="D136" s="171" t="inlineStr">
        <is>
          <t>Tankers</t>
        </is>
      </c>
      <c r="E136" s="171" t="inlineStr">
        <is>
          <t>Lifting</t>
        </is>
      </c>
      <c r="F136" s="171" t="inlineStr">
        <is>
          <t>Valve Left Open (4 mm Diameter Hole)</t>
        </is>
      </c>
      <c r="G136" s="171" t="inlineStr">
        <is>
          <t>Tankers (Lifting)</t>
        </is>
      </c>
      <c r="H136" s="171" t="inlineStr">
        <is>
          <t>I1</t>
        </is>
      </c>
      <c r="I136" s="171" t="inlineStr">
        <is>
          <t>Valve Left Open (4 mm Diameter Hole)</t>
        </is>
      </c>
      <c r="J136" s="171" t="inlineStr">
        <is>
          <t>f</t>
        </is>
      </c>
      <c r="K136" s="171">
        <f>H136&amp;J136</f>
        <v/>
      </c>
      <c r="L136" s="171" t="n">
        <v>0.0003</v>
      </c>
      <c r="M136" s="37" t="inlineStr">
        <is>
          <t>Tank containers are built within an ISO standard frame, 8 ft² and either 20 or 40 ft in length.</t>
        </is>
      </c>
    </row>
    <row r="137">
      <c r="A137" s="37">
        <f>E137&amp;C137&amp;D137&amp;B137&amp;F137</f>
        <v/>
      </c>
      <c r="B137" s="171" t="inlineStr">
        <is>
          <t>Components</t>
        </is>
      </c>
      <c r="C137" s="171" t="inlineStr">
        <is>
          <t>Other</t>
        </is>
      </c>
      <c r="D137" s="171" t="inlineStr">
        <is>
          <t>Tankers</t>
        </is>
      </c>
      <c r="E137" s="171" t="inlineStr">
        <is>
          <t>Lifting</t>
        </is>
      </c>
      <c r="F137" s="171" t="inlineStr">
        <is>
          <t>Vapour Release (50 mm Diameter Hole)</t>
        </is>
      </c>
      <c r="G137" s="171" t="inlineStr">
        <is>
          <t>Tankers (Lifting)</t>
        </is>
      </c>
      <c r="H137" s="171" t="inlineStr">
        <is>
          <t>I1</t>
        </is>
      </c>
      <c r="I137" s="171" t="inlineStr">
        <is>
          <t>Vapour Release (50 mm Diameter Hole)</t>
        </is>
      </c>
      <c r="J137" s="171" t="inlineStr">
        <is>
          <t>g</t>
        </is>
      </c>
      <c r="K137" s="171">
        <f>H137&amp;J137</f>
        <v/>
      </c>
      <c r="L137" s="171" t="n">
        <v>0.0005</v>
      </c>
      <c r="M137" s="37" t="inlineStr">
        <is>
          <t>Tank containers are built within an ISO standard frame, 8 ft² and either 20 or 40 ft in length.</t>
        </is>
      </c>
    </row>
    <row r="138">
      <c r="A138" s="37">
        <f>E138&amp;C138&amp;D138&amp;B138&amp;F138</f>
        <v/>
      </c>
      <c r="B138" s="171" t="inlineStr">
        <is>
          <t>Components</t>
        </is>
      </c>
      <c r="C138" s="171" t="inlineStr">
        <is>
          <t>Other</t>
        </is>
      </c>
      <c r="D138" s="171" t="inlineStr">
        <is>
          <t>Tankers</t>
        </is>
      </c>
      <c r="E138" s="171" t="inlineStr">
        <is>
          <t>No_Lifting</t>
        </is>
      </c>
      <c r="F138" s="171" t="inlineStr">
        <is>
          <t>Catastrophic Failure (Dropped greater than 5 metres)</t>
        </is>
      </c>
      <c r="G138" s="171" t="inlineStr">
        <is>
          <t>Tankers (No Lifting)</t>
        </is>
      </c>
      <c r="H138" s="171" t="inlineStr">
        <is>
          <t>I2</t>
        </is>
      </c>
      <c r="I138" s="171" t="inlineStr">
        <is>
          <t>Catastrophic Failure (Dropped greater than 5 metres)</t>
        </is>
      </c>
      <c r="J138" s="171" t="inlineStr">
        <is>
          <t>a</t>
        </is>
      </c>
      <c r="K138" s="171">
        <f>H138&amp;J138</f>
        <v/>
      </c>
      <c r="L138" s="171" t="n">
        <v>3e-08</v>
      </c>
      <c r="M138" s="37" t="inlineStr">
        <is>
          <t>Tank containers are built within an ISO standard frame, 8 ft² and either 20 or 40 ft in length.</t>
        </is>
      </c>
    </row>
    <row r="139">
      <c r="A139" s="37">
        <f>E139&amp;C139&amp;D139&amp;B139&amp;F139</f>
        <v/>
      </c>
      <c r="B139" s="171" t="inlineStr">
        <is>
          <t>Components</t>
        </is>
      </c>
      <c r="C139" s="171" t="inlineStr">
        <is>
          <t>Other</t>
        </is>
      </c>
      <c r="D139" s="171" t="inlineStr">
        <is>
          <t>Tankers</t>
        </is>
      </c>
      <c r="E139" s="171" t="inlineStr">
        <is>
          <t>No_Lifting</t>
        </is>
      </c>
      <c r="F139" s="171" t="inlineStr">
        <is>
          <t>50 mm Diameter Hole (Dropped less than 5 metres)</t>
        </is>
      </c>
      <c r="G139" s="171" t="inlineStr">
        <is>
          <t>Tankers (No Lifting)</t>
        </is>
      </c>
      <c r="H139" s="171" t="inlineStr">
        <is>
          <t>I2</t>
        </is>
      </c>
      <c r="I139" s="171" t="inlineStr">
        <is>
          <t>50 mm Diameter Hole  (Dropped less than 5 metres)</t>
        </is>
      </c>
      <c r="J139" s="171" t="inlineStr">
        <is>
          <t>b</t>
        </is>
      </c>
      <c r="K139" s="171">
        <f>H139&amp;J139</f>
        <v/>
      </c>
      <c r="L139" s="171" t="n">
        <v>6e-07</v>
      </c>
      <c r="M139" s="37" t="inlineStr">
        <is>
          <t>Tank containers are built within an ISO standard frame, 8 ft² and either 20 or 40 ft in length.</t>
        </is>
      </c>
    </row>
    <row r="140">
      <c r="A140" s="37">
        <f>E140&amp;C140&amp;D140&amp;B140&amp;F140</f>
        <v/>
      </c>
      <c r="B140" s="171" t="inlineStr">
        <is>
          <t>Components</t>
        </is>
      </c>
      <c r="C140" s="171" t="inlineStr">
        <is>
          <t>Other</t>
        </is>
      </c>
      <c r="D140" s="171" t="inlineStr">
        <is>
          <t>Tankers</t>
        </is>
      </c>
      <c r="E140" s="171" t="inlineStr">
        <is>
          <t>No_Lifting</t>
        </is>
      </c>
      <c r="F140" s="171" t="inlineStr">
        <is>
          <t>50 mm Diameter Hole (Container dropped on to tanker)</t>
        </is>
      </c>
      <c r="G140" s="171" t="inlineStr">
        <is>
          <t>Tankers (No Lifting)</t>
        </is>
      </c>
      <c r="H140" s="171" t="inlineStr">
        <is>
          <t>I2</t>
        </is>
      </c>
      <c r="I140" s="171" t="inlineStr">
        <is>
          <t>50 mm Diameter Hole (Container dropped on to tanker)</t>
        </is>
      </c>
      <c r="J140" s="171" t="inlineStr">
        <is>
          <t>c</t>
        </is>
      </c>
      <c r="K140" s="171">
        <f>H140&amp;J140</f>
        <v/>
      </c>
      <c r="L140" s="171" t="n">
        <v>9e-11</v>
      </c>
      <c r="M140" s="37" t="inlineStr">
        <is>
          <t>Tank containers are built within an ISO standard frame, 8 ft² and either 20 or 40 ft in length.</t>
        </is>
      </c>
    </row>
    <row r="141">
      <c r="A141" s="37">
        <f>E141&amp;C141&amp;D141&amp;B141&amp;F141</f>
        <v/>
      </c>
      <c r="B141" s="171" t="inlineStr">
        <is>
          <t>Components</t>
        </is>
      </c>
      <c r="C141" s="171" t="inlineStr">
        <is>
          <t>Other</t>
        </is>
      </c>
      <c r="D141" s="171" t="inlineStr">
        <is>
          <t>Road_Tankers</t>
        </is>
      </c>
      <c r="E141" s="171" t="inlineStr">
        <is>
          <t>General</t>
        </is>
      </c>
      <c r="F141" s="171" t="inlineStr">
        <is>
          <t>Serious Accident</t>
        </is>
      </c>
      <c r="G141" s="171" t="inlineStr">
        <is>
          <t>Road Tanker (Generic)</t>
        </is>
      </c>
      <c r="H141" s="171" t="inlineStr">
        <is>
          <t>I3</t>
        </is>
      </c>
      <c r="I141" s="171" t="inlineStr">
        <is>
          <t>Serious Accident</t>
        </is>
      </c>
      <c r="J141" s="171" t="inlineStr">
        <is>
          <t>a</t>
        </is>
      </c>
      <c r="K141" s="171">
        <f>H141&amp;J141</f>
        <v/>
      </c>
      <c r="L141" s="171" t="n">
        <v>2.2e-07</v>
      </c>
      <c r="M141" s="37" t="inlineStr">
        <is>
          <t>Involving vehicles over 4 tonnes and an incident costs of at least£10,000.</t>
        </is>
      </c>
    </row>
    <row r="142">
      <c r="A142" s="37">
        <f>E142&amp;C142&amp;D142&amp;B142&amp;F142</f>
        <v/>
      </c>
      <c r="B142" s="171" t="inlineStr">
        <is>
          <t>Components</t>
        </is>
      </c>
      <c r="C142" s="171" t="inlineStr">
        <is>
          <t>Other</t>
        </is>
      </c>
      <c r="D142" s="171" t="inlineStr">
        <is>
          <t>LPG_Road_Tankers</t>
        </is>
      </c>
      <c r="E142" s="171" t="inlineStr">
        <is>
          <t>Smaller</t>
        </is>
      </c>
      <c r="F142" s="171" t="inlineStr">
        <is>
          <t>BLEVE</t>
        </is>
      </c>
      <c r="G142" s="171" t="inlineStr">
        <is>
          <t>Small LPG Road Tanker</t>
        </is>
      </c>
      <c r="H142" s="171" t="inlineStr">
        <is>
          <t>I4</t>
        </is>
      </c>
      <c r="I142" s="171" t="inlineStr">
        <is>
          <t>BLEVE</t>
        </is>
      </c>
      <c r="J142" s="171" t="inlineStr">
        <is>
          <t>a</t>
        </is>
      </c>
      <c r="K142" s="171">
        <f>H142&amp;J142</f>
        <v/>
      </c>
      <c r="L142" s="171" t="n">
        <v>1e-07</v>
      </c>
      <c r="M142" s="37" t="inlineStr">
        <is>
          <t>Tank capacity of 5 tonnes or less.</t>
        </is>
      </c>
    </row>
    <row r="143">
      <c r="A143" s="37">
        <f>E143&amp;C143&amp;D143&amp;B143&amp;F143</f>
        <v/>
      </c>
      <c r="B143" s="171" t="inlineStr">
        <is>
          <t>Components</t>
        </is>
      </c>
      <c r="C143" s="171" t="inlineStr">
        <is>
          <t>Other</t>
        </is>
      </c>
      <c r="D143" s="171" t="inlineStr">
        <is>
          <t>LPG_Road_Tankers</t>
        </is>
      </c>
      <c r="E143" s="171" t="inlineStr">
        <is>
          <t>Larger</t>
        </is>
      </c>
      <c r="F143" s="171" t="inlineStr">
        <is>
          <t>BLEVE</t>
        </is>
      </c>
      <c r="G143" s="171" t="inlineStr">
        <is>
          <t>Large LPG Road Tanker</t>
        </is>
      </c>
      <c r="H143" s="171" t="inlineStr">
        <is>
          <t>I5</t>
        </is>
      </c>
      <c r="I143" s="171" t="inlineStr">
        <is>
          <t>BLEVE</t>
        </is>
      </c>
      <c r="J143" s="171" t="inlineStr">
        <is>
          <t>b</t>
        </is>
      </c>
      <c r="K143" s="171">
        <f>H143&amp;J143</f>
        <v/>
      </c>
      <c r="L143" s="171" t="n">
        <v>1.1e-08</v>
      </c>
      <c r="M143" s="37" t="inlineStr">
        <is>
          <t>Tank capacity of 25 tonnes or greater.</t>
        </is>
      </c>
    </row>
    <row r="144">
      <c r="A144" s="37">
        <f>E144&amp;C144&amp;D144&amp;B144&amp;F144</f>
        <v/>
      </c>
      <c r="B144" s="171" t="inlineStr">
        <is>
          <t>Components</t>
        </is>
      </c>
      <c r="C144" s="171" t="inlineStr">
        <is>
          <t>Other</t>
        </is>
      </c>
      <c r="D144" s="171" t="inlineStr">
        <is>
          <t>Spray_Release_Frequency</t>
        </is>
      </c>
      <c r="E144" s="171" t="inlineStr">
        <is>
          <t>Valve</t>
        </is>
      </c>
      <c r="F144" s="171" t="inlineStr">
        <is>
          <t>Effective length of crack: Shaft circumference</t>
        </is>
      </c>
      <c r="G144" s="171" t="inlineStr">
        <is>
          <t>Spray Release Frequency (Valve)</t>
        </is>
      </c>
      <c r="H144" s="171" t="inlineStr">
        <is>
          <t>J1</t>
        </is>
      </c>
      <c r="I144" s="171" t="inlineStr">
        <is>
          <t>Effective length of crack: Shaft circumference</t>
        </is>
      </c>
      <c r="J144" s="171" t="inlineStr">
        <is>
          <t>a</t>
        </is>
      </c>
      <c r="K144" s="171">
        <f>H144&amp;J144</f>
        <v/>
      </c>
      <c r="L144" s="36" t="n">
        <v>0.0002</v>
      </c>
      <c r="M144" s="37" t="inlineStr">
        <is>
          <t>No notes available.</t>
        </is>
      </c>
    </row>
    <row r="145">
      <c r="A145" s="37">
        <f>E145&amp;C145&amp;D145&amp;B145&amp;F145</f>
        <v/>
      </c>
      <c r="B145" s="171" t="inlineStr">
        <is>
          <t>Components</t>
        </is>
      </c>
      <c r="C145" s="171" t="inlineStr">
        <is>
          <t>Other</t>
        </is>
      </c>
      <c r="D145" s="171" t="inlineStr">
        <is>
          <t>Spray_Release_Frequency</t>
        </is>
      </c>
      <c r="E145" s="171" t="inlineStr">
        <is>
          <t>Pump</t>
        </is>
      </c>
      <c r="F145" s="171" t="inlineStr">
        <is>
          <t>Pump Single Seal (Effective length of crack: Shaft circumference)</t>
        </is>
      </c>
      <c r="G145" s="171" t="inlineStr">
        <is>
          <t>Spray Release Frequency (Pump)</t>
        </is>
      </c>
      <c r="H145" s="171" t="inlineStr">
        <is>
          <t>J2</t>
        </is>
      </c>
      <c r="I145" s="171" t="inlineStr">
        <is>
          <t>Pump Single Seal (Effective length of crack: Shaft circumference)</t>
        </is>
      </c>
      <c r="J145" s="171" t="inlineStr">
        <is>
          <t>a</t>
        </is>
      </c>
      <c r="K145" s="171">
        <f>H145&amp;J145</f>
        <v/>
      </c>
      <c r="L145" s="36" t="n">
        <v>0.0005</v>
      </c>
      <c r="M145" s="37" t="inlineStr">
        <is>
          <t>No notes available.</t>
        </is>
      </c>
    </row>
    <row r="146">
      <c r="A146" s="37">
        <f>E146&amp;C146&amp;D146&amp;B146&amp;F146</f>
        <v/>
      </c>
      <c r="B146" s="171" t="inlineStr">
        <is>
          <t>Components</t>
        </is>
      </c>
      <c r="C146" s="171" t="inlineStr">
        <is>
          <t>Other</t>
        </is>
      </c>
      <c r="D146" s="171" t="inlineStr">
        <is>
          <t>Spray_Release_Frequency</t>
        </is>
      </c>
      <c r="E146" s="171" t="inlineStr">
        <is>
          <t>Pump</t>
        </is>
      </c>
      <c r="F146" s="171" t="inlineStr">
        <is>
          <t>Pump Double Seal (Effective length of crack: Shaft circumference)</t>
        </is>
      </c>
      <c r="G146" s="171" t="inlineStr">
        <is>
          <t>Spray Release Frequency (Pump)</t>
        </is>
      </c>
      <c r="H146" s="171" t="inlineStr">
        <is>
          <t>J2</t>
        </is>
      </c>
      <c r="I146" s="171" t="inlineStr">
        <is>
          <t>Pump Double Seal (Effective length of crack: Shaft circumference)</t>
        </is>
      </c>
      <c r="J146" s="171" t="inlineStr">
        <is>
          <t>b</t>
        </is>
      </c>
      <c r="K146" s="171">
        <f>H146&amp;J146</f>
        <v/>
      </c>
      <c r="L146" s="36" t="n">
        <v>5e-05</v>
      </c>
      <c r="M146" s="37" t="inlineStr">
        <is>
          <t>No notes available.</t>
        </is>
      </c>
    </row>
    <row r="147">
      <c r="A147" s="37">
        <f>E147&amp;C147&amp;D147&amp;B147&amp;F147</f>
        <v/>
      </c>
      <c r="B147" s="171" t="inlineStr">
        <is>
          <t>Components</t>
        </is>
      </c>
      <c r="C147" s="171" t="inlineStr">
        <is>
          <t>Other</t>
        </is>
      </c>
      <c r="D147" s="171" t="inlineStr">
        <is>
          <t>Spray_Release_Frequency</t>
        </is>
      </c>
      <c r="E147" s="171" t="inlineStr">
        <is>
          <t>Hose_and_Coupling</t>
        </is>
      </c>
      <c r="F147" s="171" t="inlineStr">
        <is>
          <t>Effective length of crack: Hose diameter</t>
        </is>
      </c>
      <c r="G147" s="171" t="inlineStr">
        <is>
          <t>Spray Release Frequency (Hose and Coupling)</t>
        </is>
      </c>
      <c r="H147" s="171" t="inlineStr">
        <is>
          <t>J3</t>
        </is>
      </c>
      <c r="I147" s="171" t="inlineStr">
        <is>
          <t>Effective length of crack: Hose diameter</t>
        </is>
      </c>
      <c r="J147" s="171" t="inlineStr">
        <is>
          <t>a</t>
        </is>
      </c>
      <c r="K147" s="171">
        <f>H147&amp;J147</f>
        <v/>
      </c>
      <c r="L147" s="171" t="n">
        <v>1.2e-07</v>
      </c>
      <c r="M147" s="37" t="inlineStr">
        <is>
          <t>Based on road tanker transfers.</t>
        </is>
      </c>
    </row>
    <row r="148">
      <c r="A148" s="37">
        <f>E148&amp;C148&amp;D148&amp;B148&amp;F148</f>
        <v/>
      </c>
      <c r="B148" s="171" t="inlineStr">
        <is>
          <t>Components</t>
        </is>
      </c>
      <c r="C148" s="171" t="inlineStr">
        <is>
          <t>Other</t>
        </is>
      </c>
      <c r="D148" s="171" t="inlineStr">
        <is>
          <t>Spray_Release_Frequency</t>
        </is>
      </c>
      <c r="E148" s="171" t="inlineStr">
        <is>
          <t>Pipe</t>
        </is>
      </c>
      <c r="F148" s="171" t="inlineStr">
        <is>
          <t>Effective length of crack: Pipe diameter (max 150 mm crack length)</t>
        </is>
      </c>
      <c r="G148" s="171" t="inlineStr">
        <is>
          <t>Spray Release Frequency (Pipe)</t>
        </is>
      </c>
      <c r="H148" s="171" t="inlineStr">
        <is>
          <t>J4</t>
        </is>
      </c>
      <c r="I148" s="171" t="inlineStr">
        <is>
          <t>Effective length of crack: Pipe diameter (max 150 mm crack length)</t>
        </is>
      </c>
      <c r="J148" s="171" t="inlineStr">
        <is>
          <t>a</t>
        </is>
      </c>
      <c r="K148" s="171">
        <f>H148&amp;J148</f>
        <v/>
      </c>
      <c r="L148" s="36" t="n">
        <v>1e-06</v>
      </c>
      <c r="M148" s="37" t="inlineStr">
        <is>
          <t>No notes available.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s7K5OoMyYQllsW8HVOEqEQ==" formatRows="1" sort="1" spinCount="100000" hashValue="MB0uOB9HZqiUmSepHAWHOOkGp/If5bLqlBFGTjcHG5khTUIYYdjX/1fBsyIHpwwfDWd0r0GuMlvcG2zHsNHzO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9">
    <outlinePr summaryBelow="1" summaryRight="1"/>
    <pageSetUpPr/>
  </sheetPr>
  <dimension ref="B3:Y34"/>
  <sheetViews>
    <sheetView zoomScale="80" zoomScaleNormal="80" workbookViewId="0">
      <selection activeCell="M36" sqref="M36"/>
    </sheetView>
  </sheetViews>
  <sheetFormatPr baseColWidth="8" defaultRowHeight="15"/>
  <cols>
    <col width="5.7109375" customWidth="1" style="114" min="1" max="1"/>
    <col width="1.5703125" customWidth="1" style="114" min="2" max="2"/>
    <col width="26.7109375" bestFit="1" customWidth="1" style="114" min="3" max="3"/>
    <col width="22.42578125" bestFit="1" customWidth="1" style="114" min="4" max="4"/>
    <col width="1.5703125" customWidth="1" style="114" min="5" max="5"/>
    <col width="20.85546875" customWidth="1" style="114" min="6" max="6"/>
    <col width="1.5703125" customWidth="1" style="114" min="7" max="7"/>
    <col width="28.5703125" bestFit="1" customWidth="1" style="114" min="8" max="8"/>
    <col width="9.140625" customWidth="1" style="114" min="10" max="10"/>
    <col width="1.5703125" customWidth="1" style="114" min="11" max="11"/>
    <col width="20" bestFit="1" customWidth="1" style="114" min="12" max="12"/>
    <col width="25.7109375" bestFit="1" customWidth="1" style="114" min="13" max="13"/>
    <col width="19.140625" bestFit="1" customWidth="1" style="114" min="14" max="14"/>
    <col width="15.85546875" bestFit="1" customWidth="1" style="114" min="15" max="15"/>
    <col width="21.140625" bestFit="1" customWidth="1" style="114" min="16" max="16"/>
    <col width="24.5703125" bestFit="1" customWidth="1" style="114" min="17" max="17"/>
    <col width="36.42578125" bestFit="1" customWidth="1" style="114" min="18" max="18"/>
    <col width="21.140625" bestFit="1" customWidth="1" style="114" min="19" max="19"/>
    <col width="15.85546875" bestFit="1" customWidth="1" style="114" min="20" max="20"/>
    <col width="6.42578125" bestFit="1" customWidth="1" style="114" min="21" max="21"/>
    <col width="15.5703125" bestFit="1" customWidth="1" style="114" min="22" max="22"/>
    <col width="24.5703125" bestFit="1" customWidth="1" style="114" min="23" max="23"/>
    <col width="1.5703125" customWidth="1" style="114" min="24" max="24"/>
    <col width="26.7109375" bestFit="1" customWidth="1" style="114" min="25" max="25"/>
  </cols>
  <sheetData>
    <row r="3" ht="15.75" customHeight="1" s="114">
      <c r="B3" s="375" t="inlineStr">
        <is>
          <t>Tolerability</t>
        </is>
      </c>
      <c r="C3" s="386" t="n"/>
      <c r="D3" s="375" t="inlineStr">
        <is>
          <t>Department</t>
        </is>
      </c>
      <c r="E3" s="375" t="inlineStr">
        <is>
          <t>Action Status</t>
        </is>
      </c>
      <c r="F3" s="386" t="n"/>
      <c r="G3" s="373" t="inlineStr">
        <is>
          <t>Action Priority</t>
        </is>
      </c>
      <c r="H3" s="426" t="n"/>
      <c r="J3" s="373" t="inlineStr">
        <is>
          <t>Likelihood Ratings</t>
        </is>
      </c>
      <c r="K3" s="426" t="n"/>
      <c r="L3" s="426" t="n"/>
      <c r="M3" s="426" t="n"/>
      <c r="N3" s="426" t="n"/>
      <c r="O3" s="426" t="n"/>
      <c r="P3" s="426" t="n"/>
      <c r="R3" s="46" t="inlineStr">
        <is>
          <t>Combined Cell</t>
        </is>
      </c>
      <c r="S3" s="46" t="inlineStr">
        <is>
          <t>Likelihood</t>
        </is>
      </c>
      <c r="T3" s="46" t="inlineStr">
        <is>
          <t>Severity</t>
        </is>
      </c>
      <c r="U3" s="46" t="inlineStr">
        <is>
          <t>Value</t>
        </is>
      </c>
      <c r="V3" s="46" t="inlineStr">
        <is>
          <t>Risk Rating</t>
        </is>
      </c>
      <c r="W3" s="46" t="inlineStr">
        <is>
          <t>Unmitigated Risk Rating</t>
        </is>
      </c>
      <c r="X3" s="372" t="inlineStr">
        <is>
          <t>Tolerability</t>
        </is>
      </c>
      <c r="Y3" s="386" t="n"/>
    </row>
    <row r="4">
      <c r="B4" s="45" t="n"/>
      <c r="C4" s="11" t="inlineStr">
        <is>
          <t>Broadly Acceptable</t>
        </is>
      </c>
      <c r="D4" s="46" t="inlineStr">
        <is>
          <t>Technology</t>
        </is>
      </c>
      <c r="E4" s="46" t="n"/>
      <c r="F4" s="11" t="inlineStr">
        <is>
          <t>Not Started</t>
        </is>
      </c>
      <c r="G4" s="46" t="n"/>
      <c r="H4" s="47" t="inlineStr">
        <is>
          <t>(1) Important and Urgent</t>
        </is>
      </c>
      <c r="J4" s="380" t="inlineStr">
        <is>
          <t>Rating</t>
        </is>
      </c>
      <c r="K4" s="427" t="inlineStr">
        <is>
          <t>Description</t>
        </is>
      </c>
      <c r="L4" s="386" t="n"/>
      <c r="M4" s="380" t="inlineStr">
        <is>
          <t>Value</t>
        </is>
      </c>
      <c r="N4" s="380" t="inlineStr">
        <is>
          <t xml:space="preserve">Min </t>
        </is>
      </c>
      <c r="O4" s="24" t="inlineStr">
        <is>
          <t>Max</t>
        </is>
      </c>
      <c r="P4" s="377" t="inlineStr">
        <is>
          <t>Combined Cell</t>
        </is>
      </c>
      <c r="R4" s="46">
        <f>S4&amp;T4</f>
        <v/>
      </c>
      <c r="S4" s="47">
        <f>P5</f>
        <v/>
      </c>
      <c r="T4" s="47">
        <f>P15</f>
        <v/>
      </c>
      <c r="U4" s="46" t="n">
        <v>1</v>
      </c>
      <c r="V4" s="46" t="inlineStr">
        <is>
          <t>Low Risk</t>
        </is>
      </c>
      <c r="W4" s="46">
        <f>"["&amp;U4&amp;"]"&amp;V4</f>
        <v/>
      </c>
      <c r="X4" s="45" t="n"/>
      <c r="Y4" s="372" t="inlineStr">
        <is>
          <t>Broadly Acceptable</t>
        </is>
      </c>
    </row>
    <row r="5" ht="15.75" customHeight="1" s="114">
      <c r="B5" s="42" t="n"/>
      <c r="C5" s="43" t="inlineStr">
        <is>
          <t>Tolerable if ALARP - Lower</t>
        </is>
      </c>
      <c r="D5" s="46" t="inlineStr">
        <is>
          <t>Manufacturing</t>
        </is>
      </c>
      <c r="E5" s="46" t="n"/>
      <c r="F5" s="11" t="inlineStr">
        <is>
          <t>On Hold</t>
        </is>
      </c>
      <c r="G5" s="46" t="n"/>
      <c r="H5" s="47" t="inlineStr">
        <is>
          <t>(2) Important but Not Urgent</t>
        </is>
      </c>
      <c r="J5" s="25" t="inlineStr">
        <is>
          <t xml:space="preserve">[1] </t>
        </is>
      </c>
      <c r="K5" s="26" t="n"/>
      <c r="L5" s="25" t="inlineStr">
        <is>
          <t>Extremely Unlikely</t>
        </is>
      </c>
      <c r="M5" s="25" t="inlineStr">
        <is>
          <t>≤1E-06/year</t>
        </is>
      </c>
      <c r="N5" s="51">
        <f>'User Information'!J8</f>
        <v/>
      </c>
      <c r="O5" s="27">
        <f>N6</f>
        <v/>
      </c>
      <c r="P5" s="33">
        <f>J5&amp;L5</f>
        <v/>
      </c>
      <c r="R5" s="46">
        <f>S5&amp;T5</f>
        <v/>
      </c>
      <c r="S5" s="47">
        <f>P5</f>
        <v/>
      </c>
      <c r="T5" s="47">
        <f>P16</f>
        <v/>
      </c>
      <c r="U5" s="46" t="n">
        <v>2</v>
      </c>
      <c r="V5" s="46" t="inlineStr">
        <is>
          <t>Low Risk</t>
        </is>
      </c>
      <c r="W5" s="46">
        <f>"["&amp;U5&amp;"]"&amp;V5</f>
        <v/>
      </c>
      <c r="X5" s="45" t="n"/>
      <c r="Y5" s="372" t="inlineStr">
        <is>
          <t>Broadly Acceptable</t>
        </is>
      </c>
    </row>
    <row r="6" ht="15.75" customHeight="1" s="114">
      <c r="B6" s="10" t="n"/>
      <c r="C6" s="11" t="inlineStr">
        <is>
          <t>Tolerable if ALARP - Upper</t>
        </is>
      </c>
      <c r="D6" s="46" t="inlineStr">
        <is>
          <t>Operations</t>
        </is>
      </c>
      <c r="E6" s="46" t="n"/>
      <c r="F6" s="11" t="inlineStr">
        <is>
          <t>In Progress</t>
        </is>
      </c>
      <c r="G6" s="46" t="n"/>
      <c r="H6" s="47" t="inlineStr">
        <is>
          <t>(3) Not Important but Urgent</t>
        </is>
      </c>
      <c r="J6" s="22" t="inlineStr">
        <is>
          <t xml:space="preserve">[2] </t>
        </is>
      </c>
      <c r="K6" s="28" t="n"/>
      <c r="L6" s="22" t="inlineStr">
        <is>
          <t>Very Unlikely</t>
        </is>
      </c>
      <c r="M6" s="22" t="inlineStr">
        <is>
          <t>1E-06/year to ≤1E-04/year</t>
        </is>
      </c>
      <c r="N6" s="22">
        <f>'User Information'!J9</f>
        <v/>
      </c>
      <c r="O6" s="21">
        <f>N7</f>
        <v/>
      </c>
      <c r="P6" s="46">
        <f>J6&amp;L6</f>
        <v/>
      </c>
      <c r="R6" s="46">
        <f>S6&amp;T6</f>
        <v/>
      </c>
      <c r="S6" s="47">
        <f>P5</f>
        <v/>
      </c>
      <c r="T6" s="47">
        <f>P17</f>
        <v/>
      </c>
      <c r="U6" s="46" t="n">
        <v>3</v>
      </c>
      <c r="V6" s="46" t="inlineStr">
        <is>
          <t>Low Risk</t>
        </is>
      </c>
      <c r="W6" s="46">
        <f>"["&amp;U6&amp;"]"&amp;V6</f>
        <v/>
      </c>
      <c r="X6" s="45" t="n"/>
      <c r="Y6" s="372" t="inlineStr">
        <is>
          <t>Broadly Acceptable</t>
        </is>
      </c>
    </row>
    <row r="7" ht="15.75" customHeight="1" s="114">
      <c r="B7" s="10" t="n"/>
      <c r="C7" s="11" t="inlineStr">
        <is>
          <t>Unacceptable</t>
        </is>
      </c>
      <c r="D7" s="46" t="inlineStr">
        <is>
          <t>Sustainability</t>
        </is>
      </c>
      <c r="E7" s="46" t="n"/>
      <c r="F7" s="11" t="inlineStr">
        <is>
          <t>Resolved</t>
        </is>
      </c>
      <c r="G7" s="46" t="n"/>
      <c r="H7" s="47" t="inlineStr">
        <is>
          <t>(4) Not Important, Not Urgent</t>
        </is>
      </c>
      <c r="J7" s="25" t="inlineStr">
        <is>
          <t xml:space="preserve">[3] </t>
        </is>
      </c>
      <c r="K7" s="29" t="n"/>
      <c r="L7" s="25" t="inlineStr">
        <is>
          <t>Unlikely</t>
        </is>
      </c>
      <c r="M7" s="25" t="inlineStr">
        <is>
          <t>1E-04/year to ≤1E-02/year</t>
        </is>
      </c>
      <c r="N7" s="25">
        <f>'User Information'!J10</f>
        <v/>
      </c>
      <c r="O7" s="27">
        <f>N8</f>
        <v/>
      </c>
      <c r="P7" s="33">
        <f>J7&amp;L7</f>
        <v/>
      </c>
      <c r="R7" s="46">
        <f>S7&amp;T7</f>
        <v/>
      </c>
      <c r="S7" s="47">
        <f>P5</f>
        <v/>
      </c>
      <c r="T7" s="47">
        <f>P18</f>
        <v/>
      </c>
      <c r="U7" s="46" t="n">
        <v>4</v>
      </c>
      <c r="V7" s="46" t="inlineStr">
        <is>
          <t>Medium Risk</t>
        </is>
      </c>
      <c r="W7" s="46">
        <f>"["&amp;U7&amp;"]"&amp;V7</f>
        <v/>
      </c>
      <c r="X7" s="42" t="n"/>
      <c r="Y7" s="372" t="inlineStr">
        <is>
          <t>Tolerable if ALARP - Lower</t>
        </is>
      </c>
    </row>
    <row r="8" ht="15.75" customHeight="1" s="114">
      <c r="B8" s="10" t="n"/>
      <c r="C8" s="10" t="n"/>
      <c r="D8" s="46" t="inlineStr">
        <is>
          <t>Sales and Marketing</t>
        </is>
      </c>
      <c r="E8" s="46" t="n"/>
      <c r="F8" s="11" t="n"/>
      <c r="G8" s="11" t="n"/>
      <c r="H8" s="46" t="n"/>
      <c r="J8" s="22" t="inlineStr">
        <is>
          <t xml:space="preserve">[4] </t>
        </is>
      </c>
      <c r="K8" s="30" t="n"/>
      <c r="L8" s="22" t="inlineStr">
        <is>
          <t>Possible</t>
        </is>
      </c>
      <c r="M8" s="22" t="inlineStr">
        <is>
          <t>1E-02/year to 1/year</t>
        </is>
      </c>
      <c r="N8" s="22">
        <f>'User Information'!J11</f>
        <v/>
      </c>
      <c r="O8" s="21">
        <f>N9</f>
        <v/>
      </c>
      <c r="P8" s="46">
        <f>J8&amp;L8</f>
        <v/>
      </c>
      <c r="R8" s="46">
        <f>S8&amp;T8</f>
        <v/>
      </c>
      <c r="S8" s="47">
        <f>P5</f>
        <v/>
      </c>
      <c r="T8" s="47">
        <f>P19</f>
        <v/>
      </c>
      <c r="U8" s="46" t="n">
        <v>5</v>
      </c>
      <c r="V8" s="46" t="inlineStr">
        <is>
          <t>High Risk</t>
        </is>
      </c>
      <c r="W8" s="46">
        <f>"["&amp;U8&amp;"]"&amp;V8</f>
        <v/>
      </c>
      <c r="X8" s="10" t="n"/>
      <c r="Y8" s="372" t="inlineStr">
        <is>
          <t>Tolerable if ALARP - Upper</t>
        </is>
      </c>
    </row>
    <row r="9" ht="15.75" customHeight="1" s="114">
      <c r="B9" s="10" t="n"/>
      <c r="C9" s="12" t="n"/>
      <c r="D9" s="46" t="inlineStr">
        <is>
          <t>Finance</t>
        </is>
      </c>
      <c r="E9" s="46" t="n"/>
      <c r="F9" s="88" t="n"/>
      <c r="G9" s="88" t="n"/>
      <c r="H9" s="46" t="n"/>
      <c r="J9" s="31" t="inlineStr">
        <is>
          <t xml:space="preserve">[5] </t>
        </is>
      </c>
      <c r="K9" s="32" t="n"/>
      <c r="L9" s="31" t="inlineStr">
        <is>
          <t>Probable</t>
        </is>
      </c>
      <c r="M9" s="31" t="inlineStr">
        <is>
          <t>&gt;1/year</t>
        </is>
      </c>
      <c r="N9" s="31">
        <f>'User Information'!J12</f>
        <v/>
      </c>
      <c r="O9" s="33" t="n">
        <v>1000000</v>
      </c>
      <c r="P9" s="33">
        <f>J9&amp;L9</f>
        <v/>
      </c>
      <c r="R9" s="46">
        <f>S9&amp;T9</f>
        <v/>
      </c>
      <c r="S9" s="47">
        <f>P6</f>
        <v/>
      </c>
      <c r="T9" s="47">
        <f>P15</f>
        <v/>
      </c>
      <c r="U9" s="46" t="n">
        <v>2</v>
      </c>
      <c r="V9" s="46" t="inlineStr">
        <is>
          <t xml:space="preserve"> Low Risk</t>
        </is>
      </c>
      <c r="W9" s="46">
        <f>"["&amp;U9&amp;"]"&amp;V9</f>
        <v/>
      </c>
      <c r="X9" s="45" t="n"/>
      <c r="Y9" s="372" t="inlineStr">
        <is>
          <t>Broadly Acceptable</t>
        </is>
      </c>
    </row>
    <row r="10">
      <c r="B10" s="10" t="n"/>
      <c r="C10" s="12" t="n"/>
      <c r="D10" s="46" t="inlineStr">
        <is>
          <t>Commercial</t>
        </is>
      </c>
      <c r="E10" s="46" t="n"/>
      <c r="F10" s="88" t="n"/>
      <c r="G10" s="88" t="n"/>
      <c r="H10" s="46" t="n"/>
      <c r="R10" s="46">
        <f>S10&amp;T10</f>
        <v/>
      </c>
      <c r="S10" s="47">
        <f>P6</f>
        <v/>
      </c>
      <c r="T10" s="47">
        <f>P16</f>
        <v/>
      </c>
      <c r="U10" s="46" t="n">
        <v>4</v>
      </c>
      <c r="V10" s="46" t="inlineStr">
        <is>
          <t xml:space="preserve"> Low Risk</t>
        </is>
      </c>
      <c r="W10" s="46">
        <f>"["&amp;U10&amp;"]"&amp;V10</f>
        <v/>
      </c>
      <c r="X10" s="45" t="n"/>
      <c r="Y10" s="372" t="inlineStr">
        <is>
          <t>Broadly Acceptable</t>
        </is>
      </c>
    </row>
    <row r="11">
      <c r="B11" s="10" t="n"/>
      <c r="C11" s="12" t="n"/>
      <c r="D11" s="46" t="inlineStr">
        <is>
          <t>Human Resources</t>
        </is>
      </c>
      <c r="E11" s="46" t="n"/>
      <c r="F11" s="88" t="n"/>
      <c r="G11" s="88" t="n"/>
      <c r="H11" s="46" t="n"/>
      <c r="R11" s="46">
        <f>S11&amp;T11</f>
        <v/>
      </c>
      <c r="S11" s="47">
        <f>P6</f>
        <v/>
      </c>
      <c r="T11" s="47">
        <f>P17</f>
        <v/>
      </c>
      <c r="U11" s="46" t="n">
        <v>6</v>
      </c>
      <c r="V11" s="46" t="inlineStr">
        <is>
          <t>Medium Risk</t>
        </is>
      </c>
      <c r="W11" s="46">
        <f>"["&amp;U11&amp;"]"&amp;V11</f>
        <v/>
      </c>
      <c r="X11" s="42" t="n"/>
      <c r="Y11" s="372" t="inlineStr">
        <is>
          <t>Tolerable if ALARP - Lower</t>
        </is>
      </c>
    </row>
    <row r="12">
      <c r="B12" s="381" t="inlineStr">
        <is>
          <t>End of Dynamic Array</t>
        </is>
      </c>
      <c r="C12" s="408" t="n"/>
      <c r="D12" s="370" t="inlineStr">
        <is>
          <t>End of List</t>
        </is>
      </c>
      <c r="E12" s="380" t="inlineStr">
        <is>
          <t>End of Dynamic Array</t>
        </is>
      </c>
      <c r="F12" s="408" t="n"/>
      <c r="G12" s="370" t="n"/>
      <c r="H12" s="370" t="inlineStr">
        <is>
          <t>End of List</t>
        </is>
      </c>
      <c r="R12" s="46">
        <f>S12&amp;T12</f>
        <v/>
      </c>
      <c r="S12" s="47">
        <f>P6</f>
        <v/>
      </c>
      <c r="T12" s="47">
        <f>P18</f>
        <v/>
      </c>
      <c r="U12" s="46" t="n">
        <v>8</v>
      </c>
      <c r="V12" s="46" t="inlineStr">
        <is>
          <t>High Risk</t>
        </is>
      </c>
      <c r="W12" s="46">
        <f>"["&amp;U12&amp;"]"&amp;V12</f>
        <v/>
      </c>
      <c r="X12" s="10" t="n"/>
      <c r="Y12" s="372" t="inlineStr">
        <is>
          <t>Tolerable if ALARP - Upper</t>
        </is>
      </c>
    </row>
    <row r="13" ht="15.75" customHeight="1" s="114">
      <c r="J13" s="375" t="inlineStr">
        <is>
          <t>Severity Ratings</t>
        </is>
      </c>
      <c r="K13" s="425" t="n"/>
      <c r="L13" s="425" t="n"/>
      <c r="M13" s="425" t="n"/>
      <c r="N13" s="425" t="n"/>
      <c r="O13" s="425" t="n"/>
      <c r="P13" s="386" t="n"/>
      <c r="R13" s="46">
        <f>S13&amp;T13</f>
        <v/>
      </c>
      <c r="S13" s="47">
        <f>P6</f>
        <v/>
      </c>
      <c r="T13" s="47">
        <f>P19</f>
        <v/>
      </c>
      <c r="U13" s="46" t="n">
        <v>10</v>
      </c>
      <c r="V13" s="46" t="inlineStr">
        <is>
          <t>High Risk</t>
        </is>
      </c>
      <c r="W13" s="46">
        <f>"["&amp;U13&amp;"]"&amp;V13</f>
        <v/>
      </c>
      <c r="X13" s="10" t="n"/>
      <c r="Y13" s="372" t="inlineStr">
        <is>
          <t>Tolerable if ALARP - Upper</t>
        </is>
      </c>
    </row>
    <row r="14">
      <c r="J14" s="380" t="inlineStr">
        <is>
          <t>Rating</t>
        </is>
      </c>
      <c r="K14" s="427" t="inlineStr">
        <is>
          <t>Description:</t>
        </is>
      </c>
      <c r="L14" s="386" t="n"/>
      <c r="M14" s="380" t="inlineStr">
        <is>
          <t>People</t>
        </is>
      </c>
      <c r="N14" s="380" t="inlineStr">
        <is>
          <t>Assets</t>
        </is>
      </c>
      <c r="O14" s="24" t="inlineStr">
        <is>
          <t>Environment</t>
        </is>
      </c>
      <c r="P14" s="377" t="inlineStr">
        <is>
          <t>Combined Cell</t>
        </is>
      </c>
      <c r="R14" s="46">
        <f>S14&amp;T14</f>
        <v/>
      </c>
      <c r="S14" s="47">
        <f>P7</f>
        <v/>
      </c>
      <c r="T14" s="47">
        <f>P15</f>
        <v/>
      </c>
      <c r="U14" s="46" t="n">
        <v>3</v>
      </c>
      <c r="V14" s="46" t="inlineStr">
        <is>
          <t xml:space="preserve"> Low Risk</t>
        </is>
      </c>
      <c r="W14" s="46">
        <f>"["&amp;U14&amp;"]"&amp;V14</f>
        <v/>
      </c>
      <c r="X14" s="45" t="n"/>
      <c r="Y14" s="372" t="inlineStr">
        <is>
          <t>Broadly Acceptable</t>
        </is>
      </c>
    </row>
    <row r="15" ht="15.75" customHeight="1" s="114">
      <c r="J15" s="25" t="inlineStr">
        <is>
          <t xml:space="preserve">[1] </t>
        </is>
      </c>
      <c r="K15" s="26" t="n"/>
      <c r="L15" s="25" t="inlineStr">
        <is>
          <t xml:space="preserve">Minor </t>
        </is>
      </c>
      <c r="M15" s="25">
        <f>'User Information'!I19</f>
        <v/>
      </c>
      <c r="N15" s="25">
        <f>'User Information'!J19</f>
        <v/>
      </c>
      <c r="O15" s="27">
        <f>'User Information'!L19</f>
        <v/>
      </c>
      <c r="P15" s="33">
        <f>J15&amp;L15</f>
        <v/>
      </c>
      <c r="R15" s="46">
        <f>S15&amp;T15</f>
        <v/>
      </c>
      <c r="S15" s="47">
        <f>P7</f>
        <v/>
      </c>
      <c r="T15" s="47">
        <f>P16</f>
        <v/>
      </c>
      <c r="U15" s="46" t="n">
        <v>6</v>
      </c>
      <c r="V15" s="46" t="inlineStr">
        <is>
          <t>Medium Risk</t>
        </is>
      </c>
      <c r="W15" s="46">
        <f>"["&amp;U15&amp;"]"&amp;V15</f>
        <v/>
      </c>
      <c r="X15" s="42" t="n"/>
      <c r="Y15" s="372" t="inlineStr">
        <is>
          <t>Tolerable if ALARP - Lower</t>
        </is>
      </c>
    </row>
    <row r="16" ht="15.75" customHeight="1" s="114">
      <c r="J16" s="22" t="inlineStr">
        <is>
          <t xml:space="preserve">[2] </t>
        </is>
      </c>
      <c r="K16" s="28" t="n"/>
      <c r="L16" s="22" t="inlineStr">
        <is>
          <t>Significant</t>
        </is>
      </c>
      <c r="M16" s="22">
        <f>'User Information'!I20</f>
        <v/>
      </c>
      <c r="N16" s="22">
        <f>'User Information'!J20</f>
        <v/>
      </c>
      <c r="O16" s="21">
        <f>'User Information'!L20</f>
        <v/>
      </c>
      <c r="P16" s="46">
        <f>J16&amp;L16</f>
        <v/>
      </c>
      <c r="R16" s="46">
        <f>S16&amp;T16</f>
        <v/>
      </c>
      <c r="S16" s="47">
        <f>P7</f>
        <v/>
      </c>
      <c r="T16" s="47">
        <f>P17</f>
        <v/>
      </c>
      <c r="U16" s="46" t="n">
        <v>9</v>
      </c>
      <c r="V16" s="46" t="inlineStr">
        <is>
          <t>High Risk</t>
        </is>
      </c>
      <c r="W16" s="46">
        <f>"["&amp;U16&amp;"]"&amp;V16</f>
        <v/>
      </c>
      <c r="X16" s="10" t="n"/>
      <c r="Y16" s="372" t="inlineStr">
        <is>
          <t>Tolerable if ALARP - Upper</t>
        </is>
      </c>
    </row>
    <row r="17" ht="15.75" customHeight="1" s="114">
      <c r="J17" s="25" t="inlineStr">
        <is>
          <t xml:space="preserve">[3] </t>
        </is>
      </c>
      <c r="K17" s="29" t="n"/>
      <c r="L17" s="25" t="inlineStr">
        <is>
          <t>Serious</t>
        </is>
      </c>
      <c r="M17" s="25">
        <f>'User Information'!I21</f>
        <v/>
      </c>
      <c r="N17" s="25">
        <f>'User Information'!J21</f>
        <v/>
      </c>
      <c r="O17" s="27">
        <f>'User Information'!L21</f>
        <v/>
      </c>
      <c r="P17" s="33">
        <f>J17&amp;L17</f>
        <v/>
      </c>
      <c r="R17" s="46">
        <f>S17&amp;T17</f>
        <v/>
      </c>
      <c r="S17" s="47">
        <f>P7</f>
        <v/>
      </c>
      <c r="T17" s="47">
        <f>P18</f>
        <v/>
      </c>
      <c r="U17" s="46" t="n">
        <v>12</v>
      </c>
      <c r="V17" s="46" t="inlineStr">
        <is>
          <t>High Risk</t>
        </is>
      </c>
      <c r="W17" s="46">
        <f>"["&amp;U17&amp;"]"&amp;V17</f>
        <v/>
      </c>
      <c r="X17" s="10" t="n"/>
      <c r="Y17" s="372" t="inlineStr">
        <is>
          <t>Tolerable if ALARP - Upper</t>
        </is>
      </c>
    </row>
    <row r="18" ht="15.75" customHeight="1" s="114">
      <c r="J18" s="22" t="inlineStr">
        <is>
          <t xml:space="preserve">[4] </t>
        </is>
      </c>
      <c r="K18" s="30" t="n"/>
      <c r="L18" s="22" t="inlineStr">
        <is>
          <t>Major</t>
        </is>
      </c>
      <c r="M18" s="22">
        <f>'User Information'!I22</f>
        <v/>
      </c>
      <c r="N18" s="22">
        <f>'User Information'!J22</f>
        <v/>
      </c>
      <c r="O18" s="21">
        <f>'User Information'!L22</f>
        <v/>
      </c>
      <c r="P18" s="46">
        <f>J18&amp;L18</f>
        <v/>
      </c>
      <c r="R18" s="46">
        <f>S18&amp;T18</f>
        <v/>
      </c>
      <c r="S18" s="47">
        <f>P7</f>
        <v/>
      </c>
      <c r="T18" s="47">
        <f>P19</f>
        <v/>
      </c>
      <c r="U18" s="46" t="n">
        <v>15</v>
      </c>
      <c r="V18" s="46" t="inlineStr">
        <is>
          <t>Very High Risk</t>
        </is>
      </c>
      <c r="W18" s="46">
        <f>"["&amp;U18&amp;"]"&amp;V18</f>
        <v/>
      </c>
      <c r="X18" s="10" t="n"/>
      <c r="Y18" s="372" t="inlineStr">
        <is>
          <t>Unacceptable</t>
        </is>
      </c>
    </row>
    <row r="19" ht="15.75" customHeight="1" s="114">
      <c r="J19" s="31" t="inlineStr">
        <is>
          <t xml:space="preserve">[5] </t>
        </is>
      </c>
      <c r="K19" s="32" t="n"/>
      <c r="L19" s="31" t="inlineStr">
        <is>
          <t>Catastrophic</t>
        </is>
      </c>
      <c r="M19" s="31">
        <f>'User Information'!I23</f>
        <v/>
      </c>
      <c r="N19" s="31">
        <f>'User Information'!J23</f>
        <v/>
      </c>
      <c r="O19" s="33">
        <f>'User Information'!L23</f>
        <v/>
      </c>
      <c r="P19" s="33">
        <f>J19&amp;L19</f>
        <v/>
      </c>
      <c r="R19" s="46">
        <f>S19&amp;T19</f>
        <v/>
      </c>
      <c r="S19" s="47">
        <f>P8</f>
        <v/>
      </c>
      <c r="T19" s="47">
        <f>P15</f>
        <v/>
      </c>
      <c r="U19" s="46" t="n">
        <v>4</v>
      </c>
      <c r="V19" s="46" t="inlineStr">
        <is>
          <t>Medium Risk</t>
        </is>
      </c>
      <c r="W19" s="46">
        <f>"["&amp;U19&amp;"]"&amp;V19</f>
        <v/>
      </c>
      <c r="X19" s="42" t="n"/>
      <c r="Y19" s="372" t="inlineStr">
        <is>
          <t>Tolerable if ALARP - Lower</t>
        </is>
      </c>
    </row>
    <row r="20">
      <c r="R20" s="46">
        <f>S20&amp;T20</f>
        <v/>
      </c>
      <c r="S20" s="47">
        <f>P8</f>
        <v/>
      </c>
      <c r="T20" s="47">
        <f>P16</f>
        <v/>
      </c>
      <c r="U20" s="46" t="n">
        <v>8</v>
      </c>
      <c r="V20" s="46" t="inlineStr">
        <is>
          <t>High Risk</t>
        </is>
      </c>
      <c r="W20" s="46">
        <f>"["&amp;U20&amp;"]"&amp;V20</f>
        <v/>
      </c>
      <c r="X20" s="10" t="n"/>
      <c r="Y20" s="372" t="inlineStr">
        <is>
          <t>Tolerable if ALARP - Upper</t>
        </is>
      </c>
    </row>
    <row r="21">
      <c r="R21" s="46">
        <f>S21&amp;T21</f>
        <v/>
      </c>
      <c r="S21" s="47">
        <f>P8</f>
        <v/>
      </c>
      <c r="T21" s="47">
        <f>P17</f>
        <v/>
      </c>
      <c r="U21" s="46" t="n">
        <v>12</v>
      </c>
      <c r="V21" s="46" t="inlineStr">
        <is>
          <t>High Risk</t>
        </is>
      </c>
      <c r="W21" s="46">
        <f>"["&amp;U21&amp;"]"&amp;V21</f>
        <v/>
      </c>
      <c r="X21" s="10" t="n"/>
      <c r="Y21" s="372" t="inlineStr">
        <is>
          <t>Tolerable if ALARP - Upper</t>
        </is>
      </c>
    </row>
    <row r="22">
      <c r="M22" s="171" t="n"/>
      <c r="N22" s="171" t="n"/>
      <c r="O22" s="171" t="n"/>
      <c r="R22" s="46">
        <f>S22&amp;T22</f>
        <v/>
      </c>
      <c r="S22" s="47">
        <f>P8</f>
        <v/>
      </c>
      <c r="T22" s="47">
        <f>P18</f>
        <v/>
      </c>
      <c r="U22" s="46" t="n">
        <v>16</v>
      </c>
      <c r="V22" s="46" t="inlineStr">
        <is>
          <t>Very High Risk</t>
        </is>
      </c>
      <c r="W22" s="46">
        <f>"["&amp;U22&amp;"]"&amp;V22</f>
        <v/>
      </c>
      <c r="X22" s="10" t="n"/>
      <c r="Y22" s="372" t="inlineStr">
        <is>
          <t>Unacceptable</t>
        </is>
      </c>
    </row>
    <row r="23">
      <c r="N23" s="171" t="n"/>
      <c r="O23" s="171" t="n"/>
      <c r="R23" s="46">
        <f>S23&amp;T23</f>
        <v/>
      </c>
      <c r="S23" s="47">
        <f>P8</f>
        <v/>
      </c>
      <c r="T23" s="47">
        <f>P19</f>
        <v/>
      </c>
      <c r="U23" s="46" t="n">
        <v>20</v>
      </c>
      <c r="V23" s="46" t="inlineStr">
        <is>
          <t>Very High Risk</t>
        </is>
      </c>
      <c r="W23" s="46">
        <f>"["&amp;U23&amp;"]"&amp;V23</f>
        <v/>
      </c>
      <c r="X23" s="10" t="n"/>
      <c r="Y23" s="372" t="inlineStr">
        <is>
          <t>Unacceptable</t>
        </is>
      </c>
    </row>
    <row r="24">
      <c r="N24" s="171" t="n"/>
      <c r="O24" s="171" t="n"/>
      <c r="R24" s="46">
        <f>S24&amp;T24</f>
        <v/>
      </c>
      <c r="S24" s="47">
        <f>P9</f>
        <v/>
      </c>
      <c r="T24" s="47">
        <f>P15</f>
        <v/>
      </c>
      <c r="U24" s="46" t="n">
        <v>5</v>
      </c>
      <c r="V24" s="46" t="inlineStr">
        <is>
          <t>High Risk</t>
        </is>
      </c>
      <c r="W24" s="46">
        <f>"["&amp;U24&amp;"]"&amp;V24</f>
        <v/>
      </c>
      <c r="X24" s="10" t="n"/>
      <c r="Y24" s="372" t="inlineStr">
        <is>
          <t>Tolerable if ALARP - Upper</t>
        </is>
      </c>
    </row>
    <row r="25">
      <c r="N25" s="171" t="n"/>
      <c r="O25" s="171" t="n"/>
      <c r="R25" s="46">
        <f>S25&amp;T25</f>
        <v/>
      </c>
      <c r="S25" s="47">
        <f>P9</f>
        <v/>
      </c>
      <c r="T25" s="47">
        <f>P16</f>
        <v/>
      </c>
      <c r="U25" s="46" t="n">
        <v>10</v>
      </c>
      <c r="V25" s="46" t="inlineStr">
        <is>
          <t>High Risk</t>
        </is>
      </c>
      <c r="W25" s="46">
        <f>"["&amp;U25&amp;"]"&amp;V25</f>
        <v/>
      </c>
      <c r="X25" s="10" t="n"/>
      <c r="Y25" s="372" t="inlineStr">
        <is>
          <t>Tolerable if ALARP - Upper</t>
        </is>
      </c>
    </row>
    <row r="26">
      <c r="N26" s="171" t="n"/>
      <c r="O26" s="171" t="n"/>
      <c r="R26" s="46">
        <f>S26&amp;T26</f>
        <v/>
      </c>
      <c r="S26" s="47">
        <f>P9</f>
        <v/>
      </c>
      <c r="T26" s="47">
        <f>P17</f>
        <v/>
      </c>
      <c r="U26" s="46" t="n">
        <v>15</v>
      </c>
      <c r="V26" s="46" t="inlineStr">
        <is>
          <t>Very High Risk</t>
        </is>
      </c>
      <c r="W26" s="46">
        <f>"["&amp;U26&amp;"]"&amp;V26</f>
        <v/>
      </c>
      <c r="X26" s="10" t="n"/>
      <c r="Y26" s="372" t="inlineStr">
        <is>
          <t>Unacceptable</t>
        </is>
      </c>
    </row>
    <row r="27">
      <c r="E27" s="171" t="n"/>
      <c r="F27" s="171" t="n"/>
      <c r="G27" s="171" t="n"/>
      <c r="R27" s="46">
        <f>S27&amp;T27</f>
        <v/>
      </c>
      <c r="S27" s="47">
        <f>P9</f>
        <v/>
      </c>
      <c r="T27" s="47">
        <f>P18</f>
        <v/>
      </c>
      <c r="U27" s="46" t="n">
        <v>20</v>
      </c>
      <c r="V27" s="46" t="inlineStr">
        <is>
          <t>Very High Risk</t>
        </is>
      </c>
      <c r="W27" s="46">
        <f>"["&amp;U27&amp;"]"&amp;V27</f>
        <v/>
      </c>
      <c r="X27" s="10" t="n"/>
      <c r="Y27" s="372" t="inlineStr">
        <is>
          <t>Unacceptable</t>
        </is>
      </c>
    </row>
    <row r="28">
      <c r="E28" s="171" t="n"/>
      <c r="F28" s="171" t="n"/>
      <c r="G28" s="171" t="n"/>
      <c r="R28" s="46">
        <f>S28&amp;T28</f>
        <v/>
      </c>
      <c r="S28" s="47">
        <f>P9</f>
        <v/>
      </c>
      <c r="T28" s="47">
        <f>P19</f>
        <v/>
      </c>
      <c r="U28" s="46" t="n">
        <v>25</v>
      </c>
      <c r="V28" s="46" t="inlineStr">
        <is>
          <t>Very High Risk</t>
        </is>
      </c>
      <c r="W28" s="46">
        <f>"["&amp;U28&amp;"]"&amp;V28</f>
        <v/>
      </c>
      <c r="X28" s="10" t="n"/>
      <c r="Y28" s="372" t="inlineStr">
        <is>
          <t>Unacceptable</t>
        </is>
      </c>
    </row>
    <row r="29">
      <c r="E29" s="171" t="n"/>
      <c r="F29" s="171" t="n"/>
      <c r="G29" s="171" t="n"/>
    </row>
    <row r="30">
      <c r="E30" s="171" t="n"/>
      <c r="F30" s="171" t="n"/>
      <c r="G30" s="171" t="n"/>
    </row>
    <row r="31">
      <c r="E31" s="171" t="n"/>
      <c r="F31" s="171" t="n"/>
      <c r="G31" s="171" t="n"/>
    </row>
    <row r="32">
      <c r="E32" s="171" t="n"/>
      <c r="F32" s="171" t="n"/>
      <c r="G32" s="171" t="n"/>
    </row>
    <row r="33">
      <c r="E33" s="171" t="n"/>
      <c r="F33" s="171" t="n"/>
      <c r="G33" s="171" t="n"/>
    </row>
    <row r="34">
      <c r="E34" s="171" t="n"/>
      <c r="F34" s="171" t="n"/>
      <c r="G34" s="171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+F5iRWK5r+sJ623wWsEqZQ==" formatRows="1" sort="1" spinCount="100000" hashValue="F4nDxnj7tGXsqXdlkiqpFhMJX7wniR8GpaVBHnXIaDuWHwcRIBy4H6QPEt73NQY7uybhWYax8RvY6meid20mhg=="/>
  <mergeCells count="10">
    <mergeCell ref="B3:C3"/>
    <mergeCell ref="E12:F12"/>
    <mergeCell ref="E3:F3"/>
    <mergeCell ref="K4:L4"/>
    <mergeCell ref="B12:C12"/>
    <mergeCell ref="X3:Y3"/>
    <mergeCell ref="G3:H3"/>
    <mergeCell ref="J3:P3"/>
    <mergeCell ref="J13:P13"/>
    <mergeCell ref="K14:L14"/>
  </mergeCells>
  <conditionalFormatting sqref="B4">
    <cfRule type="expression" priority="70" dxfId="3">
      <formula>NOT($C$4="")</formula>
    </cfRule>
  </conditionalFormatting>
  <conditionalFormatting sqref="B6">
    <cfRule type="expression" priority="69" dxfId="0">
      <formula>NOT($C$6="")</formula>
    </cfRule>
  </conditionalFormatting>
  <conditionalFormatting sqref="B7">
    <cfRule type="expression" priority="68" dxfId="4">
      <formula>NOT($C$7="")</formula>
    </cfRule>
  </conditionalFormatting>
  <conditionalFormatting sqref="E4">
    <cfRule type="expression" priority="67" dxfId="4">
      <formula>NOT($F$4="")</formula>
    </cfRule>
  </conditionalFormatting>
  <conditionalFormatting sqref="E5">
    <cfRule type="expression" priority="66" dxfId="0">
      <formula>NOT($F$5="")</formula>
    </cfRule>
  </conditionalFormatting>
  <conditionalFormatting sqref="E6">
    <cfRule type="expression" priority="65" dxfId="21">
      <formula>NOT($F$6="")</formula>
    </cfRule>
  </conditionalFormatting>
  <conditionalFormatting sqref="E7">
    <cfRule type="expression" priority="64" dxfId="20">
      <formula>NOT($F$7="")</formula>
    </cfRule>
  </conditionalFormatting>
  <conditionalFormatting sqref="K5">
    <cfRule type="expression" priority="54" dxfId="3">
      <formula>NOT($P$5="")</formula>
    </cfRule>
    <cfRule type="colorScale" priority="63">
      <colorScale>
        <cfvo type="num" val="$N$5"/>
        <cfvo type="num" val="$O$5"/>
        <color theme="9" tint="-0.249977111117893"/>
        <color theme="9" tint="0.5999938962981048"/>
      </colorScale>
    </cfRule>
  </conditionalFormatting>
  <conditionalFormatting sqref="K15">
    <cfRule type="expression" priority="59" dxfId="3">
      <formula>NOT($P$15="")</formula>
    </cfRule>
    <cfRule type="colorScale" priority="61">
      <colorScale>
        <cfvo type="num" val="$N$5"/>
        <cfvo type="num" val="$O$5"/>
        <color theme="9" tint="-0.249977111117893"/>
        <color theme="9" tint="0.5999938962981048"/>
      </colorScale>
    </cfRule>
  </conditionalFormatting>
  <conditionalFormatting sqref="B5">
    <cfRule type="expression" priority="60" dxfId="1">
      <formula>NOT($C$5="")</formula>
    </cfRule>
  </conditionalFormatting>
  <conditionalFormatting sqref="K16">
    <cfRule type="expression" priority="58" dxfId="2">
      <formula>NOT($P$16="")</formula>
    </cfRule>
  </conditionalFormatting>
  <conditionalFormatting sqref="K17">
    <cfRule type="expression" priority="57" dxfId="1">
      <formula>NOT($P$17="")</formula>
    </cfRule>
  </conditionalFormatting>
  <conditionalFormatting sqref="K18">
    <cfRule type="expression" priority="56" dxfId="0">
      <formula>NOT($P$18="")</formula>
    </cfRule>
  </conditionalFormatting>
  <conditionalFormatting sqref="K19">
    <cfRule type="expression" priority="55" dxfId="4">
      <formula>NOT($P$19="")</formula>
    </cfRule>
  </conditionalFormatting>
  <conditionalFormatting sqref="K6">
    <cfRule type="expression" priority="53" dxfId="2">
      <formula>NOT($P$6="")</formula>
    </cfRule>
  </conditionalFormatting>
  <conditionalFormatting sqref="K7">
    <cfRule type="expression" priority="52" dxfId="1">
      <formula>NOT($P$7="")</formula>
    </cfRule>
  </conditionalFormatting>
  <conditionalFormatting sqref="K8">
    <cfRule type="expression" priority="51" dxfId="0">
      <formula>NOT($P$8="")</formula>
    </cfRule>
  </conditionalFormatting>
  <conditionalFormatting sqref="K9">
    <cfRule type="expression" priority="50" dxfId="4">
      <formula>NOT($P$9="")</formula>
    </cfRule>
  </conditionalFormatting>
  <conditionalFormatting sqref="X4">
    <cfRule type="expression" priority="43" dxfId="3">
      <formula>NOT($Y$4="")</formula>
    </cfRule>
  </conditionalFormatting>
  <conditionalFormatting sqref="X9">
    <cfRule type="expression" priority="40" dxfId="3">
      <formula>NOT($Y$9="")</formula>
    </cfRule>
  </conditionalFormatting>
  <conditionalFormatting sqref="X10">
    <cfRule type="expression" priority="39" dxfId="3">
      <formula>NOT($Y$10="")</formula>
    </cfRule>
  </conditionalFormatting>
  <conditionalFormatting sqref="X14">
    <cfRule type="expression" priority="38" dxfId="3">
      <formula>NOT($Y$14="")</formula>
    </cfRule>
  </conditionalFormatting>
  <conditionalFormatting sqref="X7">
    <cfRule type="expression" priority="37" dxfId="1">
      <formula>NOT($Y$7="")</formula>
    </cfRule>
  </conditionalFormatting>
  <conditionalFormatting sqref="X11">
    <cfRule type="expression" priority="36" dxfId="1">
      <formula>NOT($Y$11="")</formula>
    </cfRule>
  </conditionalFormatting>
  <conditionalFormatting sqref="X15">
    <cfRule type="expression" priority="35" dxfId="1">
      <formula>NOT($Y$15="")</formula>
    </cfRule>
  </conditionalFormatting>
  <conditionalFormatting sqref="X19">
    <cfRule type="expression" priority="34" dxfId="1">
      <formula>NOT($Y$19="")</formula>
    </cfRule>
  </conditionalFormatting>
  <conditionalFormatting sqref="X8">
    <cfRule type="expression" priority="33" dxfId="0">
      <formula>NOT($Y$8="")</formula>
    </cfRule>
  </conditionalFormatting>
  <conditionalFormatting sqref="X12">
    <cfRule type="expression" priority="32" dxfId="0">
      <formula>NOT($Y$12="")</formula>
    </cfRule>
  </conditionalFormatting>
  <conditionalFormatting sqref="X13">
    <cfRule type="expression" priority="31" dxfId="0">
      <formula>NOT($Y$13="")</formula>
    </cfRule>
  </conditionalFormatting>
  <conditionalFormatting sqref="X16">
    <cfRule type="expression" priority="30" dxfId="0">
      <formula>NOT($Y$16="")</formula>
    </cfRule>
  </conditionalFormatting>
  <conditionalFormatting sqref="X17">
    <cfRule type="expression" priority="29" dxfId="0">
      <formula>NOT($Y$17="")</formula>
    </cfRule>
  </conditionalFormatting>
  <conditionalFormatting sqref="X28">
    <cfRule type="expression" priority="28" dxfId="4">
      <formula>NOT($Y$28="")</formula>
    </cfRule>
  </conditionalFormatting>
  <conditionalFormatting sqref="X27">
    <cfRule type="expression" priority="27" dxfId="4">
      <formula>NOT($Y$27="")</formula>
    </cfRule>
  </conditionalFormatting>
  <conditionalFormatting sqref="X26">
    <cfRule type="expression" priority="26" dxfId="4">
      <formula>NOT($Y$26="")</formula>
    </cfRule>
  </conditionalFormatting>
  <conditionalFormatting sqref="X23">
    <cfRule type="expression" priority="25" dxfId="4">
      <formula>NOT($Y$23="")</formula>
    </cfRule>
  </conditionalFormatting>
  <conditionalFormatting sqref="X22">
    <cfRule type="expression" priority="24" dxfId="4">
      <formula>NOT($Y$22="")</formula>
    </cfRule>
  </conditionalFormatting>
  <conditionalFormatting sqref="X18">
    <cfRule type="expression" priority="23" dxfId="4">
      <formula>NOT($Y$18="")</formula>
    </cfRule>
  </conditionalFormatting>
  <conditionalFormatting sqref="X20">
    <cfRule type="expression" priority="22" dxfId="0">
      <formula>NOT($Y$20="")</formula>
    </cfRule>
  </conditionalFormatting>
  <conditionalFormatting sqref="X21">
    <cfRule type="expression" priority="21" dxfId="0">
      <formula>NOT($Y$21="")</formula>
    </cfRule>
  </conditionalFormatting>
  <conditionalFormatting sqref="X24">
    <cfRule type="expression" priority="19" dxfId="0">
      <formula>NOT($Y$24="")</formula>
    </cfRule>
  </conditionalFormatting>
  <conditionalFormatting sqref="X25">
    <cfRule type="expression" priority="18" dxfId="0">
      <formula>NOT($Y$25="")</formula>
    </cfRule>
  </conditionalFormatting>
  <conditionalFormatting sqref="X5:X6">
    <cfRule type="expression" priority="17" dxfId="3">
      <formula>NOT($Y$6="")</formula>
    </cfRule>
  </conditionalFormatting>
  <conditionalFormatting sqref="G4">
    <cfRule type="expression" priority="16" dxfId="4">
      <formula>NOT($F$4="")</formula>
    </cfRule>
  </conditionalFormatting>
  <conditionalFormatting sqref="G5">
    <cfRule type="expression" priority="15" dxfId="0">
      <formula>NOT($F$5="")</formula>
    </cfRule>
  </conditionalFormatting>
  <conditionalFormatting sqref="G6">
    <cfRule type="expression" priority="14" dxfId="21">
      <formula>NOT($F$6="")</formula>
    </cfRule>
  </conditionalFormatting>
  <conditionalFormatting sqref="G7">
    <cfRule type="expression" priority="13" dxfId="20">
      <formula>NOT($F$7="")</formula>
    </cfRule>
  </conditionalFormatting>
  <pageMargins left="0.7" right="0.7" top="0.75" bottom="0.75" header="0.3" footer="0.3"/>
  <pageSetup orientation="portrait" paperSize="9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J52"/>
  <sheetViews>
    <sheetView zoomScale="80" zoomScaleNormal="80" workbookViewId="0">
      <selection activeCell="S29" sqref="S29"/>
    </sheetView>
  </sheetViews>
  <sheetFormatPr baseColWidth="8" defaultColWidth="8.7109375" defaultRowHeight="14.25"/>
  <cols>
    <col width="8.7109375" customWidth="1" style="1" min="1" max="1"/>
    <col width="7.140625" bestFit="1" customWidth="1" style="1" min="2" max="2"/>
    <col width="1.5703125" customWidth="1" style="1" min="3" max="3"/>
    <col width="26.42578125" bestFit="1" customWidth="1" style="1" min="4" max="4"/>
    <col width="43.5703125" bestFit="1" customWidth="1" style="171" min="5" max="5"/>
    <col width="15.140625" bestFit="1" customWidth="1" style="1" min="6" max="7"/>
    <col width="15.28515625" bestFit="1" customWidth="1" style="1" min="8" max="8"/>
    <col width="8.7109375" customWidth="1" style="1" min="9" max="9"/>
    <col width="37.7109375" customWidth="1" style="1" min="10" max="10"/>
    <col width="8.7109375" customWidth="1" style="1" min="11" max="16384"/>
  </cols>
  <sheetData>
    <row r="3" ht="15.75" customHeight="1" s="114">
      <c r="D3" s="162" t="inlineStr">
        <is>
          <t>User Inputs:</t>
        </is>
      </c>
      <c r="E3" s="162" t="inlineStr">
        <is>
          <t>Values:</t>
        </is>
      </c>
    </row>
    <row r="4">
      <c r="D4" s="171" t="inlineStr">
        <is>
          <t>Operating Temperature (°C)</t>
        </is>
      </c>
      <c r="E4" s="171">
        <f>'Chemical Severity'!C9</f>
        <v/>
      </c>
    </row>
    <row r="5">
      <c r="D5" s="171" t="inlineStr">
        <is>
          <t>Operating Pressure</t>
        </is>
      </c>
      <c r="E5" s="171">
        <f>'Chemical Severity'!C10</f>
        <v/>
      </c>
    </row>
    <row r="6">
      <c r="D6" s="171" t="n"/>
    </row>
    <row r="9" ht="15" customHeight="1" s="114">
      <c r="J9" s="163" t="inlineStr">
        <is>
          <t>Flashpoint Value:</t>
        </is>
      </c>
    </row>
    <row r="10" ht="15.75" customHeight="1" s="114">
      <c r="B10" s="373" t="inlineStr">
        <is>
          <t>Flashpoint</t>
        </is>
      </c>
      <c r="C10" s="426" t="n"/>
      <c r="D10" s="426" t="n"/>
      <c r="E10" s="426" t="n"/>
      <c r="F10" s="426" t="n"/>
      <c r="G10" s="426" t="n"/>
      <c r="H10" s="426" t="n"/>
      <c r="J10" s="37">
        <f>'Search Chemicals '!V15</f>
        <v/>
      </c>
    </row>
    <row r="11" ht="15" customHeight="1" s="114">
      <c r="B11" s="380" t="inlineStr">
        <is>
          <t>Rating</t>
        </is>
      </c>
      <c r="C11" s="427" t="inlineStr">
        <is>
          <t>Description</t>
        </is>
      </c>
      <c r="D11" s="386" t="n"/>
      <c r="E11" s="380" t="inlineStr">
        <is>
          <t>Value</t>
        </is>
      </c>
      <c r="F11" s="380" t="inlineStr">
        <is>
          <t xml:space="preserve">Min </t>
        </is>
      </c>
      <c r="G11" s="24" t="inlineStr">
        <is>
          <t>Max</t>
        </is>
      </c>
      <c r="H11" s="377" t="inlineStr">
        <is>
          <t>Combined Cell</t>
        </is>
      </c>
    </row>
    <row r="12" ht="15.75" customHeight="1" s="114">
      <c r="B12" s="25" t="inlineStr">
        <is>
          <t xml:space="preserve">[1] </t>
        </is>
      </c>
      <c r="C12" s="164" t="n"/>
      <c r="D12" s="25" t="inlineStr">
        <is>
          <t>Minor</t>
        </is>
      </c>
      <c r="E12" s="25" t="inlineStr">
        <is>
          <t>FP &gt; OT by 150°C or more</t>
        </is>
      </c>
      <c r="F12" s="165">
        <f>E4+1000000</f>
        <v/>
      </c>
      <c r="G12" s="27">
        <f>E4+150</f>
        <v/>
      </c>
      <c r="H12" s="33">
        <f>B12&amp;D12</f>
        <v/>
      </c>
      <c r="J12" s="163" t="inlineStr">
        <is>
          <t>Flashpoint subtract Operating Temperature</t>
        </is>
      </c>
    </row>
    <row r="13" ht="15" customHeight="1" s="114">
      <c r="B13" s="22" t="inlineStr">
        <is>
          <t xml:space="preserve">[2] </t>
        </is>
      </c>
      <c r="C13" s="166" t="n"/>
      <c r="D13" s="22" t="inlineStr">
        <is>
          <t>Significant</t>
        </is>
      </c>
      <c r="E13" s="22" t="inlineStr">
        <is>
          <t>FP &gt; OT by 149°C to 100°C</t>
        </is>
      </c>
      <c r="F13" s="22">
        <f>E4+149</f>
        <v/>
      </c>
      <c r="G13" s="21">
        <f>E4+100</f>
        <v/>
      </c>
      <c r="H13" s="46">
        <f>B13&amp;D13</f>
        <v/>
      </c>
      <c r="J13" s="37">
        <f>J10-E4</f>
        <v/>
      </c>
    </row>
    <row r="14" ht="15" customHeight="1" s="114">
      <c r="B14" s="25" t="inlineStr">
        <is>
          <t xml:space="preserve">[3] </t>
        </is>
      </c>
      <c r="C14" s="167" t="n"/>
      <c r="D14" s="25" t="inlineStr">
        <is>
          <t>Serious</t>
        </is>
      </c>
      <c r="E14" s="25" t="inlineStr">
        <is>
          <t>FP &gt; OT by 99°C to 50°C</t>
        </is>
      </c>
      <c r="F14" s="25">
        <f>E4+99</f>
        <v/>
      </c>
      <c r="G14" s="27">
        <f>E4+50</f>
        <v/>
      </c>
      <c r="H14" s="33">
        <f>B14&amp;D14</f>
        <v/>
      </c>
    </row>
    <row r="15" ht="15" customHeight="1" s="114">
      <c r="B15" s="22" t="inlineStr">
        <is>
          <t xml:space="preserve">[4] </t>
        </is>
      </c>
      <c r="C15" s="168" t="n"/>
      <c r="D15" s="22" t="inlineStr">
        <is>
          <t>Major</t>
        </is>
      </c>
      <c r="E15" s="22" t="inlineStr">
        <is>
          <t>FP &gt; OT by 49°C to 1°C</t>
        </is>
      </c>
      <c r="F15" s="22">
        <f>E4+49</f>
        <v/>
      </c>
      <c r="G15" s="21">
        <f>E4+1</f>
        <v/>
      </c>
      <c r="H15" s="46">
        <f>B15&amp;D15</f>
        <v/>
      </c>
    </row>
    <row r="16" ht="15" customHeight="1" s="114">
      <c r="B16" s="31" t="inlineStr">
        <is>
          <t xml:space="preserve">[5] </t>
        </is>
      </c>
      <c r="C16" s="169" t="n"/>
      <c r="D16" s="31" t="inlineStr">
        <is>
          <t>Catastrophic</t>
        </is>
      </c>
      <c r="E16" s="31" t="inlineStr">
        <is>
          <t>FP ≤ OT</t>
        </is>
      </c>
      <c r="F16" s="31">
        <f>E4</f>
        <v/>
      </c>
      <c r="G16" s="31">
        <f>E4-1000000</f>
        <v/>
      </c>
      <c r="H16" s="33">
        <f>B16&amp;D16</f>
        <v/>
      </c>
    </row>
    <row r="22" ht="15.75" customHeight="1" s="114">
      <c r="B22" s="373" t="inlineStr">
        <is>
          <t>Autoignition Temperature</t>
        </is>
      </c>
      <c r="C22" s="426" t="n"/>
      <c r="D22" s="426" t="n"/>
      <c r="E22" s="426" t="n"/>
      <c r="F22" s="426" t="n"/>
      <c r="G22" s="426" t="n"/>
      <c r="H22" s="426" t="n"/>
      <c r="J22" s="163" t="inlineStr">
        <is>
          <t>Autoignition Temperature:</t>
        </is>
      </c>
    </row>
    <row r="23" ht="15" customHeight="1" s="114">
      <c r="B23" s="380" t="inlineStr">
        <is>
          <t>Rating</t>
        </is>
      </c>
      <c r="C23" s="427" t="inlineStr">
        <is>
          <t>Description</t>
        </is>
      </c>
      <c r="D23" s="386" t="n"/>
      <c r="E23" s="380" t="inlineStr">
        <is>
          <t>Value</t>
        </is>
      </c>
      <c r="F23" s="380" t="inlineStr">
        <is>
          <t xml:space="preserve">Min </t>
        </is>
      </c>
      <c r="G23" s="24" t="inlineStr">
        <is>
          <t>Max</t>
        </is>
      </c>
      <c r="H23" s="377" t="inlineStr">
        <is>
          <t>Combined Cell</t>
        </is>
      </c>
      <c r="J23" s="1">
        <f>'Search Chemicals '!V15</f>
        <v/>
      </c>
    </row>
    <row r="24" ht="15" customHeight="1" s="114">
      <c r="B24" s="25" t="inlineStr">
        <is>
          <t xml:space="preserve">[1] </t>
        </is>
      </c>
      <c r="C24" s="164" t="n"/>
      <c r="D24" s="25" t="inlineStr">
        <is>
          <t>Minor</t>
        </is>
      </c>
      <c r="E24" s="25" t="inlineStr">
        <is>
          <t>AI &gt; OT by 91°C or more</t>
        </is>
      </c>
      <c r="F24" s="165">
        <f>E4+1000000</f>
        <v/>
      </c>
      <c r="G24" s="27">
        <f>E4+91</f>
        <v/>
      </c>
      <c r="H24" s="33">
        <f>B24&amp;D24</f>
        <v/>
      </c>
    </row>
    <row r="25" ht="15.75" customHeight="1" s="114">
      <c r="B25" s="22" t="inlineStr">
        <is>
          <t xml:space="preserve">[2] </t>
        </is>
      </c>
      <c r="C25" s="166" t="n"/>
      <c r="D25" s="22" t="inlineStr">
        <is>
          <t>Significant</t>
        </is>
      </c>
      <c r="E25" s="22" t="inlineStr">
        <is>
          <t>AI &gt; OT by 90°C to 61°C</t>
        </is>
      </c>
      <c r="F25" s="22">
        <f>E4+90</f>
        <v/>
      </c>
      <c r="G25" s="21">
        <f>E4+61</f>
        <v/>
      </c>
      <c r="H25" s="46">
        <f>B25&amp;D25</f>
        <v/>
      </c>
      <c r="J25" s="163" t="n"/>
    </row>
    <row r="26" ht="15" customHeight="1" s="114">
      <c r="B26" s="25" t="inlineStr">
        <is>
          <t xml:space="preserve">[3] </t>
        </is>
      </c>
      <c r="C26" s="167" t="n"/>
      <c r="D26" s="25" t="inlineStr">
        <is>
          <t>Serious</t>
        </is>
      </c>
      <c r="E26" s="25" t="inlineStr">
        <is>
          <t>AI &gt; OT by by 60°C to 16°C</t>
        </is>
      </c>
      <c r="F26" s="25">
        <f>E4+60</f>
        <v/>
      </c>
      <c r="G26" s="27">
        <f>E4+16</f>
        <v/>
      </c>
      <c r="H26" s="33">
        <f>B26&amp;D26</f>
        <v/>
      </c>
    </row>
    <row r="27" ht="15" customHeight="1" s="114">
      <c r="B27" s="22" t="inlineStr">
        <is>
          <t xml:space="preserve">[4] </t>
        </is>
      </c>
      <c r="C27" s="168" t="n"/>
      <c r="D27" s="22" t="inlineStr">
        <is>
          <t>Major</t>
        </is>
      </c>
      <c r="E27" s="22" t="inlineStr">
        <is>
          <t>AI &gt; OT by 15°C to 1°C</t>
        </is>
      </c>
      <c r="F27" s="22">
        <f>E4+15</f>
        <v/>
      </c>
      <c r="G27" s="21">
        <f>E4+1</f>
        <v/>
      </c>
      <c r="H27" s="46">
        <f>B27&amp;D27</f>
        <v/>
      </c>
    </row>
    <row r="28" ht="15" customHeight="1" s="114">
      <c r="B28" s="31" t="inlineStr">
        <is>
          <t xml:space="preserve">[5] </t>
        </is>
      </c>
      <c r="C28" s="169" t="n"/>
      <c r="D28" s="31" t="inlineStr">
        <is>
          <t>Catastrophic</t>
        </is>
      </c>
      <c r="E28" s="31" t="inlineStr">
        <is>
          <t>AI ≤ OT</t>
        </is>
      </c>
      <c r="F28" s="31">
        <f>E4</f>
        <v/>
      </c>
      <c r="G28" s="31">
        <f>E4-1000000</f>
        <v/>
      </c>
      <c r="H28" s="33">
        <f>B28&amp;D28</f>
        <v/>
      </c>
    </row>
    <row r="34" ht="15.75" customHeight="1" s="114">
      <c r="B34" s="373" t="inlineStr">
        <is>
          <t>Flammability</t>
        </is>
      </c>
      <c r="C34" s="426" t="n"/>
      <c r="D34" s="426" t="n"/>
      <c r="E34" s="426" t="n"/>
      <c r="F34" s="426" t="n"/>
      <c r="G34" s="426" t="n"/>
      <c r="H34" s="426" t="n"/>
    </row>
    <row r="35" ht="15" customHeight="1" s="114">
      <c r="B35" s="380" t="inlineStr">
        <is>
          <t>Rating</t>
        </is>
      </c>
      <c r="C35" s="427" t="inlineStr">
        <is>
          <t>Description</t>
        </is>
      </c>
      <c r="D35" s="386" t="n"/>
      <c r="E35" s="380" t="inlineStr">
        <is>
          <t>Value</t>
        </is>
      </c>
      <c r="F35" s="380" t="inlineStr">
        <is>
          <t xml:space="preserve">Min </t>
        </is>
      </c>
      <c r="G35" s="24" t="inlineStr">
        <is>
          <t>Max</t>
        </is>
      </c>
      <c r="H35" s="377" t="inlineStr">
        <is>
          <t>Combined Cell</t>
        </is>
      </c>
    </row>
    <row r="36" ht="15" customHeight="1" s="114">
      <c r="B36" s="25" t="inlineStr">
        <is>
          <t xml:space="preserve">[1] </t>
        </is>
      </c>
      <c r="C36" s="164" t="n"/>
      <c r="D36" s="25" t="inlineStr">
        <is>
          <t>Minor</t>
        </is>
      </c>
      <c r="E36" s="25" t="inlineStr">
        <is>
          <t>Not classified as a flammable gas</t>
        </is>
      </c>
      <c r="F36" s="165" t="n"/>
      <c r="G36" s="165" t="n"/>
      <c r="H36" s="33">
        <f>B36&amp;D36</f>
        <v/>
      </c>
    </row>
    <row r="37" ht="15" customHeight="1" s="114">
      <c r="B37" s="22" t="inlineStr">
        <is>
          <t xml:space="preserve">[2] </t>
        </is>
      </c>
      <c r="C37" s="166" t="n"/>
      <c r="D37" s="22" t="inlineStr">
        <is>
          <t>Significant</t>
        </is>
      </c>
      <c r="E37" s="22" t="inlineStr">
        <is>
          <t>Not classified as a flammable gas</t>
        </is>
      </c>
      <c r="F37" s="22" t="inlineStr">
        <is>
          <t>Non Flammable</t>
        </is>
      </c>
      <c r="G37" s="21" t="inlineStr">
        <is>
          <t>Non Flammable</t>
        </is>
      </c>
      <c r="H37" s="46">
        <f>B37&amp;D37</f>
        <v/>
      </c>
    </row>
    <row r="38" ht="15" customHeight="1" s="114">
      <c r="B38" s="25" t="inlineStr">
        <is>
          <t xml:space="preserve">[3] </t>
        </is>
      </c>
      <c r="C38" s="167" t="n"/>
      <c r="D38" s="25" t="inlineStr">
        <is>
          <t>Serious</t>
        </is>
      </c>
      <c r="E38" s="25" t="inlineStr">
        <is>
          <t>Category 2 - Flammable gas</t>
        </is>
      </c>
      <c r="F38" s="25" t="inlineStr">
        <is>
          <t>Category 2</t>
        </is>
      </c>
      <c r="G38" s="27" t="inlineStr">
        <is>
          <t xml:space="preserve">Category 2 </t>
        </is>
      </c>
      <c r="H38" s="33">
        <f>B38&amp;D38</f>
        <v/>
      </c>
    </row>
    <row r="39" ht="15" customHeight="1" s="114">
      <c r="B39" s="22" t="inlineStr">
        <is>
          <t xml:space="preserve">[4] </t>
        </is>
      </c>
      <c r="C39" s="168" t="n"/>
      <c r="D39" s="22" t="inlineStr">
        <is>
          <t>Major</t>
        </is>
      </c>
      <c r="E39" s="22" t="inlineStr">
        <is>
          <t>Category 1B - Flammable gas</t>
        </is>
      </c>
      <c r="F39" s="22" t="inlineStr">
        <is>
          <t>Category 1B</t>
        </is>
      </c>
      <c r="G39" s="21" t="inlineStr">
        <is>
          <t>Category 1B</t>
        </is>
      </c>
      <c r="H39" s="46">
        <f>B39&amp;D39</f>
        <v/>
      </c>
    </row>
    <row r="40" ht="15" customHeight="1" s="114">
      <c r="B40" s="31" t="inlineStr">
        <is>
          <t xml:space="preserve">[5] </t>
        </is>
      </c>
      <c r="C40" s="169" t="n"/>
      <c r="D40" s="31" t="inlineStr">
        <is>
          <t>Catastrophic</t>
        </is>
      </c>
      <c r="E40" s="31" t="inlineStr">
        <is>
          <t>Category 1A - Flammable gas</t>
        </is>
      </c>
      <c r="F40" s="31" t="inlineStr">
        <is>
          <t>Category 1A</t>
        </is>
      </c>
      <c r="G40" s="31" t="inlineStr">
        <is>
          <t>Category 1A</t>
        </is>
      </c>
      <c r="H40" s="33">
        <f>B40&amp;D40</f>
        <v/>
      </c>
    </row>
    <row r="46" ht="15.75" customHeight="1" s="114">
      <c r="B46" s="373" t="inlineStr">
        <is>
          <t>Explosive Substances</t>
        </is>
      </c>
      <c r="C46" s="426" t="n"/>
      <c r="D46" s="426" t="n"/>
      <c r="E46" s="426" t="n"/>
      <c r="F46" s="426" t="n"/>
      <c r="G46" s="426" t="n"/>
      <c r="H46" s="426" t="n"/>
    </row>
    <row r="47" ht="15" customHeight="1" s="114">
      <c r="B47" s="380" t="inlineStr">
        <is>
          <t>Rating</t>
        </is>
      </c>
      <c r="C47" s="427" t="inlineStr">
        <is>
          <t>Description</t>
        </is>
      </c>
      <c r="D47" s="386" t="n"/>
      <c r="E47" s="380" t="inlineStr">
        <is>
          <t>Value</t>
        </is>
      </c>
      <c r="F47" s="380" t="inlineStr">
        <is>
          <t xml:space="preserve">Min </t>
        </is>
      </c>
      <c r="G47" s="24" t="inlineStr">
        <is>
          <t>Max</t>
        </is>
      </c>
      <c r="H47" s="377" t="inlineStr">
        <is>
          <t>Combined Cell</t>
        </is>
      </c>
    </row>
    <row r="48" ht="15" customHeight="1" s="114">
      <c r="B48" s="25" t="inlineStr">
        <is>
          <t xml:space="preserve">[1] </t>
        </is>
      </c>
      <c r="C48" s="164" t="n"/>
      <c r="D48" s="25" t="inlineStr">
        <is>
          <t>Minor</t>
        </is>
      </c>
      <c r="E48" s="25" t="inlineStr">
        <is>
          <t>Division 1.5 - Very insensitive substance</t>
        </is>
      </c>
      <c r="F48" s="165" t="inlineStr">
        <is>
          <t>Division 1.5</t>
        </is>
      </c>
      <c r="G48" s="165" t="inlineStr">
        <is>
          <t>Division 1.5</t>
        </is>
      </c>
      <c r="H48" s="33">
        <f>B48&amp;D48</f>
        <v/>
      </c>
    </row>
    <row r="49" ht="15" customHeight="1" s="114">
      <c r="B49" s="22" t="inlineStr">
        <is>
          <t xml:space="preserve">[2] </t>
        </is>
      </c>
      <c r="C49" s="166" t="n"/>
      <c r="D49" s="22" t="inlineStr">
        <is>
          <t>Significant</t>
        </is>
      </c>
      <c r="E49" s="22" t="inlineStr">
        <is>
          <t xml:space="preserve">Division 1.4 - No significant hazard </t>
        </is>
      </c>
      <c r="F49" s="22" t="inlineStr">
        <is>
          <t>Division 1.4</t>
        </is>
      </c>
      <c r="G49" s="21" t="inlineStr">
        <is>
          <t>Division 1.4</t>
        </is>
      </c>
      <c r="H49" s="46">
        <f>B49&amp;D49</f>
        <v/>
      </c>
    </row>
    <row r="50" ht="15" customHeight="1" s="114">
      <c r="B50" s="25" t="inlineStr">
        <is>
          <t xml:space="preserve">[3] </t>
        </is>
      </c>
      <c r="C50" s="167" t="n"/>
      <c r="D50" s="25" t="inlineStr">
        <is>
          <t>Serious</t>
        </is>
      </c>
      <c r="E50" s="25" t="inlineStr">
        <is>
          <t>Division 1.3 - Fire/minor blast/projection hazard</t>
        </is>
      </c>
      <c r="F50" s="25" t="inlineStr">
        <is>
          <t>Division 1.3</t>
        </is>
      </c>
      <c r="G50" s="25" t="inlineStr">
        <is>
          <t>Division 1.3</t>
        </is>
      </c>
      <c r="H50" s="33">
        <f>B50&amp;D50</f>
        <v/>
      </c>
    </row>
    <row r="51" ht="15" customHeight="1" s="114">
      <c r="B51" s="22" t="inlineStr">
        <is>
          <t xml:space="preserve">[4] </t>
        </is>
      </c>
      <c r="C51" s="168" t="n"/>
      <c r="D51" s="22" t="inlineStr">
        <is>
          <t>Major</t>
        </is>
      </c>
      <c r="E51" s="22" t="inlineStr">
        <is>
          <t>Division 1.2 - Projection hazard</t>
        </is>
      </c>
      <c r="F51" s="22" t="inlineStr">
        <is>
          <t>Division 1.2</t>
        </is>
      </c>
      <c r="G51" s="22" t="inlineStr">
        <is>
          <t>Division 1.2</t>
        </is>
      </c>
      <c r="H51" s="46">
        <f>B51&amp;D51</f>
        <v/>
      </c>
    </row>
    <row r="52" ht="15" customHeight="1" s="114">
      <c r="B52" s="31" t="inlineStr">
        <is>
          <t xml:space="preserve">[5] </t>
        </is>
      </c>
      <c r="C52" s="169" t="n"/>
      <c r="D52" s="31" t="inlineStr">
        <is>
          <t>Catastrophic</t>
        </is>
      </c>
      <c r="E52" s="31" t="inlineStr">
        <is>
          <t>Division 1.1 - Mass explosion hazard</t>
        </is>
      </c>
      <c r="F52" s="31" t="inlineStr">
        <is>
          <t>Division 1.1</t>
        </is>
      </c>
      <c r="G52" s="31" t="inlineStr">
        <is>
          <t>Division 1.1</t>
        </is>
      </c>
      <c r="H52" s="33">
        <f>B52&amp;D52</f>
        <v/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Cp+wgUeUGzZLjT2/YxgS4Q==" formatRows="1" sort="1" spinCount="100000" hashValue="D6rDMc8mJ5fz5x9Epz5DQYS+Ptc0CSxhI/fWsSes2qSg0UFosNBx/vp/w5GB7Uod7Wtg4jatsRS/vmu6DVBRrA=="/>
  <mergeCells count="8">
    <mergeCell ref="B10:H10"/>
    <mergeCell ref="C11:D11"/>
    <mergeCell ref="B22:H22"/>
    <mergeCell ref="B46:H46"/>
    <mergeCell ref="C47:D47"/>
    <mergeCell ref="C23:D23"/>
    <mergeCell ref="B34:H34"/>
    <mergeCell ref="C35:D35"/>
  </mergeCells>
  <conditionalFormatting sqref="C12">
    <cfRule type="expression" priority="35" dxfId="3">
      <formula>NOT($R$5="")</formula>
    </cfRule>
    <cfRule type="colorScale" priority="36">
      <colorScale>
        <cfvo type="num" val="$P$5"/>
        <cfvo type="num" val="$Q$5"/>
        <color theme="9" tint="-0.249977111117893"/>
        <color theme="9" tint="0.5999938962981048"/>
      </colorScale>
    </cfRule>
  </conditionalFormatting>
  <conditionalFormatting sqref="C13">
    <cfRule type="expression" priority="34" dxfId="2">
      <formula>NOT($R$6="")</formula>
    </cfRule>
  </conditionalFormatting>
  <conditionalFormatting sqref="C14">
    <cfRule type="expression" priority="33" dxfId="1">
      <formula>NOT($R$7="")</formula>
    </cfRule>
  </conditionalFormatting>
  <conditionalFormatting sqref="C15">
    <cfRule type="expression" priority="32" dxfId="0">
      <formula>NOT($R$9="")</formula>
    </cfRule>
  </conditionalFormatting>
  <conditionalFormatting sqref="C16">
    <cfRule type="expression" priority="31" dxfId="4">
      <formula>NOT(#REF!="")</formula>
    </cfRule>
  </conditionalFormatting>
  <conditionalFormatting sqref="C24">
    <cfRule type="expression" priority="17" dxfId="3">
      <formula>NOT($R$5="")</formula>
    </cfRule>
    <cfRule type="colorScale" priority="18">
      <colorScale>
        <cfvo type="num" val="$P$5"/>
        <cfvo type="num" val="$Q$5"/>
        <color theme="9" tint="-0.249977111117893"/>
        <color theme="9" tint="0.5999938962981048"/>
      </colorScale>
    </cfRule>
  </conditionalFormatting>
  <conditionalFormatting sqref="C25">
    <cfRule type="expression" priority="16" dxfId="2">
      <formula>NOT($R$6="")</formula>
    </cfRule>
  </conditionalFormatting>
  <conditionalFormatting sqref="C26">
    <cfRule type="expression" priority="15" dxfId="1">
      <formula>NOT($R$7="")</formula>
    </cfRule>
  </conditionalFormatting>
  <conditionalFormatting sqref="C27">
    <cfRule type="expression" priority="14" dxfId="0">
      <formula>NOT($R$9="")</formula>
    </cfRule>
  </conditionalFormatting>
  <conditionalFormatting sqref="C28">
    <cfRule type="expression" priority="13" dxfId="4">
      <formula>NOT(#REF!="")</formula>
    </cfRule>
  </conditionalFormatting>
  <conditionalFormatting sqref="C40">
    <cfRule type="expression" priority="7" dxfId="4">
      <formula>NOT(#REF!="")</formula>
    </cfRule>
  </conditionalFormatting>
  <conditionalFormatting sqref="C36">
    <cfRule type="expression" priority="11" dxfId="3">
      <formula>NOT($R$5="")</formula>
    </cfRule>
    <cfRule type="colorScale" priority="12">
      <colorScale>
        <cfvo type="num" val="$P$5"/>
        <cfvo type="num" val="$Q$5"/>
        <color theme="9" tint="-0.249977111117893"/>
        <color theme="9" tint="0.5999938962981048"/>
      </colorScale>
    </cfRule>
  </conditionalFormatting>
  <conditionalFormatting sqref="C37">
    <cfRule type="expression" priority="10" dxfId="2">
      <formula>NOT($R$6="")</formula>
    </cfRule>
  </conditionalFormatting>
  <conditionalFormatting sqref="C38">
    <cfRule type="expression" priority="9" dxfId="1">
      <formula>NOT($R$7="")</formula>
    </cfRule>
  </conditionalFormatting>
  <conditionalFormatting sqref="C39">
    <cfRule type="expression" priority="8" dxfId="0">
      <formula>NOT($R$9="")</formula>
    </cfRule>
  </conditionalFormatting>
  <conditionalFormatting sqref="C52">
    <cfRule type="expression" priority="1" dxfId="4">
      <formula>NOT(#REF!="")</formula>
    </cfRule>
  </conditionalFormatting>
  <conditionalFormatting sqref="C48">
    <cfRule type="expression" priority="5" dxfId="3">
      <formula>NOT($R$5="")</formula>
    </cfRule>
    <cfRule type="colorScale" priority="6">
      <colorScale>
        <cfvo type="num" val="$P$5"/>
        <cfvo type="num" val="$Q$5"/>
        <color theme="9" tint="-0.249977111117893"/>
        <color theme="9" tint="0.5999938962981048"/>
      </colorScale>
    </cfRule>
  </conditionalFormatting>
  <conditionalFormatting sqref="C49">
    <cfRule type="expression" priority="4" dxfId="2">
      <formula>NOT($R$6="")</formula>
    </cfRule>
  </conditionalFormatting>
  <conditionalFormatting sqref="C50">
    <cfRule type="expression" priority="3" dxfId="1">
      <formula>NOT($R$7="")</formula>
    </cfRule>
  </conditionalFormatting>
  <conditionalFormatting sqref="C51">
    <cfRule type="expression" priority="2" dxfId="0">
      <formula>NOT($R$9="")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B2:O92"/>
  <sheetViews>
    <sheetView zoomScale="80" zoomScaleNormal="80" workbookViewId="0">
      <selection activeCell="M35" sqref="M35"/>
    </sheetView>
  </sheetViews>
  <sheetFormatPr baseColWidth="8" defaultRowHeight="15"/>
  <cols>
    <col width="62" bestFit="1" customWidth="1" style="171" min="2" max="2"/>
    <col hidden="1" width="62" customWidth="1" style="171" min="3" max="3"/>
    <col width="57.140625" bestFit="1" customWidth="1" style="171" min="4" max="4"/>
    <col width="21.28515625" bestFit="1" customWidth="1" style="114" min="8" max="8"/>
    <col width="38.140625" bestFit="1" customWidth="1" style="114" min="9" max="9"/>
    <col width="20" bestFit="1" customWidth="1" style="171" min="13" max="13"/>
    <col width="99.140625" bestFit="1" customWidth="1" style="37" min="14" max="14"/>
  </cols>
  <sheetData>
    <row r="2" ht="15.75" customHeight="1" s="114">
      <c r="B2" s="110" t="inlineStr">
        <is>
          <t>Full Equipment List</t>
        </is>
      </c>
      <c r="D2" s="18" t="inlineStr">
        <is>
          <t>Equipment Search (Dynamic Array)</t>
        </is>
      </c>
      <c r="H2" s="110" t="inlineStr">
        <is>
          <t>Full Chemicals List</t>
        </is>
      </c>
      <c r="I2" s="18" t="inlineStr">
        <is>
          <t>Chemicals Search (Dynamic Array)</t>
        </is>
      </c>
      <c r="M2" s="110" t="inlineStr">
        <is>
          <t>Term</t>
        </is>
      </c>
      <c r="N2" s="148" t="inlineStr">
        <is>
          <t>Definition</t>
        </is>
      </c>
      <c r="O2" s="148" t="inlineStr">
        <is>
          <t>Notes</t>
        </is>
      </c>
    </row>
    <row r="3">
      <c r="B3" s="171" t="inlineStr">
        <is>
          <t>Small Ambient Temperature and Pressure Vessel</t>
        </is>
      </c>
      <c r="D3" s="171">
        <f t="array" ref="D3:D42">_xlfn._xlws.FILTER(B3:B99999,ISNUMBER(SEARCH('Equipment Failure'!C22,'Search Data Entry'!B3:B99999)),"No Result")</f>
        <v/>
      </c>
      <c r="H3" s="171" t="inlineStr">
        <is>
          <t>Acetone</t>
        </is>
      </c>
      <c r="I3" s="171">
        <f t="array" ref="I3:I27">_xlfn._xlws.FILTER(H3:H99999,ISNUMBER(SEARCH('Chemical Severity'!C31,'Search Data Entry'!H3:H99999)),"No Result")</f>
        <v/>
      </c>
      <c r="M3" s="171" t="inlineStr">
        <is>
          <t>Flashpoint</t>
        </is>
      </c>
      <c r="N3" s="37" t="inlineStr">
        <is>
          <t>The lowest temperature at which the application of an ignition source causes the vapours of a liquid to ignite.</t>
        </is>
      </c>
    </row>
    <row r="4">
      <c r="B4" s="171" t="inlineStr">
        <is>
          <t>Medium Ambient Temperature and Pressure Vessel</t>
        </is>
      </c>
      <c r="D4" s="171" t="inlineStr">
        <is>
          <t>Medium Ambient Temperature and Pressure Vessel</t>
        </is>
      </c>
      <c r="H4" s="171" t="inlineStr">
        <is>
          <t>Ammonia (Anhydrous)</t>
        </is>
      </c>
      <c r="I4" s="171" t="inlineStr">
        <is>
          <t>Ammonia (Anhydrous)</t>
        </is>
      </c>
      <c r="M4" s="171" t="inlineStr">
        <is>
          <t>Flammability</t>
        </is>
      </c>
      <c r="N4" s="37" t="inlineStr">
        <is>
          <t>A gas having a flammable range with air at 20 °C and a standard pressure of 101.3 kPa.</t>
        </is>
      </c>
    </row>
    <row r="5">
      <c r="B5" s="171" t="inlineStr">
        <is>
          <t>Large Ambient Temperature and Pressure Vessel</t>
        </is>
      </c>
      <c r="D5" s="171" t="inlineStr">
        <is>
          <t>Large Ambient Temperature and Pressure Vessel</t>
        </is>
      </c>
      <c r="H5" s="171" t="inlineStr">
        <is>
          <t xml:space="preserve">Ammonium Nitrate </t>
        </is>
      </c>
      <c r="I5" s="171" t="inlineStr">
        <is>
          <t xml:space="preserve">Ammonium Nitrate </t>
        </is>
      </c>
      <c r="M5" s="171" t="inlineStr">
        <is>
          <t>Stability (Autoignition)</t>
        </is>
      </c>
      <c r="N5" s="37" t="inlineStr">
        <is>
          <t>The lowest temperature at which a chemical will spontaneously ignite in a normal atmosphere without an external source of ignition.</t>
        </is>
      </c>
    </row>
    <row r="6">
      <c r="B6" s="171" t="inlineStr">
        <is>
          <t>Refrigerated Liquid Oxygen Single Walled Vessel</t>
        </is>
      </c>
      <c r="D6" s="171" t="inlineStr">
        <is>
          <t>Refrigerated Liquid Oxygen Single Walled Vessel</t>
        </is>
      </c>
      <c r="H6" s="171" t="inlineStr">
        <is>
          <t>Ammonium Phosphate</t>
        </is>
      </c>
      <c r="I6" s="171" t="inlineStr">
        <is>
          <t>Ammonium Phosphate</t>
        </is>
      </c>
      <c r="M6" s="171" t="inlineStr">
        <is>
          <t>Explosiveness</t>
        </is>
      </c>
      <c r="N6" s="37" t="inlineStr">
        <is>
          <t>A substance capable of producing gas at such a temperature and pressure, and at such a speed, as to cause damage to the surroundings.</t>
        </is>
      </c>
    </row>
    <row r="7">
      <c r="B7" s="171" t="inlineStr">
        <is>
          <t>Refrigerated Liquid Oxygen Cluster Tanks</t>
        </is>
      </c>
      <c r="D7" s="171" t="inlineStr">
        <is>
          <t>Refrigerated Liquid Oxygen Cluster Tanks</t>
        </is>
      </c>
      <c r="H7" s="171" t="inlineStr">
        <is>
          <t>Ammonium Sulphate</t>
        </is>
      </c>
      <c r="I7" s="171" t="inlineStr">
        <is>
          <t>Ammonium Sulphate</t>
        </is>
      </c>
    </row>
    <row r="8">
      <c r="B8" s="171" t="inlineStr">
        <is>
          <t>Refrigerated Single Walled LNG Vessel</t>
        </is>
      </c>
      <c r="D8" s="171" t="inlineStr">
        <is>
          <t>Refrigerated Single Walled LNG Vessel</t>
        </is>
      </c>
      <c r="H8" s="171" t="inlineStr">
        <is>
          <t>Benzene</t>
        </is>
      </c>
      <c r="I8" s="171" t="inlineStr">
        <is>
          <t>Benzene</t>
        </is>
      </c>
    </row>
    <row r="9">
      <c r="B9" s="171" t="inlineStr">
        <is>
          <t>Refrigerated Double Walled LNG Vessel</t>
        </is>
      </c>
      <c r="D9" s="171" t="inlineStr">
        <is>
          <t>Refrigerated Double Walled LNG Vessel</t>
        </is>
      </c>
      <c r="H9" s="171" t="inlineStr">
        <is>
          <t>Calcium Hydroxide (≥96 %)</t>
        </is>
      </c>
      <c r="I9" s="171" t="inlineStr">
        <is>
          <t>Calcium Hydroxide (≥96 %)</t>
        </is>
      </c>
    </row>
    <row r="10">
      <c r="B10" s="171" t="inlineStr">
        <is>
          <t>Refrigerated Full Containment LNG Vessel</t>
        </is>
      </c>
      <c r="D10" s="171" t="inlineStr">
        <is>
          <t>Refrigerated Full Containment LNG Vessel</t>
        </is>
      </c>
      <c r="H10" s="171" t="inlineStr">
        <is>
          <t>Calcium Oxide</t>
        </is>
      </c>
      <c r="I10" s="171" t="inlineStr">
        <is>
          <t>Calcium Oxide</t>
        </is>
      </c>
    </row>
    <row r="11">
      <c r="B11" s="171" t="inlineStr">
        <is>
          <t xml:space="preserve">Refrigerated Ambient Pressure Single Walled Vessel </t>
        </is>
      </c>
      <c r="D11" s="171" t="inlineStr">
        <is>
          <t xml:space="preserve">Refrigerated Ambient Pressure Single Walled Vessel </t>
        </is>
      </c>
      <c r="H11" s="171" t="inlineStr">
        <is>
          <t>Carbon Dioxide</t>
        </is>
      </c>
      <c r="I11" s="171" t="inlineStr">
        <is>
          <t>Carbon Dioxide</t>
        </is>
      </c>
    </row>
    <row r="12">
      <c r="B12" s="171" t="inlineStr">
        <is>
          <t>Refrigerated Ambient Pressure Single Walled LNG Vessel</t>
        </is>
      </c>
      <c r="D12" s="171" t="inlineStr">
        <is>
          <t>Refrigerated Ambient Pressure Single Walled LNG Vessel</t>
        </is>
      </c>
      <c r="H12" s="171" t="inlineStr">
        <is>
          <t>Ethylbenzene</t>
        </is>
      </c>
      <c r="I12" s="171" t="inlineStr">
        <is>
          <t>Ethylbenzene</t>
        </is>
      </c>
    </row>
    <row r="13">
      <c r="B13" s="171" t="inlineStr">
        <is>
          <t xml:space="preserve">Refrigerated Ambient Pressure Double Walled Vessel </t>
        </is>
      </c>
      <c r="D13" s="171" t="inlineStr">
        <is>
          <t xml:space="preserve">Refrigerated Ambient Pressure Double Walled Vessel </t>
        </is>
      </c>
      <c r="H13" s="171" t="inlineStr">
        <is>
          <t>Ethylene</t>
        </is>
      </c>
      <c r="I13" s="171" t="inlineStr">
        <is>
          <t>Ethylene</t>
        </is>
      </c>
    </row>
    <row r="14">
      <c r="B14" s="171" t="inlineStr">
        <is>
          <t xml:space="preserve">Refrigerated Ambient Pressure Double Walled LNG Vessel </t>
        </is>
      </c>
      <c r="D14" s="171" t="inlineStr">
        <is>
          <t xml:space="preserve">Refrigerated Ambient Pressure Double Walled LNG Vessel </t>
        </is>
      </c>
      <c r="H14" s="171" t="inlineStr">
        <is>
          <t>Ethylene Dichloride</t>
        </is>
      </c>
      <c r="I14" s="171" t="inlineStr">
        <is>
          <t>Ethylene Dichloride</t>
        </is>
      </c>
    </row>
    <row r="15">
      <c r="B15" s="171" t="inlineStr">
        <is>
          <t xml:space="preserve">Refrigerated Ambient Pressure Full Containment Vessel </t>
        </is>
      </c>
      <c r="D15" s="171" t="inlineStr">
        <is>
          <t xml:space="preserve">Refrigerated Ambient Pressure Full Containment Vessel </t>
        </is>
      </c>
      <c r="H15" s="171" t="inlineStr">
        <is>
          <t>Heptane</t>
        </is>
      </c>
      <c r="I15" s="171" t="inlineStr">
        <is>
          <t>Heptane</t>
        </is>
      </c>
    </row>
    <row r="16">
      <c r="B16" s="171" t="inlineStr">
        <is>
          <t xml:space="preserve">Refrigerated Ambient Pressure Full Containment LNG Vessel </t>
        </is>
      </c>
      <c r="D16" s="171" t="inlineStr">
        <is>
          <t xml:space="preserve">Refrigerated Ambient Pressure Full Containment LNG Vessel </t>
        </is>
      </c>
      <c r="H16" s="171" t="inlineStr">
        <is>
          <t>Hydrochloric Acid</t>
        </is>
      </c>
      <c r="I16" s="171" t="inlineStr">
        <is>
          <t>Hydrochloric Acid</t>
        </is>
      </c>
    </row>
    <row r="17">
      <c r="B17" s="171" t="inlineStr">
        <is>
          <t xml:space="preserve">Generic Pressure Vessel </t>
        </is>
      </c>
      <c r="D17" s="171" t="inlineStr">
        <is>
          <t xml:space="preserve">Generic Pressure Vessel </t>
        </is>
      </c>
      <c r="H17" s="171" t="inlineStr">
        <is>
          <t>Methanol</t>
        </is>
      </c>
      <c r="I17" s="171" t="inlineStr">
        <is>
          <t>Methanol</t>
        </is>
      </c>
    </row>
    <row r="18">
      <c r="B18" s="171" t="inlineStr">
        <is>
          <t xml:space="preserve">Chlorine Pressure Vessel </t>
        </is>
      </c>
      <c r="D18" s="171" t="inlineStr">
        <is>
          <t xml:space="preserve">Chlorine Pressure Vessel </t>
        </is>
      </c>
      <c r="H18" s="171" t="inlineStr">
        <is>
          <t>Nitric Acid</t>
        </is>
      </c>
      <c r="I18" s="171" t="inlineStr">
        <is>
          <t>Nitric Acid</t>
        </is>
      </c>
    </row>
    <row r="19">
      <c r="B19" s="171" t="inlineStr">
        <is>
          <t xml:space="preserve">LPG Pressure Vessel </t>
        </is>
      </c>
      <c r="D19" s="171" t="inlineStr">
        <is>
          <t xml:space="preserve">LPG Pressure Vessel </t>
        </is>
      </c>
      <c r="H19" s="171" t="inlineStr">
        <is>
          <t>Phosphoric Acid (85%)</t>
        </is>
      </c>
      <c r="I19" s="171" t="inlineStr">
        <is>
          <t>Phosphoric Acid (85%)</t>
        </is>
      </c>
    </row>
    <row r="20">
      <c r="B20" s="171" t="inlineStr">
        <is>
          <t>Spherical Pressure Vessel</t>
        </is>
      </c>
      <c r="D20" s="171" t="inlineStr">
        <is>
          <t>Spherical Pressure Vessel</t>
        </is>
      </c>
      <c r="H20" s="171" t="inlineStr">
        <is>
          <t>Potassium Hydroxide</t>
        </is>
      </c>
      <c r="I20" s="171" t="inlineStr">
        <is>
          <t>Potassium Hydroxide</t>
        </is>
      </c>
    </row>
    <row r="21">
      <c r="B21" s="171" t="inlineStr">
        <is>
          <t xml:space="preserve">Chemical Reactor Pressure Vessel </t>
        </is>
      </c>
      <c r="D21" s="171" t="inlineStr">
        <is>
          <t xml:space="preserve">Chemical Reactor Pressure Vessel </t>
        </is>
      </c>
      <c r="H21" s="171" t="inlineStr">
        <is>
          <t>Propylene</t>
        </is>
      </c>
      <c r="I21" s="171" t="inlineStr">
        <is>
          <t>Propylene</t>
        </is>
      </c>
    </row>
    <row r="22">
      <c r="B22" s="171" t="inlineStr">
        <is>
          <t>Manual Valve</t>
        </is>
      </c>
      <c r="D22" s="171" t="inlineStr">
        <is>
          <t>Manual Valve</t>
        </is>
      </c>
      <c r="H22" s="171" t="inlineStr">
        <is>
          <t>Propanol</t>
        </is>
      </c>
      <c r="I22" s="171" t="inlineStr">
        <is>
          <t>Propanol</t>
        </is>
      </c>
    </row>
    <row r="23">
      <c r="B23" s="171" t="inlineStr">
        <is>
          <t>Remotely Operated Shut-Off (ROSO) Valve</t>
        </is>
      </c>
      <c r="D23" s="171" t="inlineStr">
        <is>
          <t>Remotely Operated Shut-Off (ROSO) Valve</t>
        </is>
      </c>
      <c r="H23" s="171" t="inlineStr">
        <is>
          <t>Sodium Carbonate</t>
        </is>
      </c>
      <c r="I23" s="171" t="inlineStr">
        <is>
          <t>Sodium Carbonate</t>
        </is>
      </c>
    </row>
    <row r="24">
      <c r="B24" s="171" t="inlineStr">
        <is>
          <t>Automatic Shut-Off (ASO) Valve</t>
        </is>
      </c>
      <c r="D24" s="171" t="inlineStr">
        <is>
          <t>Automatic Shut-Off (ASO) Valve</t>
        </is>
      </c>
      <c r="H24" s="171" t="inlineStr">
        <is>
          <t>Sodium Chloride</t>
        </is>
      </c>
      <c r="I24" s="171" t="inlineStr">
        <is>
          <t>Sodium Chloride</t>
        </is>
      </c>
    </row>
    <row r="25">
      <c r="B25" s="171" t="inlineStr">
        <is>
          <t>Speed Limiting (XSF) Valve</t>
        </is>
      </c>
      <c r="D25" s="171" t="inlineStr">
        <is>
          <t>Speed Limiting (XSF) Valve</t>
        </is>
      </c>
      <c r="H25" s="171" t="inlineStr">
        <is>
          <t>Styrene</t>
        </is>
      </c>
      <c r="I25" s="171" t="inlineStr">
        <is>
          <t>Styrene</t>
        </is>
      </c>
    </row>
    <row r="26">
      <c r="B26" s="171" t="inlineStr">
        <is>
          <t>Pump Casing</t>
        </is>
      </c>
      <c r="D26" s="171" t="inlineStr">
        <is>
          <t>Pump Casing</t>
        </is>
      </c>
      <c r="H26" s="171" t="inlineStr">
        <is>
          <t>Sulphuric Acid</t>
        </is>
      </c>
      <c r="I26" s="171" t="inlineStr">
        <is>
          <t>Sulphuric Acid</t>
        </is>
      </c>
    </row>
    <row r="27">
      <c r="B27" s="171" t="inlineStr">
        <is>
          <t>Hoses and Couplings (Basic Facilities)</t>
        </is>
      </c>
      <c r="D27" s="171" t="inlineStr">
        <is>
          <t>Hoses and Couplings (Basic Facilities)</t>
        </is>
      </c>
      <c r="H27" s="171" t="inlineStr">
        <is>
          <t>Toluene</t>
        </is>
      </c>
      <c r="I27" t="inlineStr">
        <is>
          <t>Toluene</t>
        </is>
      </c>
    </row>
    <row r="28" ht="16.5" customHeight="1" s="114">
      <c r="B28" s="171" t="inlineStr">
        <is>
          <t>Hoses and Couplings (Average Facilities)</t>
        </is>
      </c>
      <c r="D28" s="171" t="inlineStr">
        <is>
          <t>Hoses and Couplings (Average Facilities)</t>
        </is>
      </c>
      <c r="H28" s="38" t="n"/>
    </row>
    <row r="29" ht="16.5" customHeight="1" s="114">
      <c r="B29" s="171" t="inlineStr">
        <is>
          <t>Hoses and Couplings (Multi Safety System Facilities)</t>
        </is>
      </c>
      <c r="D29" s="171" t="inlineStr">
        <is>
          <t>Hoses and Couplings (Multi Safety System Facilities)</t>
        </is>
      </c>
      <c r="H29" s="38" t="n"/>
    </row>
    <row r="30" ht="16.5" customHeight="1" s="114">
      <c r="B30" s="171" t="inlineStr">
        <is>
          <t>Flanges and Gaskets</t>
        </is>
      </c>
      <c r="D30" s="171" t="inlineStr">
        <is>
          <t>Flanges and Gaskets</t>
        </is>
      </c>
      <c r="H30" s="38" t="n"/>
    </row>
    <row r="31">
      <c r="B31" s="171" t="inlineStr">
        <is>
          <t>Pipework</t>
        </is>
      </c>
      <c r="D31" s="171" t="inlineStr">
        <is>
          <t>Pipework</t>
        </is>
      </c>
    </row>
    <row r="32">
      <c r="B32" s="171" t="inlineStr">
        <is>
          <t>Compressor (Reciprocating)</t>
        </is>
      </c>
      <c r="D32" s="171" t="inlineStr">
        <is>
          <t>Compressor (Reciprocating)</t>
        </is>
      </c>
    </row>
    <row r="33" ht="16.5" customHeight="1" s="114">
      <c r="B33" s="171" t="inlineStr">
        <is>
          <t>Compressor (Centrifugal)</t>
        </is>
      </c>
      <c r="D33" s="171" t="inlineStr">
        <is>
          <t>Compressor (Centrifugal)</t>
        </is>
      </c>
      <c r="H33" s="38" t="n"/>
    </row>
    <row r="34">
      <c r="B34" s="171" t="inlineStr">
        <is>
          <t>Tankers (Lifting)</t>
        </is>
      </c>
      <c r="D34" s="171" t="inlineStr">
        <is>
          <t>Tankers (Lifting)</t>
        </is>
      </c>
    </row>
    <row r="35">
      <c r="B35" s="171" t="inlineStr">
        <is>
          <t>Tankers (No Lifting)</t>
        </is>
      </c>
      <c r="D35" s="171" t="inlineStr">
        <is>
          <t>Tankers (No Lifting)</t>
        </is>
      </c>
    </row>
    <row r="36">
      <c r="B36" s="171" t="inlineStr">
        <is>
          <t>Road Tanker (Generic)</t>
        </is>
      </c>
      <c r="D36" s="171" t="inlineStr">
        <is>
          <t>Road Tanker (Generic)</t>
        </is>
      </c>
    </row>
    <row r="37" ht="16.5" customHeight="1" s="114">
      <c r="B37" s="171" t="inlineStr">
        <is>
          <t>Small LPG Road Tanker</t>
        </is>
      </c>
      <c r="D37" s="171" t="inlineStr">
        <is>
          <t>Small LPG Road Tanker</t>
        </is>
      </c>
      <c r="H37" s="38" t="n"/>
    </row>
    <row r="38" ht="16.5" customHeight="1" s="114">
      <c r="B38" s="171" t="inlineStr">
        <is>
          <t>Large LPG Road Tanker</t>
        </is>
      </c>
      <c r="D38" s="171" t="inlineStr">
        <is>
          <t>Large LPG Road Tanker</t>
        </is>
      </c>
      <c r="H38" s="38" t="n"/>
    </row>
    <row r="39">
      <c r="B39" s="171" t="inlineStr">
        <is>
          <t>Spray Release Frequency (Valve)</t>
        </is>
      </c>
      <c r="D39" s="171" t="inlineStr">
        <is>
          <t>Spray Release Frequency (Valve)</t>
        </is>
      </c>
    </row>
    <row r="40" ht="16.5" customHeight="1" s="114">
      <c r="B40" s="171" t="inlineStr">
        <is>
          <t>Spray Release Frequency (Pump)</t>
        </is>
      </c>
      <c r="D40" s="171" t="inlineStr">
        <is>
          <t>Spray Release Frequency (Pump)</t>
        </is>
      </c>
      <c r="H40" s="38" t="n"/>
    </row>
    <row r="41">
      <c r="B41" s="171" t="inlineStr">
        <is>
          <t>Spray Release Frequency (Hose and Coupling)</t>
        </is>
      </c>
      <c r="D41" s="171" t="inlineStr">
        <is>
          <t>Spray Release Frequency (Hose and Coupling)</t>
        </is>
      </c>
    </row>
    <row r="42" ht="16.5" customHeight="1" s="114">
      <c r="B42" s="171" t="inlineStr">
        <is>
          <t>Spray Release Frequency (Pipe)</t>
        </is>
      </c>
      <c r="D42" s="171" t="inlineStr">
        <is>
          <t>Spray Release Frequency (Pipe)</t>
        </is>
      </c>
      <c r="H42" s="38" t="n"/>
    </row>
    <row r="43" ht="16.5" customHeight="1" s="114">
      <c r="H43" s="38" t="n"/>
    </row>
    <row r="44" ht="16.5" customHeight="1" s="114">
      <c r="H44" s="38" t="n"/>
    </row>
    <row r="45" ht="16.5" customHeight="1" s="114">
      <c r="H45" s="38" t="n"/>
    </row>
    <row r="46" ht="16.5" customHeight="1" s="114">
      <c r="H46" s="38" t="n"/>
    </row>
    <row r="48" ht="16.5" customHeight="1" s="114">
      <c r="H48" s="38" t="n"/>
    </row>
    <row r="49" ht="16.5" customHeight="1" s="114">
      <c r="H49" s="38" t="n"/>
    </row>
    <row r="50" ht="16.5" customHeight="1" s="114">
      <c r="H50" s="38" t="n"/>
    </row>
    <row r="51" ht="16.5" customHeight="1" s="114">
      <c r="H51" s="38" t="n"/>
    </row>
    <row r="52" ht="16.5" customHeight="1" s="114">
      <c r="H52" s="38" t="n"/>
    </row>
    <row r="53" ht="16.5" customHeight="1" s="114">
      <c r="H53" s="38" t="n"/>
    </row>
    <row r="54" ht="16.5" customHeight="1" s="114">
      <c r="H54" s="38" t="n"/>
    </row>
    <row r="56" ht="16.5" customHeight="1" s="114">
      <c r="H56" s="38" t="n"/>
    </row>
    <row r="57" ht="16.5" customHeight="1" s="114">
      <c r="H57" s="38" t="n"/>
    </row>
    <row r="58" ht="16.5" customHeight="1" s="114">
      <c r="H58" s="38" t="n"/>
    </row>
    <row r="59" ht="16.5" customHeight="1" s="114">
      <c r="H59" s="38" t="n"/>
    </row>
    <row r="60" ht="16.5" customHeight="1" s="114">
      <c r="H60" s="38" t="n"/>
    </row>
    <row r="61" ht="16.5" customHeight="1" s="114">
      <c r="H61" s="38" t="n"/>
    </row>
    <row r="62" ht="16.5" customHeight="1" s="114">
      <c r="H62" s="38" t="n"/>
    </row>
    <row r="64" ht="16.5" customHeight="1" s="114">
      <c r="H64" s="38" t="n"/>
    </row>
    <row r="65" ht="16.5" customHeight="1" s="114">
      <c r="H65" s="38" t="n"/>
    </row>
    <row r="66" ht="16.5" customHeight="1" s="114">
      <c r="H66" s="38" t="n"/>
    </row>
    <row r="67" ht="16.5" customHeight="1" s="114">
      <c r="H67" s="38" t="n"/>
    </row>
    <row r="68" ht="16.5" customHeight="1" s="114">
      <c r="H68" s="38" t="n"/>
    </row>
    <row r="69" ht="16.5" customHeight="1" s="114">
      <c r="H69" s="38" t="n"/>
    </row>
    <row r="70" ht="16.5" customHeight="1" s="114">
      <c r="H70" s="38" t="n"/>
    </row>
    <row r="72" ht="16.5" customHeight="1" s="114">
      <c r="H72" s="38" t="n"/>
    </row>
    <row r="73" ht="16.5" customHeight="1" s="114">
      <c r="H73" s="38" t="n"/>
    </row>
    <row r="74" ht="16.5" customHeight="1" s="114">
      <c r="H74" s="38" t="n"/>
    </row>
    <row r="75" ht="16.5" customHeight="1" s="114">
      <c r="H75" s="38" t="n"/>
    </row>
    <row r="76" ht="16.5" customHeight="1" s="114">
      <c r="H76" s="38" t="n"/>
    </row>
    <row r="77" ht="16.5" customHeight="1" s="114">
      <c r="H77" s="38" t="n"/>
    </row>
    <row r="78" ht="16.5" customHeight="1" s="114">
      <c r="H78" s="38" t="n"/>
    </row>
    <row r="79" ht="16.5" customHeight="1" s="114">
      <c r="H79" s="38" t="n"/>
    </row>
    <row r="80" ht="16.5" customHeight="1" s="114">
      <c r="H80" s="38" t="n"/>
    </row>
    <row r="81" ht="16.5" customHeight="1" s="114">
      <c r="H81" s="38" t="n"/>
    </row>
    <row r="82" ht="16.5" customHeight="1" s="114">
      <c r="H82" s="38" t="n"/>
    </row>
    <row r="83" ht="16.5" customHeight="1" s="114">
      <c r="H83" s="38" t="n"/>
    </row>
    <row r="88" ht="16.5" customHeight="1" s="114">
      <c r="H88" s="38" t="n"/>
    </row>
    <row r="89" ht="16.5" customHeight="1" s="114">
      <c r="H89" s="38" t="n"/>
    </row>
    <row r="90" ht="16.5" customHeight="1" s="114">
      <c r="H90" s="38" t="n"/>
    </row>
    <row r="91" ht="16.5" customHeight="1" s="114">
      <c r="H91" s="38" t="n"/>
    </row>
    <row r="92" ht="16.5" customHeight="1" s="114">
      <c r="H92" s="3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Fbno6mJizH0U9YbjZ2/28Q==" formatRows="1" sort="1" spinCount="100000" hashValue="hyVZqoB2mBWiZkjDRdP01d9umdIqvtA3m4tYWJTr7rARxr3WKnhyCffSoVGCH7sSoJMP0n9JXDrtEKZ2wO+FRw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Harry</dc:creator>
  <dcterms:created xmlns:dcterms="http://purl.org/dc/terms/" xmlns:xsi="http://www.w3.org/2001/XMLSchema-instance" xsi:type="dcterms:W3CDTF">2021-03-02T11:48:33Z</dcterms:created>
  <dcterms:modified xmlns:dcterms="http://purl.org/dc/terms/" xmlns:xsi="http://www.w3.org/2001/XMLSchema-instance" xsi:type="dcterms:W3CDTF">2021-07-26T14:12:18Z</dcterms:modified>
  <cp:lastModifiedBy>HP</cp:lastModifiedBy>
  <cp:lastPrinted>2021-03-08T13:48:29Z</cp:lastPrinted>
</cp:coreProperties>
</file>