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tan\Desktop\Online Courses\Business Analytics\Mastering Data Analysis in Excel\Proect\"/>
    </mc:Choice>
  </mc:AlternateContent>
  <xr:revisionPtr revIDLastSave="0" documentId="13_ncr:1_{EE3BC80D-5CEA-440C-B955-FEC1C18132A9}" xr6:coauthVersionLast="45" xr6:coauthVersionMax="45" xr10:uidLastSave="{00000000-0000-0000-0000-000000000000}"/>
  <bookViews>
    <workbookView xWindow="-108" yWindow="-108" windowWidth="23256" windowHeight="13176" tabRatio="500" firstSheet="3" activeTab="3" xr2:uid="{00000000-000D-0000-FFFF-FFFF00000000}"/>
  </bookViews>
  <sheets>
    <sheet name="Sheet5 (2)" sheetId="11" r:id="rId1"/>
    <sheet name="Sheet1" sheetId="6" r:id="rId2"/>
    <sheet name="Training Set" sheetId="1" r:id="rId3"/>
    <sheet name="Sheet17" sheetId="22" r:id="rId4"/>
    <sheet name="Training Set Profitability " sheetId="25" r:id="rId5"/>
    <sheet name="Sheet19" sheetId="24" r:id="rId6"/>
    <sheet name="Sheet7" sheetId="12" r:id="rId7"/>
    <sheet name="Sheet3" sheetId="8" r:id="rId8"/>
    <sheet name="Sheet2" sheetId="7" r:id="rId9"/>
    <sheet name="Sheet4" sheetId="9" r:id="rId10"/>
    <sheet name="Test Set-Corrected 11.4.16" sheetId="2" r:id="rId11"/>
    <sheet name="Eggertopia Scores" sheetId="3" r:id="rId12"/>
    <sheet name="Sheet5" sheetId="10" r:id="rId13"/>
    <sheet name="Profit and Loss" sheetId="5" r:id="rId14"/>
  </sheets>
  <calcPr calcId="181029" iterateDelta="1E-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W6" i="2" l="1"/>
  <c r="C2" i="25"/>
  <c r="C3" i="25"/>
  <c r="D3" i="25"/>
  <c r="J3" i="25"/>
  <c r="E3" i="25"/>
  <c r="I3" i="25"/>
  <c r="K3" i="25"/>
  <c r="L3" i="25"/>
  <c r="C4" i="25"/>
  <c r="D4" i="25"/>
  <c r="J4" i="25"/>
  <c r="E4" i="25"/>
  <c r="I4" i="25"/>
  <c r="K4" i="25"/>
  <c r="L4" i="25"/>
  <c r="C5" i="25"/>
  <c r="D5" i="25"/>
  <c r="J5" i="25"/>
  <c r="E5" i="25"/>
  <c r="I5" i="25"/>
  <c r="K5" i="25"/>
  <c r="L5" i="25"/>
  <c r="C6" i="25"/>
  <c r="D6" i="25"/>
  <c r="J6" i="25"/>
  <c r="E6" i="25"/>
  <c r="I6" i="25"/>
  <c r="K6" i="25"/>
  <c r="L6" i="25"/>
  <c r="C7" i="25"/>
  <c r="D7" i="25"/>
  <c r="J7" i="25"/>
  <c r="E7" i="25"/>
  <c r="I7" i="25"/>
  <c r="K7" i="25"/>
  <c r="L7" i="25"/>
  <c r="C8" i="25"/>
  <c r="D8" i="25"/>
  <c r="J8" i="25"/>
  <c r="E8" i="25"/>
  <c r="I8" i="25"/>
  <c r="K8" i="25"/>
  <c r="L8" i="25"/>
  <c r="C9" i="25"/>
  <c r="D9" i="25"/>
  <c r="J9" i="25"/>
  <c r="E9" i="25"/>
  <c r="I9" i="25"/>
  <c r="K9" i="25"/>
  <c r="L9" i="25"/>
  <c r="C10" i="25"/>
  <c r="D10" i="25"/>
  <c r="J10" i="25"/>
  <c r="E10" i="25"/>
  <c r="I10" i="25"/>
  <c r="K10" i="25"/>
  <c r="L10" i="25"/>
  <c r="C11" i="25"/>
  <c r="D11" i="25"/>
  <c r="J11" i="25"/>
  <c r="E11" i="25"/>
  <c r="I11" i="25"/>
  <c r="K11" i="25"/>
  <c r="L11" i="25"/>
  <c r="C12" i="25"/>
  <c r="D12" i="25"/>
  <c r="J12" i="25"/>
  <c r="E12" i="25"/>
  <c r="I12" i="25"/>
  <c r="K12" i="25"/>
  <c r="L12" i="25"/>
  <c r="C13" i="25"/>
  <c r="D13" i="25"/>
  <c r="J13" i="25"/>
  <c r="E13" i="25"/>
  <c r="I13" i="25"/>
  <c r="K13" i="25"/>
  <c r="L13" i="25"/>
  <c r="C14" i="25"/>
  <c r="D14" i="25"/>
  <c r="J14" i="25"/>
  <c r="E14" i="25"/>
  <c r="I14" i="25"/>
  <c r="K14" i="25"/>
  <c r="L14" i="25"/>
  <c r="C15" i="25"/>
  <c r="D15" i="25"/>
  <c r="J15" i="25"/>
  <c r="E15" i="25"/>
  <c r="I15" i="25"/>
  <c r="K15" i="25"/>
  <c r="L15" i="25"/>
  <c r="C16" i="25"/>
  <c r="D16" i="25"/>
  <c r="J16" i="25"/>
  <c r="E16" i="25"/>
  <c r="I16" i="25"/>
  <c r="K16" i="25"/>
  <c r="L16" i="25"/>
  <c r="C17" i="25"/>
  <c r="D17" i="25"/>
  <c r="J17" i="25"/>
  <c r="E17" i="25"/>
  <c r="I17" i="25"/>
  <c r="K17" i="25"/>
  <c r="L17" i="25"/>
  <c r="C18" i="25"/>
  <c r="D18" i="25"/>
  <c r="J18" i="25"/>
  <c r="E18" i="25"/>
  <c r="I18" i="25"/>
  <c r="K18" i="25"/>
  <c r="L18" i="25"/>
  <c r="C19" i="25"/>
  <c r="D19" i="25"/>
  <c r="J19" i="25"/>
  <c r="E19" i="25"/>
  <c r="I19" i="25"/>
  <c r="K19" i="25"/>
  <c r="L19" i="25"/>
  <c r="C20" i="25"/>
  <c r="D20" i="25"/>
  <c r="J20" i="25"/>
  <c r="E20" i="25"/>
  <c r="I20" i="25"/>
  <c r="K20" i="25"/>
  <c r="L20" i="25"/>
  <c r="C21" i="25"/>
  <c r="D21" i="25"/>
  <c r="J21" i="25"/>
  <c r="E21" i="25"/>
  <c r="I21" i="25"/>
  <c r="K21" i="25"/>
  <c r="L21" i="25"/>
  <c r="C22" i="25"/>
  <c r="D22" i="25"/>
  <c r="J22" i="25"/>
  <c r="E22" i="25"/>
  <c r="I22" i="25"/>
  <c r="K22" i="25"/>
  <c r="L22" i="25"/>
  <c r="C23" i="25"/>
  <c r="D23" i="25"/>
  <c r="J23" i="25"/>
  <c r="E23" i="25"/>
  <c r="I23" i="25"/>
  <c r="K23" i="25"/>
  <c r="L23" i="25"/>
  <c r="C24" i="25"/>
  <c r="D24" i="25"/>
  <c r="J24" i="25"/>
  <c r="E24" i="25"/>
  <c r="I24" i="25"/>
  <c r="K24" i="25"/>
  <c r="L24" i="25"/>
  <c r="C25" i="25"/>
  <c r="D25" i="25"/>
  <c r="J25" i="25"/>
  <c r="E25" i="25"/>
  <c r="I25" i="25"/>
  <c r="K25" i="25"/>
  <c r="L25" i="25"/>
  <c r="C26" i="25"/>
  <c r="D26" i="25"/>
  <c r="J26" i="25"/>
  <c r="E26" i="25"/>
  <c r="I26" i="25"/>
  <c r="K26" i="25"/>
  <c r="L26" i="25"/>
  <c r="C27" i="25"/>
  <c r="D27" i="25"/>
  <c r="J27" i="25"/>
  <c r="E27" i="25"/>
  <c r="I27" i="25"/>
  <c r="K27" i="25"/>
  <c r="L27" i="25"/>
  <c r="C28" i="25"/>
  <c r="D28" i="25"/>
  <c r="J28" i="25"/>
  <c r="E28" i="25"/>
  <c r="I28" i="25"/>
  <c r="K28" i="25"/>
  <c r="L28" i="25"/>
  <c r="C29" i="25"/>
  <c r="D29" i="25"/>
  <c r="J29" i="25"/>
  <c r="E29" i="25"/>
  <c r="I29" i="25"/>
  <c r="K29" i="25"/>
  <c r="L29" i="25"/>
  <c r="C30" i="25"/>
  <c r="D30" i="25"/>
  <c r="J30" i="25"/>
  <c r="E30" i="25"/>
  <c r="I30" i="25"/>
  <c r="K30" i="25"/>
  <c r="L30" i="25"/>
  <c r="C31" i="25"/>
  <c r="D31" i="25"/>
  <c r="J31" i="25"/>
  <c r="E31" i="25"/>
  <c r="I31" i="25"/>
  <c r="K31" i="25"/>
  <c r="L31" i="25"/>
  <c r="C32" i="25"/>
  <c r="D32" i="25"/>
  <c r="J32" i="25"/>
  <c r="E32" i="25"/>
  <c r="I32" i="25"/>
  <c r="K32" i="25"/>
  <c r="L32" i="25"/>
  <c r="C33" i="25"/>
  <c r="D33" i="25"/>
  <c r="J33" i="25"/>
  <c r="E33" i="25"/>
  <c r="I33" i="25"/>
  <c r="K33" i="25"/>
  <c r="L33" i="25"/>
  <c r="C34" i="25"/>
  <c r="D34" i="25"/>
  <c r="J34" i="25"/>
  <c r="E34" i="25"/>
  <c r="I34" i="25"/>
  <c r="K34" i="25"/>
  <c r="L34" i="25"/>
  <c r="C35" i="25"/>
  <c r="D35" i="25"/>
  <c r="J35" i="25"/>
  <c r="E35" i="25"/>
  <c r="I35" i="25"/>
  <c r="K35" i="25"/>
  <c r="L35" i="25"/>
  <c r="C36" i="25"/>
  <c r="D36" i="25"/>
  <c r="J36" i="25"/>
  <c r="E36" i="25"/>
  <c r="I36" i="25"/>
  <c r="K36" i="25"/>
  <c r="L36" i="25"/>
  <c r="C37" i="25"/>
  <c r="D37" i="25"/>
  <c r="J37" i="25"/>
  <c r="E37" i="25"/>
  <c r="I37" i="25"/>
  <c r="K37" i="25"/>
  <c r="L37" i="25"/>
  <c r="C38" i="25"/>
  <c r="D38" i="25"/>
  <c r="J38" i="25"/>
  <c r="E38" i="25"/>
  <c r="I38" i="25"/>
  <c r="K38" i="25"/>
  <c r="L38" i="25"/>
  <c r="C39" i="25"/>
  <c r="D39" i="25"/>
  <c r="J39" i="25"/>
  <c r="E39" i="25"/>
  <c r="I39" i="25"/>
  <c r="K39" i="25"/>
  <c r="L39" i="25"/>
  <c r="C40" i="25"/>
  <c r="D40" i="25"/>
  <c r="J40" i="25"/>
  <c r="E40" i="25"/>
  <c r="I40" i="25"/>
  <c r="K40" i="25"/>
  <c r="L40" i="25"/>
  <c r="C41" i="25"/>
  <c r="D41" i="25"/>
  <c r="J41" i="25"/>
  <c r="E41" i="25"/>
  <c r="I41" i="25"/>
  <c r="K41" i="25"/>
  <c r="L41" i="25"/>
  <c r="C42" i="25"/>
  <c r="D42" i="25"/>
  <c r="J42" i="25"/>
  <c r="E42" i="25"/>
  <c r="I42" i="25"/>
  <c r="K42" i="25"/>
  <c r="L42" i="25"/>
  <c r="C43" i="25"/>
  <c r="D43" i="25"/>
  <c r="J43" i="25"/>
  <c r="E43" i="25"/>
  <c r="I43" i="25"/>
  <c r="K43" i="25"/>
  <c r="L43" i="25"/>
  <c r="C44" i="25"/>
  <c r="D44" i="25"/>
  <c r="J44" i="25"/>
  <c r="E44" i="25"/>
  <c r="I44" i="25"/>
  <c r="K44" i="25"/>
  <c r="L44" i="25"/>
  <c r="C45" i="25"/>
  <c r="D45" i="25"/>
  <c r="J45" i="25"/>
  <c r="E45" i="25"/>
  <c r="I45" i="25"/>
  <c r="K45" i="25"/>
  <c r="L45" i="25"/>
  <c r="C46" i="25"/>
  <c r="D46" i="25"/>
  <c r="J46" i="25"/>
  <c r="E46" i="25"/>
  <c r="I46" i="25"/>
  <c r="K46" i="25"/>
  <c r="L46" i="25"/>
  <c r="C47" i="25"/>
  <c r="D47" i="25"/>
  <c r="J47" i="25"/>
  <c r="E47" i="25"/>
  <c r="I47" i="25"/>
  <c r="K47" i="25"/>
  <c r="L47" i="25"/>
  <c r="C48" i="25"/>
  <c r="D48" i="25"/>
  <c r="J48" i="25"/>
  <c r="E48" i="25"/>
  <c r="I48" i="25"/>
  <c r="K48" i="25"/>
  <c r="L48" i="25"/>
  <c r="C49" i="25"/>
  <c r="D49" i="25"/>
  <c r="J49" i="25"/>
  <c r="E49" i="25"/>
  <c r="I49" i="25"/>
  <c r="K49" i="25"/>
  <c r="L49" i="25"/>
  <c r="C50" i="25"/>
  <c r="D50" i="25"/>
  <c r="J50" i="25"/>
  <c r="E50" i="25"/>
  <c r="I50" i="25"/>
  <c r="K50" i="25"/>
  <c r="L50" i="25"/>
  <c r="C51" i="25"/>
  <c r="D51" i="25"/>
  <c r="J51" i="25"/>
  <c r="E51" i="25"/>
  <c r="I51" i="25"/>
  <c r="K51" i="25"/>
  <c r="L51" i="25"/>
  <c r="C52" i="25"/>
  <c r="D52" i="25"/>
  <c r="J52" i="25"/>
  <c r="E52" i="25"/>
  <c r="I52" i="25"/>
  <c r="K52" i="25"/>
  <c r="L52" i="25"/>
  <c r="C53" i="25"/>
  <c r="D53" i="25"/>
  <c r="J53" i="25"/>
  <c r="E53" i="25"/>
  <c r="I53" i="25"/>
  <c r="K53" i="25"/>
  <c r="L53" i="25"/>
  <c r="C54" i="25"/>
  <c r="D54" i="25"/>
  <c r="J54" i="25"/>
  <c r="E54" i="25"/>
  <c r="I54" i="25"/>
  <c r="K54" i="25"/>
  <c r="L54" i="25"/>
  <c r="C55" i="25"/>
  <c r="D55" i="25"/>
  <c r="J55" i="25"/>
  <c r="E55" i="25"/>
  <c r="I55" i="25"/>
  <c r="K55" i="25"/>
  <c r="L55" i="25"/>
  <c r="C56" i="25"/>
  <c r="D56" i="25"/>
  <c r="J56" i="25"/>
  <c r="E56" i="25"/>
  <c r="I56" i="25"/>
  <c r="K56" i="25"/>
  <c r="L56" i="25"/>
  <c r="C57" i="25"/>
  <c r="D57" i="25"/>
  <c r="J57" i="25"/>
  <c r="E57" i="25"/>
  <c r="I57" i="25"/>
  <c r="K57" i="25"/>
  <c r="L57" i="25"/>
  <c r="C58" i="25"/>
  <c r="D58" i="25"/>
  <c r="J58" i="25"/>
  <c r="E58" i="25"/>
  <c r="I58" i="25"/>
  <c r="K58" i="25"/>
  <c r="L58" i="25"/>
  <c r="C59" i="25"/>
  <c r="D59" i="25"/>
  <c r="J59" i="25"/>
  <c r="E59" i="25"/>
  <c r="I59" i="25"/>
  <c r="K59" i="25"/>
  <c r="L59" i="25"/>
  <c r="C60" i="25"/>
  <c r="D60" i="25"/>
  <c r="J60" i="25"/>
  <c r="E60" i="25"/>
  <c r="I60" i="25"/>
  <c r="K60" i="25"/>
  <c r="L60" i="25"/>
  <c r="C61" i="25"/>
  <c r="D61" i="25"/>
  <c r="J61" i="25"/>
  <c r="E61" i="25"/>
  <c r="I61" i="25"/>
  <c r="K61" i="25"/>
  <c r="L61" i="25"/>
  <c r="C62" i="25"/>
  <c r="D62" i="25"/>
  <c r="J62" i="25"/>
  <c r="E62" i="25"/>
  <c r="I62" i="25"/>
  <c r="K62" i="25"/>
  <c r="L62" i="25"/>
  <c r="C63" i="25"/>
  <c r="D63" i="25"/>
  <c r="J63" i="25"/>
  <c r="E63" i="25"/>
  <c r="I63" i="25"/>
  <c r="K63" i="25"/>
  <c r="L63" i="25"/>
  <c r="C64" i="25"/>
  <c r="D64" i="25"/>
  <c r="J64" i="25"/>
  <c r="E64" i="25"/>
  <c r="I64" i="25"/>
  <c r="K64" i="25"/>
  <c r="L64" i="25"/>
  <c r="C65" i="25"/>
  <c r="D65" i="25"/>
  <c r="J65" i="25"/>
  <c r="E65" i="25"/>
  <c r="I65" i="25"/>
  <c r="K65" i="25"/>
  <c r="L65" i="25"/>
  <c r="C66" i="25"/>
  <c r="D66" i="25"/>
  <c r="J66" i="25"/>
  <c r="E66" i="25"/>
  <c r="I66" i="25"/>
  <c r="K66" i="25"/>
  <c r="L66" i="25"/>
  <c r="C67" i="25"/>
  <c r="D67" i="25"/>
  <c r="J67" i="25"/>
  <c r="E67" i="25"/>
  <c r="I67" i="25"/>
  <c r="K67" i="25"/>
  <c r="L67" i="25"/>
  <c r="C68" i="25"/>
  <c r="D68" i="25"/>
  <c r="J68" i="25"/>
  <c r="E68" i="25"/>
  <c r="I68" i="25"/>
  <c r="K68" i="25"/>
  <c r="L68" i="25"/>
  <c r="C69" i="25"/>
  <c r="D69" i="25"/>
  <c r="J69" i="25"/>
  <c r="E69" i="25"/>
  <c r="I69" i="25"/>
  <c r="K69" i="25"/>
  <c r="L69" i="25"/>
  <c r="C70" i="25"/>
  <c r="D70" i="25"/>
  <c r="J70" i="25"/>
  <c r="E70" i="25"/>
  <c r="I70" i="25"/>
  <c r="K70" i="25"/>
  <c r="L70" i="25"/>
  <c r="C71" i="25"/>
  <c r="D71" i="25"/>
  <c r="J71" i="25"/>
  <c r="E71" i="25"/>
  <c r="I71" i="25"/>
  <c r="K71" i="25"/>
  <c r="L71" i="25"/>
  <c r="C72" i="25"/>
  <c r="D72" i="25"/>
  <c r="J72" i="25"/>
  <c r="E72" i="25"/>
  <c r="I72" i="25"/>
  <c r="K72" i="25"/>
  <c r="L72" i="25"/>
  <c r="C73" i="25"/>
  <c r="D73" i="25"/>
  <c r="J73" i="25"/>
  <c r="E73" i="25"/>
  <c r="I73" i="25"/>
  <c r="K73" i="25"/>
  <c r="L73" i="25"/>
  <c r="C74" i="25"/>
  <c r="D74" i="25"/>
  <c r="J74" i="25"/>
  <c r="E74" i="25"/>
  <c r="I74" i="25"/>
  <c r="K74" i="25"/>
  <c r="L74" i="25"/>
  <c r="C75" i="25"/>
  <c r="D75" i="25"/>
  <c r="J75" i="25"/>
  <c r="E75" i="25"/>
  <c r="I75" i="25"/>
  <c r="K75" i="25"/>
  <c r="L75" i="25"/>
  <c r="C76" i="25"/>
  <c r="D76" i="25"/>
  <c r="J76" i="25"/>
  <c r="E76" i="25"/>
  <c r="I76" i="25"/>
  <c r="K76" i="25"/>
  <c r="L76" i="25"/>
  <c r="C77" i="25"/>
  <c r="D77" i="25"/>
  <c r="J77" i="25"/>
  <c r="E77" i="25"/>
  <c r="I77" i="25"/>
  <c r="K77" i="25"/>
  <c r="L77" i="25"/>
  <c r="C78" i="25"/>
  <c r="D78" i="25"/>
  <c r="J78" i="25"/>
  <c r="E78" i="25"/>
  <c r="I78" i="25"/>
  <c r="K78" i="25"/>
  <c r="L78" i="25"/>
  <c r="C79" i="25"/>
  <c r="D79" i="25"/>
  <c r="J79" i="25"/>
  <c r="E79" i="25"/>
  <c r="I79" i="25"/>
  <c r="K79" i="25"/>
  <c r="L79" i="25"/>
  <c r="C80" i="25"/>
  <c r="D80" i="25"/>
  <c r="J80" i="25"/>
  <c r="E80" i="25"/>
  <c r="I80" i="25"/>
  <c r="K80" i="25"/>
  <c r="L80" i="25"/>
  <c r="C81" i="25"/>
  <c r="D81" i="25"/>
  <c r="J81" i="25"/>
  <c r="E81" i="25"/>
  <c r="I81" i="25"/>
  <c r="K81" i="25"/>
  <c r="L81" i="25"/>
  <c r="C82" i="25"/>
  <c r="D82" i="25"/>
  <c r="J82" i="25"/>
  <c r="E82" i="25"/>
  <c r="I82" i="25"/>
  <c r="K82" i="25"/>
  <c r="L82" i="25"/>
  <c r="C83" i="25"/>
  <c r="D83" i="25"/>
  <c r="J83" i="25"/>
  <c r="E83" i="25"/>
  <c r="I83" i="25"/>
  <c r="K83" i="25"/>
  <c r="L83" i="25"/>
  <c r="C84" i="25"/>
  <c r="D84" i="25"/>
  <c r="J84" i="25"/>
  <c r="E84" i="25"/>
  <c r="I84" i="25"/>
  <c r="K84" i="25"/>
  <c r="L84" i="25"/>
  <c r="C85" i="25"/>
  <c r="D85" i="25"/>
  <c r="J85" i="25"/>
  <c r="E85" i="25"/>
  <c r="I85" i="25"/>
  <c r="K85" i="25"/>
  <c r="L85" i="25"/>
  <c r="C86" i="25"/>
  <c r="D86" i="25"/>
  <c r="J86" i="25"/>
  <c r="E86" i="25"/>
  <c r="I86" i="25"/>
  <c r="K86" i="25"/>
  <c r="L86" i="25"/>
  <c r="C87" i="25"/>
  <c r="D87" i="25"/>
  <c r="J87" i="25"/>
  <c r="E87" i="25"/>
  <c r="I87" i="25"/>
  <c r="K87" i="25"/>
  <c r="L87" i="25"/>
  <c r="C88" i="25"/>
  <c r="D88" i="25"/>
  <c r="J88" i="25"/>
  <c r="E88" i="25"/>
  <c r="I88" i="25"/>
  <c r="K88" i="25"/>
  <c r="L88" i="25"/>
  <c r="C89" i="25"/>
  <c r="D89" i="25"/>
  <c r="J89" i="25"/>
  <c r="E89" i="25"/>
  <c r="I89" i="25"/>
  <c r="K89" i="25"/>
  <c r="L89" i="25"/>
  <c r="C90" i="25"/>
  <c r="D90" i="25"/>
  <c r="J90" i="25"/>
  <c r="E90" i="25"/>
  <c r="I90" i="25"/>
  <c r="K90" i="25"/>
  <c r="L90" i="25"/>
  <c r="C91" i="25"/>
  <c r="D91" i="25"/>
  <c r="J91" i="25"/>
  <c r="E91" i="25"/>
  <c r="I91" i="25"/>
  <c r="K91" i="25"/>
  <c r="L91" i="25"/>
  <c r="C92" i="25"/>
  <c r="D92" i="25"/>
  <c r="J92" i="25"/>
  <c r="E92" i="25"/>
  <c r="I92" i="25"/>
  <c r="K92" i="25"/>
  <c r="L92" i="25"/>
  <c r="C93" i="25"/>
  <c r="D93" i="25"/>
  <c r="J93" i="25"/>
  <c r="E93" i="25"/>
  <c r="I93" i="25"/>
  <c r="K93" i="25"/>
  <c r="L93" i="25"/>
  <c r="C94" i="25"/>
  <c r="D94" i="25"/>
  <c r="J94" i="25"/>
  <c r="E94" i="25"/>
  <c r="I94" i="25"/>
  <c r="K94" i="25"/>
  <c r="L94" i="25"/>
  <c r="C95" i="25"/>
  <c r="D95" i="25"/>
  <c r="J95" i="25"/>
  <c r="E95" i="25"/>
  <c r="I95" i="25"/>
  <c r="K95" i="25"/>
  <c r="L95" i="25"/>
  <c r="C96" i="25"/>
  <c r="D96" i="25"/>
  <c r="J96" i="25"/>
  <c r="E96" i="25"/>
  <c r="I96" i="25"/>
  <c r="K96" i="25"/>
  <c r="L96" i="25"/>
  <c r="C97" i="25"/>
  <c r="D97" i="25"/>
  <c r="J97" i="25"/>
  <c r="E97" i="25"/>
  <c r="I97" i="25"/>
  <c r="K97" i="25"/>
  <c r="L97" i="25"/>
  <c r="C98" i="25"/>
  <c r="D98" i="25"/>
  <c r="J98" i="25"/>
  <c r="E98" i="25"/>
  <c r="I98" i="25"/>
  <c r="K98" i="25"/>
  <c r="L98" i="25"/>
  <c r="C99" i="25"/>
  <c r="D99" i="25"/>
  <c r="J99" i="25"/>
  <c r="E99" i="25"/>
  <c r="I99" i="25"/>
  <c r="K99" i="25"/>
  <c r="L99" i="25"/>
  <c r="C100" i="25"/>
  <c r="D100" i="25"/>
  <c r="J100" i="25"/>
  <c r="E100" i="25"/>
  <c r="I100" i="25"/>
  <c r="K100" i="25"/>
  <c r="L100" i="25"/>
  <c r="C101" i="25"/>
  <c r="D101" i="25"/>
  <c r="J101" i="25"/>
  <c r="E101" i="25"/>
  <c r="I101" i="25"/>
  <c r="K101" i="25"/>
  <c r="L101" i="25"/>
  <c r="C102" i="25"/>
  <c r="D102" i="25"/>
  <c r="J102" i="25"/>
  <c r="E102" i="25"/>
  <c r="I102" i="25"/>
  <c r="K102" i="25"/>
  <c r="L102" i="25"/>
  <c r="C103" i="25"/>
  <c r="D103" i="25"/>
  <c r="J103" i="25"/>
  <c r="E103" i="25"/>
  <c r="I103" i="25"/>
  <c r="K103" i="25"/>
  <c r="L103" i="25"/>
  <c r="C104" i="25"/>
  <c r="D104" i="25"/>
  <c r="J104" i="25"/>
  <c r="E104" i="25"/>
  <c r="I104" i="25"/>
  <c r="K104" i="25"/>
  <c r="L104" i="25"/>
  <c r="C105" i="25"/>
  <c r="D105" i="25"/>
  <c r="J105" i="25"/>
  <c r="E105" i="25"/>
  <c r="I105" i="25"/>
  <c r="K105" i="25"/>
  <c r="L105" i="25"/>
  <c r="C106" i="25"/>
  <c r="D106" i="25"/>
  <c r="J106" i="25"/>
  <c r="E106" i="25"/>
  <c r="I106" i="25"/>
  <c r="K106" i="25"/>
  <c r="L106" i="25"/>
  <c r="C107" i="25"/>
  <c r="D107" i="25"/>
  <c r="J107" i="25"/>
  <c r="E107" i="25"/>
  <c r="I107" i="25"/>
  <c r="K107" i="25"/>
  <c r="L107" i="25"/>
  <c r="C108" i="25"/>
  <c r="D108" i="25"/>
  <c r="J108" i="25"/>
  <c r="E108" i="25"/>
  <c r="I108" i="25"/>
  <c r="K108" i="25"/>
  <c r="L108" i="25"/>
  <c r="C109" i="25"/>
  <c r="D109" i="25"/>
  <c r="J109" i="25"/>
  <c r="E109" i="25"/>
  <c r="I109" i="25"/>
  <c r="K109" i="25"/>
  <c r="L109" i="25"/>
  <c r="C110" i="25"/>
  <c r="D110" i="25"/>
  <c r="J110" i="25"/>
  <c r="E110" i="25"/>
  <c r="I110" i="25"/>
  <c r="K110" i="25"/>
  <c r="L110" i="25"/>
  <c r="C111" i="25"/>
  <c r="D111" i="25"/>
  <c r="J111" i="25"/>
  <c r="E111" i="25"/>
  <c r="I111" i="25"/>
  <c r="K111" i="25"/>
  <c r="L111" i="25"/>
  <c r="C112" i="25"/>
  <c r="D112" i="25"/>
  <c r="J112" i="25"/>
  <c r="E112" i="25"/>
  <c r="I112" i="25"/>
  <c r="K112" i="25"/>
  <c r="L112" i="25"/>
  <c r="C113" i="25"/>
  <c r="D113" i="25"/>
  <c r="J113" i="25"/>
  <c r="E113" i="25"/>
  <c r="I113" i="25"/>
  <c r="K113" i="25"/>
  <c r="L113" i="25"/>
  <c r="C114" i="25"/>
  <c r="D114" i="25"/>
  <c r="J114" i="25"/>
  <c r="E114" i="25"/>
  <c r="I114" i="25"/>
  <c r="K114" i="25"/>
  <c r="L114" i="25"/>
  <c r="C115" i="25"/>
  <c r="D115" i="25"/>
  <c r="J115" i="25"/>
  <c r="E115" i="25"/>
  <c r="I115" i="25"/>
  <c r="K115" i="25"/>
  <c r="L115" i="25"/>
  <c r="C116" i="25"/>
  <c r="D116" i="25"/>
  <c r="J116" i="25"/>
  <c r="E116" i="25"/>
  <c r="I116" i="25"/>
  <c r="K116" i="25"/>
  <c r="L116" i="25"/>
  <c r="C117" i="25"/>
  <c r="D117" i="25"/>
  <c r="J117" i="25"/>
  <c r="E117" i="25"/>
  <c r="I117" i="25"/>
  <c r="K117" i="25"/>
  <c r="L117" i="25"/>
  <c r="C118" i="25"/>
  <c r="D118" i="25"/>
  <c r="J118" i="25"/>
  <c r="E118" i="25"/>
  <c r="I118" i="25"/>
  <c r="K118" i="25"/>
  <c r="L118" i="25"/>
  <c r="C119" i="25"/>
  <c r="D119" i="25"/>
  <c r="J119" i="25"/>
  <c r="E119" i="25"/>
  <c r="I119" i="25"/>
  <c r="K119" i="25"/>
  <c r="L119" i="25"/>
  <c r="C120" i="25"/>
  <c r="D120" i="25"/>
  <c r="J120" i="25"/>
  <c r="E120" i="25"/>
  <c r="I120" i="25"/>
  <c r="K120" i="25"/>
  <c r="L120" i="25"/>
  <c r="C121" i="25"/>
  <c r="D121" i="25"/>
  <c r="J121" i="25"/>
  <c r="E121" i="25"/>
  <c r="I121" i="25"/>
  <c r="K121" i="25"/>
  <c r="L121" i="25"/>
  <c r="C122" i="25"/>
  <c r="D122" i="25"/>
  <c r="J122" i="25"/>
  <c r="E122" i="25"/>
  <c r="I122" i="25"/>
  <c r="K122" i="25"/>
  <c r="L122" i="25"/>
  <c r="C123" i="25"/>
  <c r="D123" i="25"/>
  <c r="J123" i="25"/>
  <c r="E123" i="25"/>
  <c r="I123" i="25"/>
  <c r="K123" i="25"/>
  <c r="L123" i="25"/>
  <c r="C124" i="25"/>
  <c r="D124" i="25"/>
  <c r="J124" i="25"/>
  <c r="E124" i="25"/>
  <c r="I124" i="25"/>
  <c r="K124" i="25"/>
  <c r="L124" i="25"/>
  <c r="C125" i="25"/>
  <c r="D125" i="25"/>
  <c r="J125" i="25"/>
  <c r="E125" i="25"/>
  <c r="I125" i="25"/>
  <c r="K125" i="25"/>
  <c r="L125" i="25"/>
  <c r="C126" i="25"/>
  <c r="D126" i="25"/>
  <c r="J126" i="25"/>
  <c r="E126" i="25"/>
  <c r="I126" i="25"/>
  <c r="K126" i="25"/>
  <c r="L126" i="25"/>
  <c r="C127" i="25"/>
  <c r="D127" i="25"/>
  <c r="J127" i="25"/>
  <c r="E127" i="25"/>
  <c r="I127" i="25"/>
  <c r="K127" i="25"/>
  <c r="L127" i="25"/>
  <c r="C128" i="25"/>
  <c r="D128" i="25"/>
  <c r="J128" i="25"/>
  <c r="E128" i="25"/>
  <c r="I128" i="25"/>
  <c r="K128" i="25"/>
  <c r="L128" i="25"/>
  <c r="C129" i="25"/>
  <c r="D129" i="25"/>
  <c r="J129" i="25"/>
  <c r="E129" i="25"/>
  <c r="I129" i="25"/>
  <c r="K129" i="25"/>
  <c r="L129" i="25"/>
  <c r="C130" i="25"/>
  <c r="D130" i="25"/>
  <c r="J130" i="25"/>
  <c r="E130" i="25"/>
  <c r="I130" i="25"/>
  <c r="K130" i="25"/>
  <c r="L130" i="25"/>
  <c r="C131" i="25"/>
  <c r="D131" i="25"/>
  <c r="J131" i="25"/>
  <c r="E131" i="25"/>
  <c r="I131" i="25"/>
  <c r="K131" i="25"/>
  <c r="L131" i="25"/>
  <c r="C132" i="25"/>
  <c r="D132" i="25"/>
  <c r="J132" i="25"/>
  <c r="E132" i="25"/>
  <c r="I132" i="25"/>
  <c r="K132" i="25"/>
  <c r="L132" i="25"/>
  <c r="C133" i="25"/>
  <c r="D133" i="25"/>
  <c r="J133" i="25"/>
  <c r="E133" i="25"/>
  <c r="I133" i="25"/>
  <c r="K133" i="25"/>
  <c r="L133" i="25"/>
  <c r="C134" i="25"/>
  <c r="D134" i="25"/>
  <c r="J134" i="25"/>
  <c r="E134" i="25"/>
  <c r="I134" i="25"/>
  <c r="K134" i="25"/>
  <c r="L134" i="25"/>
  <c r="C135" i="25"/>
  <c r="D135" i="25"/>
  <c r="J135" i="25"/>
  <c r="E135" i="25"/>
  <c r="I135" i="25"/>
  <c r="K135" i="25"/>
  <c r="L135" i="25"/>
  <c r="C136" i="25"/>
  <c r="D136" i="25"/>
  <c r="J136" i="25"/>
  <c r="E136" i="25"/>
  <c r="I136" i="25"/>
  <c r="K136" i="25"/>
  <c r="L136" i="25"/>
  <c r="C137" i="25"/>
  <c r="D137" i="25"/>
  <c r="J137" i="25"/>
  <c r="E137" i="25"/>
  <c r="I137" i="25"/>
  <c r="K137" i="25"/>
  <c r="L137" i="25"/>
  <c r="C138" i="25"/>
  <c r="D138" i="25"/>
  <c r="J138" i="25"/>
  <c r="E138" i="25"/>
  <c r="I138" i="25"/>
  <c r="K138" i="25"/>
  <c r="L138" i="25"/>
  <c r="C139" i="25"/>
  <c r="D139" i="25"/>
  <c r="J139" i="25"/>
  <c r="E139" i="25"/>
  <c r="I139" i="25"/>
  <c r="K139" i="25"/>
  <c r="L139" i="25"/>
  <c r="C140" i="25"/>
  <c r="D140" i="25"/>
  <c r="J140" i="25"/>
  <c r="E140" i="25"/>
  <c r="I140" i="25"/>
  <c r="K140" i="25"/>
  <c r="L140" i="25"/>
  <c r="C141" i="25"/>
  <c r="D141" i="25"/>
  <c r="J141" i="25"/>
  <c r="E141" i="25"/>
  <c r="I141" i="25"/>
  <c r="K141" i="25"/>
  <c r="L141" i="25"/>
  <c r="C142" i="25"/>
  <c r="D142" i="25"/>
  <c r="J142" i="25"/>
  <c r="E142" i="25"/>
  <c r="I142" i="25"/>
  <c r="K142" i="25"/>
  <c r="L142" i="25"/>
  <c r="C143" i="25"/>
  <c r="D143" i="25"/>
  <c r="J143" i="25"/>
  <c r="E143" i="25"/>
  <c r="I143" i="25"/>
  <c r="K143" i="25"/>
  <c r="L143" i="25"/>
  <c r="C144" i="25"/>
  <c r="D144" i="25"/>
  <c r="J144" i="25"/>
  <c r="E144" i="25"/>
  <c r="I144" i="25"/>
  <c r="K144" i="25"/>
  <c r="L144" i="25"/>
  <c r="C145" i="25"/>
  <c r="D145" i="25"/>
  <c r="J145" i="25"/>
  <c r="E145" i="25"/>
  <c r="I145" i="25"/>
  <c r="K145" i="25"/>
  <c r="L145" i="25"/>
  <c r="C146" i="25"/>
  <c r="D146" i="25"/>
  <c r="J146" i="25"/>
  <c r="E146" i="25"/>
  <c r="I146" i="25"/>
  <c r="K146" i="25"/>
  <c r="L146" i="25"/>
  <c r="C147" i="25"/>
  <c r="D147" i="25"/>
  <c r="J147" i="25"/>
  <c r="E147" i="25"/>
  <c r="I147" i="25"/>
  <c r="K147" i="25"/>
  <c r="L147" i="25"/>
  <c r="C148" i="25"/>
  <c r="D148" i="25"/>
  <c r="J148" i="25"/>
  <c r="E148" i="25"/>
  <c r="I148" i="25"/>
  <c r="K148" i="25"/>
  <c r="L148" i="25"/>
  <c r="C149" i="25"/>
  <c r="D149" i="25"/>
  <c r="J149" i="25"/>
  <c r="E149" i="25"/>
  <c r="I149" i="25"/>
  <c r="K149" i="25"/>
  <c r="L149" i="25"/>
  <c r="C150" i="25"/>
  <c r="D150" i="25"/>
  <c r="J150" i="25"/>
  <c r="E150" i="25"/>
  <c r="I150" i="25"/>
  <c r="K150" i="25"/>
  <c r="L150" i="25"/>
  <c r="C151" i="25"/>
  <c r="D151" i="25"/>
  <c r="J151" i="25"/>
  <c r="E151" i="25"/>
  <c r="I151" i="25"/>
  <c r="K151" i="25"/>
  <c r="L151" i="25"/>
  <c r="C152" i="25"/>
  <c r="D152" i="25"/>
  <c r="J152" i="25"/>
  <c r="E152" i="25"/>
  <c r="I152" i="25"/>
  <c r="K152" i="25"/>
  <c r="L152" i="25"/>
  <c r="C153" i="25"/>
  <c r="D153" i="25"/>
  <c r="J153" i="25"/>
  <c r="E153" i="25"/>
  <c r="I153" i="25"/>
  <c r="K153" i="25"/>
  <c r="L153" i="25"/>
  <c r="C154" i="25"/>
  <c r="D154" i="25"/>
  <c r="J154" i="25"/>
  <c r="E154" i="25"/>
  <c r="I154" i="25"/>
  <c r="K154" i="25"/>
  <c r="L154" i="25"/>
  <c r="C155" i="25"/>
  <c r="D155" i="25"/>
  <c r="J155" i="25"/>
  <c r="E155" i="25"/>
  <c r="I155" i="25"/>
  <c r="K155" i="25"/>
  <c r="L155" i="25"/>
  <c r="C156" i="25"/>
  <c r="D156" i="25"/>
  <c r="J156" i="25"/>
  <c r="E156" i="25"/>
  <c r="I156" i="25"/>
  <c r="K156" i="25"/>
  <c r="L156" i="25"/>
  <c r="C157" i="25"/>
  <c r="D157" i="25"/>
  <c r="J157" i="25"/>
  <c r="E157" i="25"/>
  <c r="I157" i="25"/>
  <c r="K157" i="25"/>
  <c r="L157" i="25"/>
  <c r="C158" i="25"/>
  <c r="D158" i="25"/>
  <c r="J158" i="25"/>
  <c r="E158" i="25"/>
  <c r="I158" i="25"/>
  <c r="K158" i="25"/>
  <c r="L158" i="25"/>
  <c r="C159" i="25"/>
  <c r="D159" i="25"/>
  <c r="J159" i="25"/>
  <c r="E159" i="25"/>
  <c r="I159" i="25"/>
  <c r="K159" i="25"/>
  <c r="L159" i="25"/>
  <c r="C160" i="25"/>
  <c r="D160" i="25"/>
  <c r="J160" i="25"/>
  <c r="E160" i="25"/>
  <c r="I160" i="25"/>
  <c r="K160" i="25"/>
  <c r="L160" i="25"/>
  <c r="C161" i="25"/>
  <c r="D161" i="25"/>
  <c r="J161" i="25"/>
  <c r="E161" i="25"/>
  <c r="I161" i="25"/>
  <c r="K161" i="25"/>
  <c r="L161" i="25"/>
  <c r="C162" i="25"/>
  <c r="D162" i="25"/>
  <c r="J162" i="25"/>
  <c r="E162" i="25"/>
  <c r="I162" i="25"/>
  <c r="K162" i="25"/>
  <c r="L162" i="25"/>
  <c r="C163" i="25"/>
  <c r="D163" i="25"/>
  <c r="J163" i="25"/>
  <c r="E163" i="25"/>
  <c r="I163" i="25"/>
  <c r="K163" i="25"/>
  <c r="L163" i="25"/>
  <c r="C164" i="25"/>
  <c r="D164" i="25"/>
  <c r="J164" i="25"/>
  <c r="E164" i="25"/>
  <c r="I164" i="25"/>
  <c r="K164" i="25"/>
  <c r="L164" i="25"/>
  <c r="C165" i="25"/>
  <c r="D165" i="25"/>
  <c r="J165" i="25"/>
  <c r="E165" i="25"/>
  <c r="I165" i="25"/>
  <c r="K165" i="25"/>
  <c r="L165" i="25"/>
  <c r="C166" i="25"/>
  <c r="D166" i="25"/>
  <c r="J166" i="25"/>
  <c r="E166" i="25"/>
  <c r="I166" i="25"/>
  <c r="K166" i="25"/>
  <c r="L166" i="25"/>
  <c r="C167" i="25"/>
  <c r="D167" i="25"/>
  <c r="J167" i="25"/>
  <c r="E167" i="25"/>
  <c r="I167" i="25"/>
  <c r="K167" i="25"/>
  <c r="L167" i="25"/>
  <c r="C168" i="25"/>
  <c r="D168" i="25"/>
  <c r="J168" i="25"/>
  <c r="E168" i="25"/>
  <c r="I168" i="25"/>
  <c r="K168" i="25"/>
  <c r="L168" i="25"/>
  <c r="C169" i="25"/>
  <c r="D169" i="25"/>
  <c r="J169" i="25"/>
  <c r="E169" i="25"/>
  <c r="I169" i="25"/>
  <c r="K169" i="25"/>
  <c r="L169" i="25"/>
  <c r="C170" i="25"/>
  <c r="D170" i="25"/>
  <c r="J170" i="25"/>
  <c r="E170" i="25"/>
  <c r="I170" i="25"/>
  <c r="K170" i="25"/>
  <c r="L170" i="25"/>
  <c r="C171" i="25"/>
  <c r="D171" i="25"/>
  <c r="J171" i="25"/>
  <c r="E171" i="25"/>
  <c r="I171" i="25"/>
  <c r="K171" i="25"/>
  <c r="L171" i="25"/>
  <c r="C172" i="25"/>
  <c r="D172" i="25"/>
  <c r="J172" i="25"/>
  <c r="E172" i="25"/>
  <c r="I172" i="25"/>
  <c r="K172" i="25"/>
  <c r="L172" i="25"/>
  <c r="C173" i="25"/>
  <c r="D173" i="25"/>
  <c r="J173" i="25"/>
  <c r="E173" i="25"/>
  <c r="I173" i="25"/>
  <c r="K173" i="25"/>
  <c r="L173" i="25"/>
  <c r="C174" i="25"/>
  <c r="D174" i="25"/>
  <c r="J174" i="25"/>
  <c r="E174" i="25"/>
  <c r="I174" i="25"/>
  <c r="K174" i="25"/>
  <c r="L174" i="25"/>
  <c r="C175" i="25"/>
  <c r="D175" i="25"/>
  <c r="J175" i="25"/>
  <c r="E175" i="25"/>
  <c r="I175" i="25"/>
  <c r="K175" i="25"/>
  <c r="L175" i="25"/>
  <c r="C176" i="25"/>
  <c r="D176" i="25"/>
  <c r="J176" i="25"/>
  <c r="E176" i="25"/>
  <c r="I176" i="25"/>
  <c r="K176" i="25"/>
  <c r="L176" i="25"/>
  <c r="C177" i="25"/>
  <c r="D177" i="25"/>
  <c r="J177" i="25"/>
  <c r="E177" i="25"/>
  <c r="I177" i="25"/>
  <c r="K177" i="25"/>
  <c r="L177" i="25"/>
  <c r="C178" i="25"/>
  <c r="D178" i="25"/>
  <c r="J178" i="25"/>
  <c r="E178" i="25"/>
  <c r="I178" i="25"/>
  <c r="K178" i="25"/>
  <c r="L178" i="25"/>
  <c r="C179" i="25"/>
  <c r="D179" i="25"/>
  <c r="J179" i="25"/>
  <c r="E179" i="25"/>
  <c r="I179" i="25"/>
  <c r="K179" i="25"/>
  <c r="L179" i="25"/>
  <c r="C180" i="25"/>
  <c r="D180" i="25"/>
  <c r="J180" i="25"/>
  <c r="E180" i="25"/>
  <c r="I180" i="25"/>
  <c r="K180" i="25"/>
  <c r="L180" i="25"/>
  <c r="C181" i="25"/>
  <c r="D181" i="25"/>
  <c r="J181" i="25"/>
  <c r="E181" i="25"/>
  <c r="I181" i="25"/>
  <c r="K181" i="25"/>
  <c r="L181" i="25"/>
  <c r="C182" i="25"/>
  <c r="D182" i="25"/>
  <c r="J182" i="25"/>
  <c r="E182" i="25"/>
  <c r="I182" i="25"/>
  <c r="K182" i="25"/>
  <c r="L182" i="25"/>
  <c r="C183" i="25"/>
  <c r="D183" i="25"/>
  <c r="J183" i="25"/>
  <c r="E183" i="25"/>
  <c r="I183" i="25"/>
  <c r="K183" i="25"/>
  <c r="L183" i="25"/>
  <c r="C184" i="25"/>
  <c r="D184" i="25"/>
  <c r="J184" i="25"/>
  <c r="E184" i="25"/>
  <c r="I184" i="25"/>
  <c r="K184" i="25"/>
  <c r="L184" i="25"/>
  <c r="C185" i="25"/>
  <c r="D185" i="25"/>
  <c r="J185" i="25"/>
  <c r="E185" i="25"/>
  <c r="I185" i="25"/>
  <c r="K185" i="25"/>
  <c r="L185" i="25"/>
  <c r="C186" i="25"/>
  <c r="D186" i="25"/>
  <c r="J186" i="25"/>
  <c r="E186" i="25"/>
  <c r="I186" i="25"/>
  <c r="K186" i="25"/>
  <c r="L186" i="25"/>
  <c r="C187" i="25"/>
  <c r="D187" i="25"/>
  <c r="J187" i="25"/>
  <c r="E187" i="25"/>
  <c r="I187" i="25"/>
  <c r="K187" i="25"/>
  <c r="L187" i="25"/>
  <c r="C188" i="25"/>
  <c r="D188" i="25"/>
  <c r="J188" i="25"/>
  <c r="E188" i="25"/>
  <c r="I188" i="25"/>
  <c r="K188" i="25"/>
  <c r="L188" i="25"/>
  <c r="C189" i="25"/>
  <c r="D189" i="25"/>
  <c r="J189" i="25"/>
  <c r="E189" i="25"/>
  <c r="I189" i="25"/>
  <c r="K189" i="25"/>
  <c r="L189" i="25"/>
  <c r="C190" i="25"/>
  <c r="D190" i="25"/>
  <c r="J190" i="25"/>
  <c r="E190" i="25"/>
  <c r="I190" i="25"/>
  <c r="K190" i="25"/>
  <c r="L190" i="25"/>
  <c r="C191" i="25"/>
  <c r="D191" i="25"/>
  <c r="J191" i="25"/>
  <c r="E191" i="25"/>
  <c r="I191" i="25"/>
  <c r="K191" i="25"/>
  <c r="L191" i="25"/>
  <c r="C192" i="25"/>
  <c r="D192" i="25"/>
  <c r="J192" i="25"/>
  <c r="E192" i="25"/>
  <c r="I192" i="25"/>
  <c r="K192" i="25"/>
  <c r="L192" i="25"/>
  <c r="C193" i="25"/>
  <c r="D193" i="25"/>
  <c r="J193" i="25"/>
  <c r="E193" i="25"/>
  <c r="I193" i="25"/>
  <c r="K193" i="25"/>
  <c r="L193" i="25"/>
  <c r="C194" i="25"/>
  <c r="D194" i="25"/>
  <c r="J194" i="25"/>
  <c r="E194" i="25"/>
  <c r="I194" i="25"/>
  <c r="K194" i="25"/>
  <c r="L194" i="25"/>
  <c r="C195" i="25"/>
  <c r="D195" i="25"/>
  <c r="J195" i="25"/>
  <c r="E195" i="25"/>
  <c r="I195" i="25"/>
  <c r="K195" i="25"/>
  <c r="L195" i="25"/>
  <c r="C196" i="25"/>
  <c r="D196" i="25"/>
  <c r="J196" i="25"/>
  <c r="E196" i="25"/>
  <c r="I196" i="25"/>
  <c r="K196" i="25"/>
  <c r="L196" i="25"/>
  <c r="C197" i="25"/>
  <c r="D197" i="25"/>
  <c r="J197" i="25"/>
  <c r="E197" i="25"/>
  <c r="I197" i="25"/>
  <c r="K197" i="25"/>
  <c r="L197" i="25"/>
  <c r="C198" i="25"/>
  <c r="D198" i="25"/>
  <c r="J198" i="25"/>
  <c r="E198" i="25"/>
  <c r="I198" i="25"/>
  <c r="K198" i="25"/>
  <c r="L198" i="25"/>
  <c r="C199" i="25"/>
  <c r="D199" i="25"/>
  <c r="J199" i="25"/>
  <c r="E199" i="25"/>
  <c r="I199" i="25"/>
  <c r="K199" i="25"/>
  <c r="L199" i="25"/>
  <c r="C200" i="25"/>
  <c r="D200" i="25"/>
  <c r="J200" i="25"/>
  <c r="E200" i="25"/>
  <c r="I200" i="25"/>
  <c r="K200" i="25"/>
  <c r="L200" i="25"/>
  <c r="C201" i="25"/>
  <c r="D201" i="25"/>
  <c r="J201" i="25"/>
  <c r="E201" i="25"/>
  <c r="I201" i="25"/>
  <c r="K201" i="25"/>
  <c r="L201" i="25"/>
  <c r="L202" i="25"/>
  <c r="F4" i="25"/>
  <c r="F5" i="25"/>
  <c r="G5" i="25"/>
  <c r="G4" i="25"/>
  <c r="H5" i="25"/>
  <c r="F6" i="25"/>
  <c r="G6" i="25"/>
  <c r="H6" i="25"/>
  <c r="F7" i="25"/>
  <c r="G7" i="25"/>
  <c r="H7" i="25"/>
  <c r="F8" i="25"/>
  <c r="G8" i="25"/>
  <c r="H8" i="25"/>
  <c r="F9" i="25"/>
  <c r="G9" i="25"/>
  <c r="H9" i="25"/>
  <c r="F10" i="25"/>
  <c r="G10" i="25"/>
  <c r="H10" i="25"/>
  <c r="F11" i="25"/>
  <c r="G11" i="25"/>
  <c r="H11" i="25"/>
  <c r="F12" i="25"/>
  <c r="G12" i="25"/>
  <c r="H12" i="25"/>
  <c r="F13" i="25"/>
  <c r="G13" i="25"/>
  <c r="H13" i="25"/>
  <c r="F14" i="25"/>
  <c r="G14" i="25"/>
  <c r="H14" i="25"/>
  <c r="F15" i="25"/>
  <c r="G15" i="25"/>
  <c r="H15" i="25"/>
  <c r="F16" i="25"/>
  <c r="G16" i="25"/>
  <c r="H16" i="25"/>
  <c r="F17" i="25"/>
  <c r="G17" i="25"/>
  <c r="H17" i="25"/>
  <c r="F18" i="25"/>
  <c r="G18" i="25"/>
  <c r="H18" i="25"/>
  <c r="F19" i="25"/>
  <c r="G19" i="25"/>
  <c r="H19" i="25"/>
  <c r="F20" i="25"/>
  <c r="G20" i="25"/>
  <c r="H20" i="25"/>
  <c r="F21" i="25"/>
  <c r="G21" i="25"/>
  <c r="H21" i="25"/>
  <c r="F22" i="25"/>
  <c r="G22" i="25"/>
  <c r="H22" i="25"/>
  <c r="F23" i="25"/>
  <c r="G23" i="25"/>
  <c r="H23" i="25"/>
  <c r="F24" i="25"/>
  <c r="G24" i="25"/>
  <c r="H24" i="25"/>
  <c r="F25" i="25"/>
  <c r="G25" i="25"/>
  <c r="H25" i="25"/>
  <c r="F26" i="25"/>
  <c r="G26" i="25"/>
  <c r="H26" i="25"/>
  <c r="F27" i="25"/>
  <c r="G27" i="25"/>
  <c r="H27" i="25"/>
  <c r="F28" i="25"/>
  <c r="G28" i="25"/>
  <c r="H28" i="25"/>
  <c r="F29" i="25"/>
  <c r="G29" i="25"/>
  <c r="H29" i="25"/>
  <c r="F30" i="25"/>
  <c r="G30" i="25"/>
  <c r="H30" i="25"/>
  <c r="F31" i="25"/>
  <c r="G31" i="25"/>
  <c r="H31" i="25"/>
  <c r="F32" i="25"/>
  <c r="G32" i="25"/>
  <c r="H32" i="25"/>
  <c r="F33" i="25"/>
  <c r="G33" i="25"/>
  <c r="H33" i="25"/>
  <c r="F34" i="25"/>
  <c r="G34" i="25"/>
  <c r="H34" i="25"/>
  <c r="F35" i="25"/>
  <c r="G35" i="25"/>
  <c r="H35" i="25"/>
  <c r="F36" i="25"/>
  <c r="G36" i="25"/>
  <c r="H36" i="25"/>
  <c r="F37" i="25"/>
  <c r="G37" i="25"/>
  <c r="H37" i="25"/>
  <c r="F38" i="25"/>
  <c r="G38" i="25"/>
  <c r="H38" i="25"/>
  <c r="F39" i="25"/>
  <c r="G39" i="25"/>
  <c r="H39" i="25"/>
  <c r="F40" i="25"/>
  <c r="G40" i="25"/>
  <c r="H40" i="25"/>
  <c r="F41" i="25"/>
  <c r="G41" i="25"/>
  <c r="H41" i="25"/>
  <c r="F42" i="25"/>
  <c r="G42" i="25"/>
  <c r="H42" i="25"/>
  <c r="F43" i="25"/>
  <c r="G43" i="25"/>
  <c r="H43" i="25"/>
  <c r="F44" i="25"/>
  <c r="G44" i="25"/>
  <c r="H44" i="25"/>
  <c r="F45" i="25"/>
  <c r="G45" i="25"/>
  <c r="H45" i="25"/>
  <c r="F46" i="25"/>
  <c r="G46" i="25"/>
  <c r="H46" i="25"/>
  <c r="F47" i="25"/>
  <c r="G47" i="25"/>
  <c r="H47" i="25"/>
  <c r="F48" i="25"/>
  <c r="G48" i="25"/>
  <c r="H48" i="25"/>
  <c r="F49" i="25"/>
  <c r="G49" i="25"/>
  <c r="H49" i="25"/>
  <c r="F50" i="25"/>
  <c r="G50" i="25"/>
  <c r="H50" i="25"/>
  <c r="F51" i="25"/>
  <c r="G51" i="25"/>
  <c r="H51" i="25"/>
  <c r="F52" i="25"/>
  <c r="G52" i="25"/>
  <c r="H52" i="25"/>
  <c r="F53" i="25"/>
  <c r="G53" i="25"/>
  <c r="H53" i="25"/>
  <c r="F54" i="25"/>
  <c r="G54" i="25"/>
  <c r="H54" i="25"/>
  <c r="F55" i="25"/>
  <c r="G55" i="25"/>
  <c r="H55" i="25"/>
  <c r="F56" i="25"/>
  <c r="G56" i="25"/>
  <c r="H56" i="25"/>
  <c r="F57" i="25"/>
  <c r="G57" i="25"/>
  <c r="H57" i="25"/>
  <c r="F58" i="25"/>
  <c r="G58" i="25"/>
  <c r="H58" i="25"/>
  <c r="F59" i="25"/>
  <c r="G59" i="25"/>
  <c r="H59" i="25"/>
  <c r="F60" i="25"/>
  <c r="G60" i="25"/>
  <c r="H60" i="25"/>
  <c r="F61" i="25"/>
  <c r="G61" i="25"/>
  <c r="H61" i="25"/>
  <c r="F62" i="25"/>
  <c r="G62" i="25"/>
  <c r="H62" i="25"/>
  <c r="F63" i="25"/>
  <c r="G63" i="25"/>
  <c r="H63" i="25"/>
  <c r="F64" i="25"/>
  <c r="G64" i="25"/>
  <c r="H64" i="25"/>
  <c r="F65" i="25"/>
  <c r="G65" i="25"/>
  <c r="H65" i="25"/>
  <c r="F66" i="25"/>
  <c r="G66" i="25"/>
  <c r="H66" i="25"/>
  <c r="F67" i="25"/>
  <c r="G67" i="25"/>
  <c r="H67" i="25"/>
  <c r="F68" i="25"/>
  <c r="G68" i="25"/>
  <c r="H68" i="25"/>
  <c r="F69" i="25"/>
  <c r="G69" i="25"/>
  <c r="H69" i="25"/>
  <c r="F70" i="25"/>
  <c r="G70" i="25"/>
  <c r="H70" i="25"/>
  <c r="F71" i="25"/>
  <c r="G71" i="25"/>
  <c r="H71" i="25"/>
  <c r="F72" i="25"/>
  <c r="G72" i="25"/>
  <c r="H72" i="25"/>
  <c r="F73" i="25"/>
  <c r="G73" i="25"/>
  <c r="H73" i="25"/>
  <c r="F74" i="25"/>
  <c r="G74" i="25"/>
  <c r="H74" i="25"/>
  <c r="F75" i="25"/>
  <c r="G75" i="25"/>
  <c r="H75" i="25"/>
  <c r="F76" i="25"/>
  <c r="G76" i="25"/>
  <c r="H76" i="25"/>
  <c r="F77" i="25"/>
  <c r="G77" i="25"/>
  <c r="H77" i="25"/>
  <c r="F78" i="25"/>
  <c r="G78" i="25"/>
  <c r="H78" i="25"/>
  <c r="F79" i="25"/>
  <c r="G79" i="25"/>
  <c r="H79" i="25"/>
  <c r="F80" i="25"/>
  <c r="G80" i="25"/>
  <c r="H80" i="25"/>
  <c r="F81" i="25"/>
  <c r="G81" i="25"/>
  <c r="H81" i="25"/>
  <c r="F82" i="25"/>
  <c r="G82" i="25"/>
  <c r="H82" i="25"/>
  <c r="F83" i="25"/>
  <c r="G83" i="25"/>
  <c r="H83" i="25"/>
  <c r="F84" i="25"/>
  <c r="G84" i="25"/>
  <c r="H84" i="25"/>
  <c r="F85" i="25"/>
  <c r="G85" i="25"/>
  <c r="H85" i="25"/>
  <c r="F86" i="25"/>
  <c r="G86" i="25"/>
  <c r="H86" i="25"/>
  <c r="F87" i="25"/>
  <c r="G87" i="25"/>
  <c r="H87" i="25"/>
  <c r="F88" i="25"/>
  <c r="G88" i="25"/>
  <c r="H88" i="25"/>
  <c r="F89" i="25"/>
  <c r="G89" i="25"/>
  <c r="H89" i="25"/>
  <c r="F90" i="25"/>
  <c r="G90" i="25"/>
  <c r="H90" i="25"/>
  <c r="F91" i="25"/>
  <c r="G91" i="25"/>
  <c r="H91" i="25"/>
  <c r="F92" i="25"/>
  <c r="G92" i="25"/>
  <c r="H92" i="25"/>
  <c r="F93" i="25"/>
  <c r="G93" i="25"/>
  <c r="H93" i="25"/>
  <c r="F94" i="25"/>
  <c r="G94" i="25"/>
  <c r="H94" i="25"/>
  <c r="F95" i="25"/>
  <c r="G95" i="25"/>
  <c r="H95" i="25"/>
  <c r="F96" i="25"/>
  <c r="G96" i="25"/>
  <c r="H96" i="25"/>
  <c r="F97" i="25"/>
  <c r="G97" i="25"/>
  <c r="H97" i="25"/>
  <c r="F98" i="25"/>
  <c r="G98" i="25"/>
  <c r="H98" i="25"/>
  <c r="F99" i="25"/>
  <c r="G99" i="25"/>
  <c r="H99" i="25"/>
  <c r="F100" i="25"/>
  <c r="G100" i="25"/>
  <c r="H100" i="25"/>
  <c r="F101" i="25"/>
  <c r="G101" i="25"/>
  <c r="H101" i="25"/>
  <c r="F102" i="25"/>
  <c r="G102" i="25"/>
  <c r="H102" i="25"/>
  <c r="F103" i="25"/>
  <c r="G103" i="25"/>
  <c r="H103" i="25"/>
  <c r="F104" i="25"/>
  <c r="G104" i="25"/>
  <c r="H104" i="25"/>
  <c r="F105" i="25"/>
  <c r="G105" i="25"/>
  <c r="H105" i="25"/>
  <c r="F106" i="25"/>
  <c r="G106" i="25"/>
  <c r="H106" i="25"/>
  <c r="F107" i="25"/>
  <c r="G107" i="25"/>
  <c r="H107" i="25"/>
  <c r="F108" i="25"/>
  <c r="G108" i="25"/>
  <c r="H108" i="25"/>
  <c r="F109" i="25"/>
  <c r="G109" i="25"/>
  <c r="H109" i="25"/>
  <c r="F110" i="25"/>
  <c r="G110" i="25"/>
  <c r="H110" i="25"/>
  <c r="F111" i="25"/>
  <c r="G111" i="25"/>
  <c r="H111" i="25"/>
  <c r="F112" i="25"/>
  <c r="G112" i="25"/>
  <c r="H112" i="25"/>
  <c r="F113" i="25"/>
  <c r="G113" i="25"/>
  <c r="H113" i="25"/>
  <c r="F114" i="25"/>
  <c r="G114" i="25"/>
  <c r="H114" i="25"/>
  <c r="F115" i="25"/>
  <c r="G115" i="25"/>
  <c r="H115" i="25"/>
  <c r="F116" i="25"/>
  <c r="G116" i="25"/>
  <c r="H116" i="25"/>
  <c r="F117" i="25"/>
  <c r="G117" i="25"/>
  <c r="H117" i="25"/>
  <c r="F118" i="25"/>
  <c r="G118" i="25"/>
  <c r="H118" i="25"/>
  <c r="F119" i="25"/>
  <c r="G119" i="25"/>
  <c r="H119" i="25"/>
  <c r="F120" i="25"/>
  <c r="G120" i="25"/>
  <c r="H120" i="25"/>
  <c r="F121" i="25"/>
  <c r="G121" i="25"/>
  <c r="H121" i="25"/>
  <c r="F122" i="25"/>
  <c r="G122" i="25"/>
  <c r="H122" i="25"/>
  <c r="F123" i="25"/>
  <c r="G123" i="25"/>
  <c r="H123" i="25"/>
  <c r="F124" i="25"/>
  <c r="G124" i="25"/>
  <c r="H124" i="25"/>
  <c r="F125" i="25"/>
  <c r="G125" i="25"/>
  <c r="H125" i="25"/>
  <c r="F126" i="25"/>
  <c r="G126" i="25"/>
  <c r="H126" i="25"/>
  <c r="F127" i="25"/>
  <c r="G127" i="25"/>
  <c r="H127" i="25"/>
  <c r="F128" i="25"/>
  <c r="G128" i="25"/>
  <c r="H128" i="25"/>
  <c r="F129" i="25"/>
  <c r="G129" i="25"/>
  <c r="H129" i="25"/>
  <c r="F130" i="25"/>
  <c r="G130" i="25"/>
  <c r="H130" i="25"/>
  <c r="F131" i="25"/>
  <c r="G131" i="25"/>
  <c r="H131" i="25"/>
  <c r="F132" i="25"/>
  <c r="G132" i="25"/>
  <c r="H132" i="25"/>
  <c r="F133" i="25"/>
  <c r="G133" i="25"/>
  <c r="H133" i="25"/>
  <c r="F134" i="25"/>
  <c r="G134" i="25"/>
  <c r="H134" i="25"/>
  <c r="F135" i="25"/>
  <c r="G135" i="25"/>
  <c r="H135" i="25"/>
  <c r="F136" i="25"/>
  <c r="G136" i="25"/>
  <c r="H136" i="25"/>
  <c r="F137" i="25"/>
  <c r="G137" i="25"/>
  <c r="H137" i="25"/>
  <c r="F138" i="25"/>
  <c r="G138" i="25"/>
  <c r="H138" i="25"/>
  <c r="F139" i="25"/>
  <c r="G139" i="25"/>
  <c r="H139" i="25"/>
  <c r="F140" i="25"/>
  <c r="G140" i="25"/>
  <c r="H140" i="25"/>
  <c r="F141" i="25"/>
  <c r="G141" i="25"/>
  <c r="H141" i="25"/>
  <c r="F142" i="25"/>
  <c r="G142" i="25"/>
  <c r="H142" i="25"/>
  <c r="F143" i="25"/>
  <c r="G143" i="25"/>
  <c r="H143" i="25"/>
  <c r="F144" i="25"/>
  <c r="G144" i="25"/>
  <c r="H144" i="25"/>
  <c r="F145" i="25"/>
  <c r="G145" i="25"/>
  <c r="H145" i="25"/>
  <c r="F146" i="25"/>
  <c r="G146" i="25"/>
  <c r="H146" i="25"/>
  <c r="F147" i="25"/>
  <c r="G147" i="25"/>
  <c r="H147" i="25"/>
  <c r="F148" i="25"/>
  <c r="G148" i="25"/>
  <c r="H148" i="25"/>
  <c r="F149" i="25"/>
  <c r="G149" i="25"/>
  <c r="H149" i="25"/>
  <c r="F150" i="25"/>
  <c r="G150" i="25"/>
  <c r="H150" i="25"/>
  <c r="F151" i="25"/>
  <c r="G151" i="25"/>
  <c r="H151" i="25"/>
  <c r="F152" i="25"/>
  <c r="G152" i="25"/>
  <c r="H152" i="25"/>
  <c r="F153" i="25"/>
  <c r="G153" i="25"/>
  <c r="H153" i="25"/>
  <c r="F154" i="25"/>
  <c r="G154" i="25"/>
  <c r="H154" i="25"/>
  <c r="F155" i="25"/>
  <c r="G155" i="25"/>
  <c r="H155" i="25"/>
  <c r="F156" i="25"/>
  <c r="G156" i="25"/>
  <c r="H156" i="25"/>
  <c r="F157" i="25"/>
  <c r="G157" i="25"/>
  <c r="H157" i="25"/>
  <c r="F158" i="25"/>
  <c r="G158" i="25"/>
  <c r="H158" i="25"/>
  <c r="F159" i="25"/>
  <c r="G159" i="25"/>
  <c r="H159" i="25"/>
  <c r="F160" i="25"/>
  <c r="G160" i="25"/>
  <c r="H160" i="25"/>
  <c r="F161" i="25"/>
  <c r="G161" i="25"/>
  <c r="H161" i="25"/>
  <c r="F162" i="25"/>
  <c r="G162" i="25"/>
  <c r="H162" i="25"/>
  <c r="F163" i="25"/>
  <c r="G163" i="25"/>
  <c r="H163" i="25"/>
  <c r="F164" i="25"/>
  <c r="G164" i="25"/>
  <c r="H164" i="25"/>
  <c r="F165" i="25"/>
  <c r="G165" i="25"/>
  <c r="H165" i="25"/>
  <c r="F166" i="25"/>
  <c r="G166" i="25"/>
  <c r="H166" i="25"/>
  <c r="F167" i="25"/>
  <c r="G167" i="25"/>
  <c r="H167" i="25"/>
  <c r="F168" i="25"/>
  <c r="G168" i="25"/>
  <c r="H168" i="25"/>
  <c r="F169" i="25"/>
  <c r="G169" i="25"/>
  <c r="H169" i="25"/>
  <c r="F170" i="25"/>
  <c r="G170" i="25"/>
  <c r="H170" i="25"/>
  <c r="F171" i="25"/>
  <c r="G171" i="25"/>
  <c r="H171" i="25"/>
  <c r="F172" i="25"/>
  <c r="G172" i="25"/>
  <c r="H172" i="25"/>
  <c r="F173" i="25"/>
  <c r="G173" i="25"/>
  <c r="H173" i="25"/>
  <c r="F174" i="25"/>
  <c r="G174" i="25"/>
  <c r="H174" i="25"/>
  <c r="F175" i="25"/>
  <c r="G175" i="25"/>
  <c r="H175" i="25"/>
  <c r="F176" i="25"/>
  <c r="G176" i="25"/>
  <c r="H176" i="25"/>
  <c r="F177" i="25"/>
  <c r="G177" i="25"/>
  <c r="H177" i="25"/>
  <c r="F178" i="25"/>
  <c r="G178" i="25"/>
  <c r="H178" i="25"/>
  <c r="F179" i="25"/>
  <c r="G179" i="25"/>
  <c r="H179" i="25"/>
  <c r="F180" i="25"/>
  <c r="G180" i="25"/>
  <c r="H180" i="25"/>
  <c r="F181" i="25"/>
  <c r="G181" i="25"/>
  <c r="H181" i="25"/>
  <c r="F182" i="25"/>
  <c r="G182" i="25"/>
  <c r="H182" i="25"/>
  <c r="F183" i="25"/>
  <c r="G183" i="25"/>
  <c r="H183" i="25"/>
  <c r="F184" i="25"/>
  <c r="G184" i="25"/>
  <c r="H184" i="25"/>
  <c r="F185" i="25"/>
  <c r="G185" i="25"/>
  <c r="H185" i="25"/>
  <c r="F186" i="25"/>
  <c r="G186" i="25"/>
  <c r="H186" i="25"/>
  <c r="F187" i="25"/>
  <c r="G187" i="25"/>
  <c r="H187" i="25"/>
  <c r="F188" i="25"/>
  <c r="G188" i="25"/>
  <c r="H188" i="25"/>
  <c r="F189" i="25"/>
  <c r="G189" i="25"/>
  <c r="H189" i="25"/>
  <c r="F190" i="25"/>
  <c r="G190" i="25"/>
  <c r="H190" i="25"/>
  <c r="F191" i="25"/>
  <c r="G191" i="25"/>
  <c r="H191" i="25"/>
  <c r="F192" i="25"/>
  <c r="G192" i="25"/>
  <c r="H192" i="25"/>
  <c r="F193" i="25"/>
  <c r="G193" i="25"/>
  <c r="H193" i="25"/>
  <c r="F194" i="25"/>
  <c r="G194" i="25"/>
  <c r="H194" i="25"/>
  <c r="F195" i="25"/>
  <c r="G195" i="25"/>
  <c r="H195" i="25"/>
  <c r="F196" i="25"/>
  <c r="G196" i="25"/>
  <c r="H196" i="25"/>
  <c r="F197" i="25"/>
  <c r="G197" i="25"/>
  <c r="H197" i="25"/>
  <c r="F198" i="25"/>
  <c r="G198" i="25"/>
  <c r="H198" i="25"/>
  <c r="F199" i="25"/>
  <c r="G199" i="25"/>
  <c r="H199" i="25"/>
  <c r="F200" i="25"/>
  <c r="G200" i="25"/>
  <c r="H200" i="25"/>
  <c r="F201" i="25"/>
  <c r="G201" i="25"/>
  <c r="H201" i="25"/>
  <c r="H202" i="25"/>
  <c r="E2" i="25"/>
  <c r="F2" i="25"/>
  <c r="F3" i="25"/>
  <c r="G3" i="25"/>
  <c r="D2" i="25"/>
  <c r="G2" i="25"/>
  <c r="H3" i="25"/>
  <c r="J2" i="25"/>
  <c r="I2" i="25"/>
  <c r="K2" i="25"/>
  <c r="L2" i="25"/>
  <c r="H2" i="25"/>
  <c r="T6" i="1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N2" i="1"/>
  <c r="P2" i="1"/>
  <c r="N4" i="1"/>
  <c r="N3" i="1"/>
  <c r="P4" i="1"/>
  <c r="P3" i="1"/>
  <c r="B218" i="24"/>
  <c r="B217" i="24"/>
  <c r="B216" i="24"/>
  <c r="B215" i="24"/>
  <c r="B214" i="24"/>
  <c r="B213" i="24"/>
  <c r="B212" i="24"/>
  <c r="B211" i="24"/>
  <c r="B210" i="24"/>
  <c r="C2" i="24"/>
  <c r="C3" i="24"/>
  <c r="D3" i="24"/>
  <c r="J3" i="24"/>
  <c r="E3" i="24"/>
  <c r="I3" i="24"/>
  <c r="K3" i="24"/>
  <c r="L3" i="24"/>
  <c r="C4" i="24"/>
  <c r="D4" i="24"/>
  <c r="J4" i="24"/>
  <c r="E4" i="24"/>
  <c r="I4" i="24"/>
  <c r="K4" i="24"/>
  <c r="L4" i="24"/>
  <c r="C5" i="24"/>
  <c r="D5" i="24"/>
  <c r="J5" i="24"/>
  <c r="E5" i="24"/>
  <c r="I5" i="24"/>
  <c r="K5" i="24"/>
  <c r="L5" i="24"/>
  <c r="C6" i="24"/>
  <c r="D6" i="24"/>
  <c r="J6" i="24"/>
  <c r="E6" i="24"/>
  <c r="I6" i="24"/>
  <c r="K6" i="24"/>
  <c r="L6" i="24"/>
  <c r="C7" i="24"/>
  <c r="D7" i="24"/>
  <c r="J7" i="24"/>
  <c r="E7" i="24"/>
  <c r="I7" i="24"/>
  <c r="K7" i="24"/>
  <c r="L7" i="24"/>
  <c r="C8" i="24"/>
  <c r="D8" i="24"/>
  <c r="J8" i="24"/>
  <c r="E8" i="24"/>
  <c r="I8" i="24"/>
  <c r="K8" i="24"/>
  <c r="L8" i="24"/>
  <c r="C9" i="24"/>
  <c r="D9" i="24"/>
  <c r="J9" i="24"/>
  <c r="E9" i="24"/>
  <c r="I9" i="24"/>
  <c r="K9" i="24"/>
  <c r="L9" i="24"/>
  <c r="C10" i="24"/>
  <c r="D10" i="24"/>
  <c r="J10" i="24"/>
  <c r="E10" i="24"/>
  <c r="I10" i="24"/>
  <c r="K10" i="24"/>
  <c r="L10" i="24"/>
  <c r="C11" i="24"/>
  <c r="D11" i="24"/>
  <c r="J11" i="24"/>
  <c r="E11" i="24"/>
  <c r="I11" i="24"/>
  <c r="K11" i="24"/>
  <c r="L11" i="24"/>
  <c r="C12" i="24"/>
  <c r="D12" i="24"/>
  <c r="J12" i="24"/>
  <c r="E12" i="24"/>
  <c r="I12" i="24"/>
  <c r="K12" i="24"/>
  <c r="L12" i="24"/>
  <c r="C13" i="24"/>
  <c r="D13" i="24"/>
  <c r="J13" i="24"/>
  <c r="E13" i="24"/>
  <c r="I13" i="24"/>
  <c r="K13" i="24"/>
  <c r="L13" i="24"/>
  <c r="C14" i="24"/>
  <c r="D14" i="24"/>
  <c r="J14" i="24"/>
  <c r="E14" i="24"/>
  <c r="I14" i="24"/>
  <c r="K14" i="24"/>
  <c r="L14" i="24"/>
  <c r="C15" i="24"/>
  <c r="D15" i="24"/>
  <c r="J15" i="24"/>
  <c r="E15" i="24"/>
  <c r="I15" i="24"/>
  <c r="K15" i="24"/>
  <c r="L15" i="24"/>
  <c r="C16" i="24"/>
  <c r="D16" i="24"/>
  <c r="J16" i="24"/>
  <c r="E16" i="24"/>
  <c r="I16" i="24"/>
  <c r="K16" i="24"/>
  <c r="L16" i="24"/>
  <c r="C17" i="24"/>
  <c r="D17" i="24"/>
  <c r="J17" i="24"/>
  <c r="E17" i="24"/>
  <c r="I17" i="24"/>
  <c r="K17" i="24"/>
  <c r="L17" i="24"/>
  <c r="C18" i="24"/>
  <c r="D18" i="24"/>
  <c r="J18" i="24"/>
  <c r="E18" i="24"/>
  <c r="I18" i="24"/>
  <c r="K18" i="24"/>
  <c r="L18" i="24"/>
  <c r="C19" i="24"/>
  <c r="D19" i="24"/>
  <c r="J19" i="24"/>
  <c r="E19" i="24"/>
  <c r="I19" i="24"/>
  <c r="K19" i="24"/>
  <c r="L19" i="24"/>
  <c r="C20" i="24"/>
  <c r="D20" i="24"/>
  <c r="J20" i="24"/>
  <c r="E20" i="24"/>
  <c r="I20" i="24"/>
  <c r="K20" i="24"/>
  <c r="L20" i="24"/>
  <c r="C21" i="24"/>
  <c r="D21" i="24"/>
  <c r="J21" i="24"/>
  <c r="E21" i="24"/>
  <c r="I21" i="24"/>
  <c r="K21" i="24"/>
  <c r="L21" i="24"/>
  <c r="C22" i="24"/>
  <c r="D22" i="24"/>
  <c r="J22" i="24"/>
  <c r="E22" i="24"/>
  <c r="I22" i="24"/>
  <c r="K22" i="24"/>
  <c r="L22" i="24"/>
  <c r="C23" i="24"/>
  <c r="D23" i="24"/>
  <c r="J23" i="24"/>
  <c r="E23" i="24"/>
  <c r="I23" i="24"/>
  <c r="K23" i="24"/>
  <c r="L23" i="24"/>
  <c r="C24" i="24"/>
  <c r="D24" i="24"/>
  <c r="J24" i="24"/>
  <c r="E24" i="24"/>
  <c r="I24" i="24"/>
  <c r="K24" i="24"/>
  <c r="L24" i="24"/>
  <c r="C25" i="24"/>
  <c r="D25" i="24"/>
  <c r="J25" i="24"/>
  <c r="E25" i="24"/>
  <c r="I25" i="24"/>
  <c r="K25" i="24"/>
  <c r="L25" i="24"/>
  <c r="C26" i="24"/>
  <c r="D26" i="24"/>
  <c r="J26" i="24"/>
  <c r="E26" i="24"/>
  <c r="I26" i="24"/>
  <c r="K26" i="24"/>
  <c r="L26" i="24"/>
  <c r="C27" i="24"/>
  <c r="D27" i="24"/>
  <c r="J27" i="24"/>
  <c r="E27" i="24"/>
  <c r="I27" i="24"/>
  <c r="K27" i="24"/>
  <c r="L27" i="24"/>
  <c r="C28" i="24"/>
  <c r="D28" i="24"/>
  <c r="J28" i="24"/>
  <c r="E28" i="24"/>
  <c r="I28" i="24"/>
  <c r="K28" i="24"/>
  <c r="L28" i="24"/>
  <c r="C29" i="24"/>
  <c r="D29" i="24"/>
  <c r="J29" i="24"/>
  <c r="E29" i="24"/>
  <c r="I29" i="24"/>
  <c r="K29" i="24"/>
  <c r="L29" i="24"/>
  <c r="C30" i="24"/>
  <c r="D30" i="24"/>
  <c r="J30" i="24"/>
  <c r="E30" i="24"/>
  <c r="I30" i="24"/>
  <c r="K30" i="24"/>
  <c r="L30" i="24"/>
  <c r="C31" i="24"/>
  <c r="D31" i="24"/>
  <c r="J31" i="24"/>
  <c r="E31" i="24"/>
  <c r="I31" i="24"/>
  <c r="K31" i="24"/>
  <c r="L31" i="24"/>
  <c r="C32" i="24"/>
  <c r="D32" i="24"/>
  <c r="J32" i="24"/>
  <c r="E32" i="24"/>
  <c r="I32" i="24"/>
  <c r="K32" i="24"/>
  <c r="L32" i="24"/>
  <c r="C33" i="24"/>
  <c r="D33" i="24"/>
  <c r="J33" i="24"/>
  <c r="E33" i="24"/>
  <c r="I33" i="24"/>
  <c r="K33" i="24"/>
  <c r="L33" i="24"/>
  <c r="C34" i="24"/>
  <c r="D34" i="24"/>
  <c r="J34" i="24"/>
  <c r="E34" i="24"/>
  <c r="I34" i="24"/>
  <c r="K34" i="24"/>
  <c r="L34" i="24"/>
  <c r="C35" i="24"/>
  <c r="D35" i="24"/>
  <c r="J35" i="24"/>
  <c r="E35" i="24"/>
  <c r="I35" i="24"/>
  <c r="K35" i="24"/>
  <c r="L35" i="24"/>
  <c r="C36" i="24"/>
  <c r="D36" i="24"/>
  <c r="J36" i="24"/>
  <c r="E36" i="24"/>
  <c r="I36" i="24"/>
  <c r="K36" i="24"/>
  <c r="L36" i="24"/>
  <c r="C37" i="24"/>
  <c r="D37" i="24"/>
  <c r="J37" i="24"/>
  <c r="E37" i="24"/>
  <c r="I37" i="24"/>
  <c r="K37" i="24"/>
  <c r="L37" i="24"/>
  <c r="C38" i="24"/>
  <c r="D38" i="24"/>
  <c r="J38" i="24"/>
  <c r="E38" i="24"/>
  <c r="I38" i="24"/>
  <c r="K38" i="24"/>
  <c r="L38" i="24"/>
  <c r="C39" i="24"/>
  <c r="D39" i="24"/>
  <c r="J39" i="24"/>
  <c r="E39" i="24"/>
  <c r="I39" i="24"/>
  <c r="K39" i="24"/>
  <c r="L39" i="24"/>
  <c r="C40" i="24"/>
  <c r="D40" i="24"/>
  <c r="J40" i="24"/>
  <c r="E40" i="24"/>
  <c r="I40" i="24"/>
  <c r="K40" i="24"/>
  <c r="L40" i="24"/>
  <c r="C41" i="24"/>
  <c r="D41" i="24"/>
  <c r="J41" i="24"/>
  <c r="E41" i="24"/>
  <c r="I41" i="24"/>
  <c r="K41" i="24"/>
  <c r="L41" i="24"/>
  <c r="C42" i="24"/>
  <c r="D42" i="24"/>
  <c r="J42" i="24"/>
  <c r="E42" i="24"/>
  <c r="I42" i="24"/>
  <c r="K42" i="24"/>
  <c r="L42" i="24"/>
  <c r="C43" i="24"/>
  <c r="D43" i="24"/>
  <c r="J43" i="24"/>
  <c r="E43" i="24"/>
  <c r="I43" i="24"/>
  <c r="K43" i="24"/>
  <c r="L43" i="24"/>
  <c r="C44" i="24"/>
  <c r="D44" i="24"/>
  <c r="J44" i="24"/>
  <c r="E44" i="24"/>
  <c r="I44" i="24"/>
  <c r="K44" i="24"/>
  <c r="L44" i="24"/>
  <c r="C45" i="24"/>
  <c r="D45" i="24"/>
  <c r="J45" i="24"/>
  <c r="E45" i="24"/>
  <c r="I45" i="24"/>
  <c r="K45" i="24"/>
  <c r="L45" i="24"/>
  <c r="C46" i="24"/>
  <c r="D46" i="24"/>
  <c r="J46" i="24"/>
  <c r="E46" i="24"/>
  <c r="I46" i="24"/>
  <c r="K46" i="24"/>
  <c r="L46" i="24"/>
  <c r="C47" i="24"/>
  <c r="D47" i="24"/>
  <c r="J47" i="24"/>
  <c r="E47" i="24"/>
  <c r="I47" i="24"/>
  <c r="K47" i="24"/>
  <c r="L47" i="24"/>
  <c r="C48" i="24"/>
  <c r="D48" i="24"/>
  <c r="J48" i="24"/>
  <c r="E48" i="24"/>
  <c r="I48" i="24"/>
  <c r="K48" i="24"/>
  <c r="L48" i="24"/>
  <c r="C49" i="24"/>
  <c r="D49" i="24"/>
  <c r="J49" i="24"/>
  <c r="E49" i="24"/>
  <c r="I49" i="24"/>
  <c r="K49" i="24"/>
  <c r="L49" i="24"/>
  <c r="C50" i="24"/>
  <c r="D50" i="24"/>
  <c r="J50" i="24"/>
  <c r="E50" i="24"/>
  <c r="I50" i="24"/>
  <c r="K50" i="24"/>
  <c r="L50" i="24"/>
  <c r="C51" i="24"/>
  <c r="D51" i="24"/>
  <c r="J51" i="24"/>
  <c r="E51" i="24"/>
  <c r="I51" i="24"/>
  <c r="K51" i="24"/>
  <c r="L51" i="24"/>
  <c r="C52" i="24"/>
  <c r="D52" i="24"/>
  <c r="J52" i="24"/>
  <c r="E52" i="24"/>
  <c r="I52" i="24"/>
  <c r="K52" i="24"/>
  <c r="L52" i="24"/>
  <c r="C53" i="24"/>
  <c r="D53" i="24"/>
  <c r="J53" i="24"/>
  <c r="E53" i="24"/>
  <c r="I53" i="24"/>
  <c r="K53" i="24"/>
  <c r="L53" i="24"/>
  <c r="C54" i="24"/>
  <c r="D54" i="24"/>
  <c r="J54" i="24"/>
  <c r="E54" i="24"/>
  <c r="I54" i="24"/>
  <c r="K54" i="24"/>
  <c r="L54" i="24"/>
  <c r="C55" i="24"/>
  <c r="D55" i="24"/>
  <c r="J55" i="24"/>
  <c r="E55" i="24"/>
  <c r="I55" i="24"/>
  <c r="K55" i="24"/>
  <c r="L55" i="24"/>
  <c r="C56" i="24"/>
  <c r="D56" i="24"/>
  <c r="J56" i="24"/>
  <c r="E56" i="24"/>
  <c r="I56" i="24"/>
  <c r="K56" i="24"/>
  <c r="L56" i="24"/>
  <c r="C57" i="24"/>
  <c r="D57" i="24"/>
  <c r="J57" i="24"/>
  <c r="E57" i="24"/>
  <c r="I57" i="24"/>
  <c r="K57" i="24"/>
  <c r="L57" i="24"/>
  <c r="C58" i="24"/>
  <c r="D58" i="24"/>
  <c r="J58" i="24"/>
  <c r="E58" i="24"/>
  <c r="I58" i="24"/>
  <c r="K58" i="24"/>
  <c r="L58" i="24"/>
  <c r="C59" i="24"/>
  <c r="D59" i="24"/>
  <c r="J59" i="24"/>
  <c r="E59" i="24"/>
  <c r="I59" i="24"/>
  <c r="K59" i="24"/>
  <c r="L59" i="24"/>
  <c r="C60" i="24"/>
  <c r="D60" i="24"/>
  <c r="J60" i="24"/>
  <c r="E60" i="24"/>
  <c r="I60" i="24"/>
  <c r="K60" i="24"/>
  <c r="L60" i="24"/>
  <c r="C61" i="24"/>
  <c r="D61" i="24"/>
  <c r="J61" i="24"/>
  <c r="E61" i="24"/>
  <c r="I61" i="24"/>
  <c r="K61" i="24"/>
  <c r="L61" i="24"/>
  <c r="C62" i="24"/>
  <c r="D62" i="24"/>
  <c r="J62" i="24"/>
  <c r="E62" i="24"/>
  <c r="I62" i="24"/>
  <c r="K62" i="24"/>
  <c r="L62" i="24"/>
  <c r="C63" i="24"/>
  <c r="D63" i="24"/>
  <c r="J63" i="24"/>
  <c r="E63" i="24"/>
  <c r="I63" i="24"/>
  <c r="K63" i="24"/>
  <c r="L63" i="24"/>
  <c r="C64" i="24"/>
  <c r="D64" i="24"/>
  <c r="J64" i="24"/>
  <c r="E64" i="24"/>
  <c r="I64" i="24"/>
  <c r="K64" i="24"/>
  <c r="L64" i="24"/>
  <c r="C65" i="24"/>
  <c r="D65" i="24"/>
  <c r="J65" i="24"/>
  <c r="E65" i="24"/>
  <c r="I65" i="24"/>
  <c r="K65" i="24"/>
  <c r="L65" i="24"/>
  <c r="C66" i="24"/>
  <c r="D66" i="24"/>
  <c r="J66" i="24"/>
  <c r="E66" i="24"/>
  <c r="I66" i="24"/>
  <c r="K66" i="24"/>
  <c r="L66" i="24"/>
  <c r="C67" i="24"/>
  <c r="D67" i="24"/>
  <c r="J67" i="24"/>
  <c r="E67" i="24"/>
  <c r="I67" i="24"/>
  <c r="K67" i="24"/>
  <c r="L67" i="24"/>
  <c r="C68" i="24"/>
  <c r="D68" i="24"/>
  <c r="J68" i="24"/>
  <c r="E68" i="24"/>
  <c r="I68" i="24"/>
  <c r="K68" i="24"/>
  <c r="L68" i="24"/>
  <c r="C69" i="24"/>
  <c r="D69" i="24"/>
  <c r="J69" i="24"/>
  <c r="E69" i="24"/>
  <c r="I69" i="24"/>
  <c r="K69" i="24"/>
  <c r="L69" i="24"/>
  <c r="C70" i="24"/>
  <c r="D70" i="24"/>
  <c r="J70" i="24"/>
  <c r="E70" i="24"/>
  <c r="I70" i="24"/>
  <c r="K70" i="24"/>
  <c r="L70" i="24"/>
  <c r="C71" i="24"/>
  <c r="D71" i="24"/>
  <c r="J71" i="24"/>
  <c r="E71" i="24"/>
  <c r="I71" i="24"/>
  <c r="K71" i="24"/>
  <c r="L71" i="24"/>
  <c r="C72" i="24"/>
  <c r="D72" i="24"/>
  <c r="J72" i="24"/>
  <c r="E72" i="24"/>
  <c r="I72" i="24"/>
  <c r="K72" i="24"/>
  <c r="L72" i="24"/>
  <c r="C73" i="24"/>
  <c r="D73" i="24"/>
  <c r="J73" i="24"/>
  <c r="E73" i="24"/>
  <c r="I73" i="24"/>
  <c r="K73" i="24"/>
  <c r="L73" i="24"/>
  <c r="C74" i="24"/>
  <c r="D74" i="24"/>
  <c r="J74" i="24"/>
  <c r="E74" i="24"/>
  <c r="I74" i="24"/>
  <c r="K74" i="24"/>
  <c r="L74" i="24"/>
  <c r="C75" i="24"/>
  <c r="D75" i="24"/>
  <c r="J75" i="24"/>
  <c r="E75" i="24"/>
  <c r="I75" i="24"/>
  <c r="K75" i="24"/>
  <c r="L75" i="24"/>
  <c r="C76" i="24"/>
  <c r="D76" i="24"/>
  <c r="J76" i="24"/>
  <c r="E76" i="24"/>
  <c r="I76" i="24"/>
  <c r="K76" i="24"/>
  <c r="L76" i="24"/>
  <c r="C77" i="24"/>
  <c r="D77" i="24"/>
  <c r="J77" i="24"/>
  <c r="E77" i="24"/>
  <c r="I77" i="24"/>
  <c r="K77" i="24"/>
  <c r="L77" i="24"/>
  <c r="C78" i="24"/>
  <c r="D78" i="24"/>
  <c r="J78" i="24"/>
  <c r="E78" i="24"/>
  <c r="I78" i="24"/>
  <c r="K78" i="24"/>
  <c r="L78" i="24"/>
  <c r="C79" i="24"/>
  <c r="D79" i="24"/>
  <c r="J79" i="24"/>
  <c r="E79" i="24"/>
  <c r="I79" i="24"/>
  <c r="K79" i="24"/>
  <c r="L79" i="24"/>
  <c r="C80" i="24"/>
  <c r="D80" i="24"/>
  <c r="J80" i="24"/>
  <c r="E80" i="24"/>
  <c r="I80" i="24"/>
  <c r="K80" i="24"/>
  <c r="L80" i="24"/>
  <c r="C81" i="24"/>
  <c r="D81" i="24"/>
  <c r="J81" i="24"/>
  <c r="E81" i="24"/>
  <c r="I81" i="24"/>
  <c r="K81" i="24"/>
  <c r="L81" i="24"/>
  <c r="C82" i="24"/>
  <c r="D82" i="24"/>
  <c r="J82" i="24"/>
  <c r="E82" i="24"/>
  <c r="I82" i="24"/>
  <c r="K82" i="24"/>
  <c r="L82" i="24"/>
  <c r="C83" i="24"/>
  <c r="D83" i="24"/>
  <c r="J83" i="24"/>
  <c r="E83" i="24"/>
  <c r="I83" i="24"/>
  <c r="K83" i="24"/>
  <c r="L83" i="24"/>
  <c r="C84" i="24"/>
  <c r="D84" i="24"/>
  <c r="J84" i="24"/>
  <c r="E84" i="24"/>
  <c r="I84" i="24"/>
  <c r="K84" i="24"/>
  <c r="L84" i="24"/>
  <c r="C85" i="24"/>
  <c r="D85" i="24"/>
  <c r="J85" i="24"/>
  <c r="E85" i="24"/>
  <c r="I85" i="24"/>
  <c r="K85" i="24"/>
  <c r="L85" i="24"/>
  <c r="C86" i="24"/>
  <c r="D86" i="24"/>
  <c r="J86" i="24"/>
  <c r="E86" i="24"/>
  <c r="I86" i="24"/>
  <c r="K86" i="24"/>
  <c r="L86" i="24"/>
  <c r="C87" i="24"/>
  <c r="D87" i="24"/>
  <c r="J87" i="24"/>
  <c r="E87" i="24"/>
  <c r="I87" i="24"/>
  <c r="K87" i="24"/>
  <c r="L87" i="24"/>
  <c r="C88" i="24"/>
  <c r="D88" i="24"/>
  <c r="J88" i="24"/>
  <c r="E88" i="24"/>
  <c r="I88" i="24"/>
  <c r="K88" i="24"/>
  <c r="L88" i="24"/>
  <c r="C89" i="24"/>
  <c r="D89" i="24"/>
  <c r="J89" i="24"/>
  <c r="E89" i="24"/>
  <c r="I89" i="24"/>
  <c r="K89" i="24"/>
  <c r="L89" i="24"/>
  <c r="C90" i="24"/>
  <c r="D90" i="24"/>
  <c r="J90" i="24"/>
  <c r="E90" i="24"/>
  <c r="I90" i="24"/>
  <c r="K90" i="24"/>
  <c r="L90" i="24"/>
  <c r="C91" i="24"/>
  <c r="D91" i="24"/>
  <c r="J91" i="24"/>
  <c r="E91" i="24"/>
  <c r="I91" i="24"/>
  <c r="K91" i="24"/>
  <c r="L91" i="24"/>
  <c r="C92" i="24"/>
  <c r="D92" i="24"/>
  <c r="J92" i="24"/>
  <c r="E92" i="24"/>
  <c r="I92" i="24"/>
  <c r="K92" i="24"/>
  <c r="L92" i="24"/>
  <c r="C93" i="24"/>
  <c r="D93" i="24"/>
  <c r="J93" i="24"/>
  <c r="E93" i="24"/>
  <c r="I93" i="24"/>
  <c r="K93" i="24"/>
  <c r="L93" i="24"/>
  <c r="C94" i="24"/>
  <c r="D94" i="24"/>
  <c r="J94" i="24"/>
  <c r="E94" i="24"/>
  <c r="I94" i="24"/>
  <c r="K94" i="24"/>
  <c r="L94" i="24"/>
  <c r="C95" i="24"/>
  <c r="D95" i="24"/>
  <c r="J95" i="24"/>
  <c r="E95" i="24"/>
  <c r="I95" i="24"/>
  <c r="K95" i="24"/>
  <c r="L95" i="24"/>
  <c r="C96" i="24"/>
  <c r="D96" i="24"/>
  <c r="J96" i="24"/>
  <c r="E96" i="24"/>
  <c r="I96" i="24"/>
  <c r="K96" i="24"/>
  <c r="L96" i="24"/>
  <c r="C97" i="24"/>
  <c r="D97" i="24"/>
  <c r="J97" i="24"/>
  <c r="E97" i="24"/>
  <c r="I97" i="24"/>
  <c r="K97" i="24"/>
  <c r="L97" i="24"/>
  <c r="C98" i="24"/>
  <c r="D98" i="24"/>
  <c r="J98" i="24"/>
  <c r="E98" i="24"/>
  <c r="I98" i="24"/>
  <c r="K98" i="24"/>
  <c r="L98" i="24"/>
  <c r="C99" i="24"/>
  <c r="D99" i="24"/>
  <c r="J99" i="24"/>
  <c r="E99" i="24"/>
  <c r="I99" i="24"/>
  <c r="K99" i="24"/>
  <c r="L99" i="24"/>
  <c r="C100" i="24"/>
  <c r="D100" i="24"/>
  <c r="J100" i="24"/>
  <c r="E100" i="24"/>
  <c r="I100" i="24"/>
  <c r="K100" i="24"/>
  <c r="L100" i="24"/>
  <c r="C101" i="24"/>
  <c r="D101" i="24"/>
  <c r="J101" i="24"/>
  <c r="E101" i="24"/>
  <c r="I101" i="24"/>
  <c r="K101" i="24"/>
  <c r="L101" i="24"/>
  <c r="C102" i="24"/>
  <c r="D102" i="24"/>
  <c r="J102" i="24"/>
  <c r="E102" i="24"/>
  <c r="I102" i="24"/>
  <c r="K102" i="24"/>
  <c r="L102" i="24"/>
  <c r="C103" i="24"/>
  <c r="D103" i="24"/>
  <c r="J103" i="24"/>
  <c r="E103" i="24"/>
  <c r="I103" i="24"/>
  <c r="K103" i="24"/>
  <c r="L103" i="24"/>
  <c r="C104" i="24"/>
  <c r="D104" i="24"/>
  <c r="J104" i="24"/>
  <c r="E104" i="24"/>
  <c r="I104" i="24"/>
  <c r="K104" i="24"/>
  <c r="L104" i="24"/>
  <c r="C105" i="24"/>
  <c r="D105" i="24"/>
  <c r="J105" i="24"/>
  <c r="E105" i="24"/>
  <c r="I105" i="24"/>
  <c r="K105" i="24"/>
  <c r="L105" i="24"/>
  <c r="C106" i="24"/>
  <c r="D106" i="24"/>
  <c r="J106" i="24"/>
  <c r="E106" i="24"/>
  <c r="I106" i="24"/>
  <c r="K106" i="24"/>
  <c r="L106" i="24"/>
  <c r="C107" i="24"/>
  <c r="D107" i="24"/>
  <c r="J107" i="24"/>
  <c r="E107" i="24"/>
  <c r="I107" i="24"/>
  <c r="K107" i="24"/>
  <c r="L107" i="24"/>
  <c r="C108" i="24"/>
  <c r="D108" i="24"/>
  <c r="J108" i="24"/>
  <c r="E108" i="24"/>
  <c r="I108" i="24"/>
  <c r="K108" i="24"/>
  <c r="L108" i="24"/>
  <c r="C109" i="24"/>
  <c r="D109" i="24"/>
  <c r="J109" i="24"/>
  <c r="E109" i="24"/>
  <c r="I109" i="24"/>
  <c r="K109" i="24"/>
  <c r="L109" i="24"/>
  <c r="C110" i="24"/>
  <c r="D110" i="24"/>
  <c r="J110" i="24"/>
  <c r="E110" i="24"/>
  <c r="I110" i="24"/>
  <c r="K110" i="24"/>
  <c r="L110" i="24"/>
  <c r="C111" i="24"/>
  <c r="D111" i="24"/>
  <c r="J111" i="24"/>
  <c r="E111" i="24"/>
  <c r="I111" i="24"/>
  <c r="K111" i="24"/>
  <c r="L111" i="24"/>
  <c r="C112" i="24"/>
  <c r="D112" i="24"/>
  <c r="J112" i="24"/>
  <c r="E112" i="24"/>
  <c r="I112" i="24"/>
  <c r="K112" i="24"/>
  <c r="L112" i="24"/>
  <c r="C113" i="24"/>
  <c r="D113" i="24"/>
  <c r="J113" i="24"/>
  <c r="E113" i="24"/>
  <c r="I113" i="24"/>
  <c r="K113" i="24"/>
  <c r="L113" i="24"/>
  <c r="C114" i="24"/>
  <c r="D114" i="24"/>
  <c r="J114" i="24"/>
  <c r="E114" i="24"/>
  <c r="I114" i="24"/>
  <c r="K114" i="24"/>
  <c r="L114" i="24"/>
  <c r="C115" i="24"/>
  <c r="D115" i="24"/>
  <c r="J115" i="24"/>
  <c r="E115" i="24"/>
  <c r="I115" i="24"/>
  <c r="K115" i="24"/>
  <c r="L115" i="24"/>
  <c r="C116" i="24"/>
  <c r="D116" i="24"/>
  <c r="J116" i="24"/>
  <c r="E116" i="24"/>
  <c r="I116" i="24"/>
  <c r="K116" i="24"/>
  <c r="L116" i="24"/>
  <c r="C117" i="24"/>
  <c r="D117" i="24"/>
  <c r="J117" i="24"/>
  <c r="E117" i="24"/>
  <c r="I117" i="24"/>
  <c r="K117" i="24"/>
  <c r="L117" i="24"/>
  <c r="C118" i="24"/>
  <c r="D118" i="24"/>
  <c r="J118" i="24"/>
  <c r="E118" i="24"/>
  <c r="I118" i="24"/>
  <c r="K118" i="24"/>
  <c r="L118" i="24"/>
  <c r="C119" i="24"/>
  <c r="D119" i="24"/>
  <c r="J119" i="24"/>
  <c r="E119" i="24"/>
  <c r="I119" i="24"/>
  <c r="K119" i="24"/>
  <c r="L119" i="24"/>
  <c r="C120" i="24"/>
  <c r="D120" i="24"/>
  <c r="J120" i="24"/>
  <c r="E120" i="24"/>
  <c r="I120" i="24"/>
  <c r="K120" i="24"/>
  <c r="L120" i="24"/>
  <c r="C121" i="24"/>
  <c r="D121" i="24"/>
  <c r="J121" i="24"/>
  <c r="E121" i="24"/>
  <c r="I121" i="24"/>
  <c r="K121" i="24"/>
  <c r="L121" i="24"/>
  <c r="C122" i="24"/>
  <c r="D122" i="24"/>
  <c r="J122" i="24"/>
  <c r="E122" i="24"/>
  <c r="I122" i="24"/>
  <c r="K122" i="24"/>
  <c r="L122" i="24"/>
  <c r="C123" i="24"/>
  <c r="D123" i="24"/>
  <c r="J123" i="24"/>
  <c r="E123" i="24"/>
  <c r="I123" i="24"/>
  <c r="K123" i="24"/>
  <c r="L123" i="24"/>
  <c r="C124" i="24"/>
  <c r="D124" i="24"/>
  <c r="J124" i="24"/>
  <c r="E124" i="24"/>
  <c r="I124" i="24"/>
  <c r="K124" i="24"/>
  <c r="L124" i="24"/>
  <c r="C125" i="24"/>
  <c r="D125" i="24"/>
  <c r="J125" i="24"/>
  <c r="E125" i="24"/>
  <c r="I125" i="24"/>
  <c r="K125" i="24"/>
  <c r="L125" i="24"/>
  <c r="C126" i="24"/>
  <c r="D126" i="24"/>
  <c r="J126" i="24"/>
  <c r="E126" i="24"/>
  <c r="I126" i="24"/>
  <c r="K126" i="24"/>
  <c r="L126" i="24"/>
  <c r="C127" i="24"/>
  <c r="D127" i="24"/>
  <c r="J127" i="24"/>
  <c r="E127" i="24"/>
  <c r="I127" i="24"/>
  <c r="K127" i="24"/>
  <c r="L127" i="24"/>
  <c r="C128" i="24"/>
  <c r="D128" i="24"/>
  <c r="J128" i="24"/>
  <c r="E128" i="24"/>
  <c r="I128" i="24"/>
  <c r="K128" i="24"/>
  <c r="L128" i="24"/>
  <c r="C129" i="24"/>
  <c r="D129" i="24"/>
  <c r="J129" i="24"/>
  <c r="E129" i="24"/>
  <c r="I129" i="24"/>
  <c r="K129" i="24"/>
  <c r="L129" i="24"/>
  <c r="C130" i="24"/>
  <c r="D130" i="24"/>
  <c r="J130" i="24"/>
  <c r="E130" i="24"/>
  <c r="I130" i="24"/>
  <c r="K130" i="24"/>
  <c r="L130" i="24"/>
  <c r="C131" i="24"/>
  <c r="D131" i="24"/>
  <c r="J131" i="24"/>
  <c r="E131" i="24"/>
  <c r="I131" i="24"/>
  <c r="K131" i="24"/>
  <c r="L131" i="24"/>
  <c r="C132" i="24"/>
  <c r="D132" i="24"/>
  <c r="J132" i="24"/>
  <c r="E132" i="24"/>
  <c r="I132" i="24"/>
  <c r="K132" i="24"/>
  <c r="L132" i="24"/>
  <c r="C133" i="24"/>
  <c r="D133" i="24"/>
  <c r="J133" i="24"/>
  <c r="E133" i="24"/>
  <c r="I133" i="24"/>
  <c r="K133" i="24"/>
  <c r="L133" i="24"/>
  <c r="C134" i="24"/>
  <c r="D134" i="24"/>
  <c r="J134" i="24"/>
  <c r="E134" i="24"/>
  <c r="I134" i="24"/>
  <c r="K134" i="24"/>
  <c r="L134" i="24"/>
  <c r="C135" i="24"/>
  <c r="D135" i="24"/>
  <c r="J135" i="24"/>
  <c r="E135" i="24"/>
  <c r="I135" i="24"/>
  <c r="K135" i="24"/>
  <c r="L135" i="24"/>
  <c r="C136" i="24"/>
  <c r="D136" i="24"/>
  <c r="J136" i="24"/>
  <c r="E136" i="24"/>
  <c r="I136" i="24"/>
  <c r="K136" i="24"/>
  <c r="L136" i="24"/>
  <c r="C137" i="24"/>
  <c r="D137" i="24"/>
  <c r="J137" i="24"/>
  <c r="E137" i="24"/>
  <c r="I137" i="24"/>
  <c r="K137" i="24"/>
  <c r="L137" i="24"/>
  <c r="C138" i="24"/>
  <c r="D138" i="24"/>
  <c r="J138" i="24"/>
  <c r="E138" i="24"/>
  <c r="I138" i="24"/>
  <c r="K138" i="24"/>
  <c r="L138" i="24"/>
  <c r="C139" i="24"/>
  <c r="D139" i="24"/>
  <c r="J139" i="24"/>
  <c r="E139" i="24"/>
  <c r="I139" i="24"/>
  <c r="K139" i="24"/>
  <c r="L139" i="24"/>
  <c r="C140" i="24"/>
  <c r="D140" i="24"/>
  <c r="J140" i="24"/>
  <c r="E140" i="24"/>
  <c r="I140" i="24"/>
  <c r="K140" i="24"/>
  <c r="L140" i="24"/>
  <c r="C141" i="24"/>
  <c r="D141" i="24"/>
  <c r="J141" i="24"/>
  <c r="E141" i="24"/>
  <c r="I141" i="24"/>
  <c r="K141" i="24"/>
  <c r="L141" i="24"/>
  <c r="C142" i="24"/>
  <c r="D142" i="24"/>
  <c r="J142" i="24"/>
  <c r="E142" i="24"/>
  <c r="I142" i="24"/>
  <c r="K142" i="24"/>
  <c r="L142" i="24"/>
  <c r="C143" i="24"/>
  <c r="D143" i="24"/>
  <c r="J143" i="24"/>
  <c r="E143" i="24"/>
  <c r="I143" i="24"/>
  <c r="K143" i="24"/>
  <c r="L143" i="24"/>
  <c r="C144" i="24"/>
  <c r="D144" i="24"/>
  <c r="J144" i="24"/>
  <c r="E144" i="24"/>
  <c r="I144" i="24"/>
  <c r="K144" i="24"/>
  <c r="L144" i="24"/>
  <c r="C145" i="24"/>
  <c r="D145" i="24"/>
  <c r="J145" i="24"/>
  <c r="E145" i="24"/>
  <c r="I145" i="24"/>
  <c r="K145" i="24"/>
  <c r="L145" i="24"/>
  <c r="C146" i="24"/>
  <c r="D146" i="24"/>
  <c r="J146" i="24"/>
  <c r="E146" i="24"/>
  <c r="I146" i="24"/>
  <c r="K146" i="24"/>
  <c r="L146" i="24"/>
  <c r="C147" i="24"/>
  <c r="D147" i="24"/>
  <c r="J147" i="24"/>
  <c r="E147" i="24"/>
  <c r="I147" i="24"/>
  <c r="K147" i="24"/>
  <c r="L147" i="24"/>
  <c r="C148" i="24"/>
  <c r="D148" i="24"/>
  <c r="J148" i="24"/>
  <c r="E148" i="24"/>
  <c r="I148" i="24"/>
  <c r="K148" i="24"/>
  <c r="L148" i="24"/>
  <c r="C149" i="24"/>
  <c r="D149" i="24"/>
  <c r="J149" i="24"/>
  <c r="E149" i="24"/>
  <c r="I149" i="24"/>
  <c r="K149" i="24"/>
  <c r="L149" i="24"/>
  <c r="C150" i="24"/>
  <c r="D150" i="24"/>
  <c r="J150" i="24"/>
  <c r="E150" i="24"/>
  <c r="I150" i="24"/>
  <c r="K150" i="24"/>
  <c r="L150" i="24"/>
  <c r="C151" i="24"/>
  <c r="D151" i="24"/>
  <c r="J151" i="24"/>
  <c r="E151" i="24"/>
  <c r="I151" i="24"/>
  <c r="K151" i="24"/>
  <c r="L151" i="24"/>
  <c r="C152" i="24"/>
  <c r="D152" i="24"/>
  <c r="J152" i="24"/>
  <c r="E152" i="24"/>
  <c r="I152" i="24"/>
  <c r="K152" i="24"/>
  <c r="L152" i="24"/>
  <c r="C153" i="24"/>
  <c r="D153" i="24"/>
  <c r="J153" i="24"/>
  <c r="E153" i="24"/>
  <c r="I153" i="24"/>
  <c r="K153" i="24"/>
  <c r="L153" i="24"/>
  <c r="C154" i="24"/>
  <c r="D154" i="24"/>
  <c r="J154" i="24"/>
  <c r="E154" i="24"/>
  <c r="I154" i="24"/>
  <c r="K154" i="24"/>
  <c r="L154" i="24"/>
  <c r="C155" i="24"/>
  <c r="D155" i="24"/>
  <c r="J155" i="24"/>
  <c r="E155" i="24"/>
  <c r="I155" i="24"/>
  <c r="K155" i="24"/>
  <c r="L155" i="24"/>
  <c r="C156" i="24"/>
  <c r="D156" i="24"/>
  <c r="J156" i="24"/>
  <c r="E156" i="24"/>
  <c r="I156" i="24"/>
  <c r="K156" i="24"/>
  <c r="L156" i="24"/>
  <c r="C157" i="24"/>
  <c r="D157" i="24"/>
  <c r="J157" i="24"/>
  <c r="E157" i="24"/>
  <c r="I157" i="24"/>
  <c r="K157" i="24"/>
  <c r="L157" i="24"/>
  <c r="C158" i="24"/>
  <c r="D158" i="24"/>
  <c r="J158" i="24"/>
  <c r="E158" i="24"/>
  <c r="I158" i="24"/>
  <c r="K158" i="24"/>
  <c r="L158" i="24"/>
  <c r="C159" i="24"/>
  <c r="D159" i="24"/>
  <c r="J159" i="24"/>
  <c r="E159" i="24"/>
  <c r="I159" i="24"/>
  <c r="K159" i="24"/>
  <c r="L159" i="24"/>
  <c r="C160" i="24"/>
  <c r="D160" i="24"/>
  <c r="J160" i="24"/>
  <c r="E160" i="24"/>
  <c r="I160" i="24"/>
  <c r="K160" i="24"/>
  <c r="L160" i="24"/>
  <c r="C161" i="24"/>
  <c r="D161" i="24"/>
  <c r="J161" i="24"/>
  <c r="E161" i="24"/>
  <c r="I161" i="24"/>
  <c r="K161" i="24"/>
  <c r="L161" i="24"/>
  <c r="C162" i="24"/>
  <c r="D162" i="24"/>
  <c r="J162" i="24"/>
  <c r="E162" i="24"/>
  <c r="I162" i="24"/>
  <c r="K162" i="24"/>
  <c r="L162" i="24"/>
  <c r="C163" i="24"/>
  <c r="D163" i="24"/>
  <c r="J163" i="24"/>
  <c r="E163" i="24"/>
  <c r="I163" i="24"/>
  <c r="K163" i="24"/>
  <c r="L163" i="24"/>
  <c r="C164" i="24"/>
  <c r="D164" i="24"/>
  <c r="J164" i="24"/>
  <c r="E164" i="24"/>
  <c r="I164" i="24"/>
  <c r="K164" i="24"/>
  <c r="L164" i="24"/>
  <c r="C165" i="24"/>
  <c r="D165" i="24"/>
  <c r="J165" i="24"/>
  <c r="E165" i="24"/>
  <c r="I165" i="24"/>
  <c r="K165" i="24"/>
  <c r="L165" i="24"/>
  <c r="C166" i="24"/>
  <c r="D166" i="24"/>
  <c r="J166" i="24"/>
  <c r="E166" i="24"/>
  <c r="I166" i="24"/>
  <c r="K166" i="24"/>
  <c r="L166" i="24"/>
  <c r="C167" i="24"/>
  <c r="D167" i="24"/>
  <c r="J167" i="24"/>
  <c r="E167" i="24"/>
  <c r="I167" i="24"/>
  <c r="K167" i="24"/>
  <c r="L167" i="24"/>
  <c r="C168" i="24"/>
  <c r="D168" i="24"/>
  <c r="J168" i="24"/>
  <c r="E168" i="24"/>
  <c r="I168" i="24"/>
  <c r="K168" i="24"/>
  <c r="L168" i="24"/>
  <c r="C169" i="24"/>
  <c r="D169" i="24"/>
  <c r="J169" i="24"/>
  <c r="E169" i="24"/>
  <c r="I169" i="24"/>
  <c r="K169" i="24"/>
  <c r="L169" i="24"/>
  <c r="C170" i="24"/>
  <c r="D170" i="24"/>
  <c r="J170" i="24"/>
  <c r="E170" i="24"/>
  <c r="I170" i="24"/>
  <c r="K170" i="24"/>
  <c r="L170" i="24"/>
  <c r="C171" i="24"/>
  <c r="D171" i="24"/>
  <c r="J171" i="24"/>
  <c r="E171" i="24"/>
  <c r="I171" i="24"/>
  <c r="K171" i="24"/>
  <c r="L171" i="24"/>
  <c r="C172" i="24"/>
  <c r="D172" i="24"/>
  <c r="J172" i="24"/>
  <c r="E172" i="24"/>
  <c r="I172" i="24"/>
  <c r="K172" i="24"/>
  <c r="L172" i="24"/>
  <c r="C173" i="24"/>
  <c r="D173" i="24"/>
  <c r="J173" i="24"/>
  <c r="E173" i="24"/>
  <c r="I173" i="24"/>
  <c r="K173" i="24"/>
  <c r="L173" i="24"/>
  <c r="C174" i="24"/>
  <c r="D174" i="24"/>
  <c r="J174" i="24"/>
  <c r="E174" i="24"/>
  <c r="I174" i="24"/>
  <c r="K174" i="24"/>
  <c r="L174" i="24"/>
  <c r="C175" i="24"/>
  <c r="D175" i="24"/>
  <c r="J175" i="24"/>
  <c r="E175" i="24"/>
  <c r="I175" i="24"/>
  <c r="K175" i="24"/>
  <c r="L175" i="24"/>
  <c r="C176" i="24"/>
  <c r="D176" i="24"/>
  <c r="J176" i="24"/>
  <c r="E176" i="24"/>
  <c r="I176" i="24"/>
  <c r="K176" i="24"/>
  <c r="L176" i="24"/>
  <c r="C177" i="24"/>
  <c r="D177" i="24"/>
  <c r="J177" i="24"/>
  <c r="E177" i="24"/>
  <c r="I177" i="24"/>
  <c r="K177" i="24"/>
  <c r="L177" i="24"/>
  <c r="C178" i="24"/>
  <c r="D178" i="24"/>
  <c r="J178" i="24"/>
  <c r="E178" i="24"/>
  <c r="I178" i="24"/>
  <c r="K178" i="24"/>
  <c r="L178" i="24"/>
  <c r="C179" i="24"/>
  <c r="D179" i="24"/>
  <c r="J179" i="24"/>
  <c r="E179" i="24"/>
  <c r="I179" i="24"/>
  <c r="K179" i="24"/>
  <c r="L179" i="24"/>
  <c r="C180" i="24"/>
  <c r="D180" i="24"/>
  <c r="J180" i="24"/>
  <c r="E180" i="24"/>
  <c r="I180" i="24"/>
  <c r="K180" i="24"/>
  <c r="L180" i="24"/>
  <c r="C181" i="24"/>
  <c r="D181" i="24"/>
  <c r="J181" i="24"/>
  <c r="E181" i="24"/>
  <c r="I181" i="24"/>
  <c r="K181" i="24"/>
  <c r="L181" i="24"/>
  <c r="C182" i="24"/>
  <c r="D182" i="24"/>
  <c r="J182" i="24"/>
  <c r="E182" i="24"/>
  <c r="I182" i="24"/>
  <c r="K182" i="24"/>
  <c r="L182" i="24"/>
  <c r="C183" i="24"/>
  <c r="D183" i="24"/>
  <c r="J183" i="24"/>
  <c r="E183" i="24"/>
  <c r="I183" i="24"/>
  <c r="K183" i="24"/>
  <c r="L183" i="24"/>
  <c r="C184" i="24"/>
  <c r="D184" i="24"/>
  <c r="J184" i="24"/>
  <c r="E184" i="24"/>
  <c r="I184" i="24"/>
  <c r="K184" i="24"/>
  <c r="L184" i="24"/>
  <c r="C185" i="24"/>
  <c r="D185" i="24"/>
  <c r="J185" i="24"/>
  <c r="E185" i="24"/>
  <c r="I185" i="24"/>
  <c r="K185" i="24"/>
  <c r="L185" i="24"/>
  <c r="C186" i="24"/>
  <c r="D186" i="24"/>
  <c r="J186" i="24"/>
  <c r="E186" i="24"/>
  <c r="I186" i="24"/>
  <c r="K186" i="24"/>
  <c r="L186" i="24"/>
  <c r="C187" i="24"/>
  <c r="D187" i="24"/>
  <c r="J187" i="24"/>
  <c r="E187" i="24"/>
  <c r="I187" i="24"/>
  <c r="K187" i="24"/>
  <c r="L187" i="24"/>
  <c r="C188" i="24"/>
  <c r="D188" i="24"/>
  <c r="J188" i="24"/>
  <c r="E188" i="24"/>
  <c r="I188" i="24"/>
  <c r="K188" i="24"/>
  <c r="L188" i="24"/>
  <c r="C189" i="24"/>
  <c r="D189" i="24"/>
  <c r="J189" i="24"/>
  <c r="E189" i="24"/>
  <c r="I189" i="24"/>
  <c r="K189" i="24"/>
  <c r="L189" i="24"/>
  <c r="C190" i="24"/>
  <c r="D190" i="24"/>
  <c r="J190" i="24"/>
  <c r="E190" i="24"/>
  <c r="I190" i="24"/>
  <c r="K190" i="24"/>
  <c r="L190" i="24"/>
  <c r="C191" i="24"/>
  <c r="D191" i="24"/>
  <c r="J191" i="24"/>
  <c r="E191" i="24"/>
  <c r="I191" i="24"/>
  <c r="K191" i="24"/>
  <c r="L191" i="24"/>
  <c r="C192" i="24"/>
  <c r="D192" i="24"/>
  <c r="J192" i="24"/>
  <c r="E192" i="24"/>
  <c r="I192" i="24"/>
  <c r="K192" i="24"/>
  <c r="L192" i="24"/>
  <c r="C193" i="24"/>
  <c r="D193" i="24"/>
  <c r="J193" i="24"/>
  <c r="E193" i="24"/>
  <c r="I193" i="24"/>
  <c r="K193" i="24"/>
  <c r="L193" i="24"/>
  <c r="C194" i="24"/>
  <c r="D194" i="24"/>
  <c r="J194" i="24"/>
  <c r="E194" i="24"/>
  <c r="I194" i="24"/>
  <c r="K194" i="24"/>
  <c r="L194" i="24"/>
  <c r="C195" i="24"/>
  <c r="D195" i="24"/>
  <c r="J195" i="24"/>
  <c r="E195" i="24"/>
  <c r="I195" i="24"/>
  <c r="K195" i="24"/>
  <c r="L195" i="24"/>
  <c r="C196" i="24"/>
  <c r="D196" i="24"/>
  <c r="J196" i="24"/>
  <c r="E196" i="24"/>
  <c r="I196" i="24"/>
  <c r="K196" i="24"/>
  <c r="L196" i="24"/>
  <c r="C197" i="24"/>
  <c r="D197" i="24"/>
  <c r="J197" i="24"/>
  <c r="E197" i="24"/>
  <c r="I197" i="24"/>
  <c r="K197" i="24"/>
  <c r="L197" i="24"/>
  <c r="C198" i="24"/>
  <c r="D198" i="24"/>
  <c r="J198" i="24"/>
  <c r="E198" i="24"/>
  <c r="I198" i="24"/>
  <c r="K198" i="24"/>
  <c r="L198" i="24"/>
  <c r="C199" i="24"/>
  <c r="D199" i="24"/>
  <c r="J199" i="24"/>
  <c r="E199" i="24"/>
  <c r="I199" i="24"/>
  <c r="K199" i="24"/>
  <c r="L199" i="24"/>
  <c r="C200" i="24"/>
  <c r="D200" i="24"/>
  <c r="J200" i="24"/>
  <c r="E200" i="24"/>
  <c r="I200" i="24"/>
  <c r="K200" i="24"/>
  <c r="L200" i="24"/>
  <c r="C201" i="24"/>
  <c r="D201" i="24"/>
  <c r="J201" i="24"/>
  <c r="E201" i="24"/>
  <c r="I201" i="24"/>
  <c r="K201" i="24"/>
  <c r="L201" i="24"/>
  <c r="L202" i="24"/>
  <c r="F4" i="24"/>
  <c r="F5" i="24"/>
  <c r="G5" i="24"/>
  <c r="G4" i="24"/>
  <c r="H5" i="24"/>
  <c r="F6" i="24"/>
  <c r="G6" i="24"/>
  <c r="H6" i="24"/>
  <c r="F7" i="24"/>
  <c r="G7" i="24"/>
  <c r="H7" i="24"/>
  <c r="F8" i="24"/>
  <c r="G8" i="24"/>
  <c r="H8" i="24"/>
  <c r="F9" i="24"/>
  <c r="G9" i="24"/>
  <c r="H9" i="24"/>
  <c r="F10" i="24"/>
  <c r="G10" i="24"/>
  <c r="H10" i="24"/>
  <c r="F11" i="24"/>
  <c r="G11" i="24"/>
  <c r="H11" i="24"/>
  <c r="F12" i="24"/>
  <c r="G12" i="24"/>
  <c r="H12" i="24"/>
  <c r="F13" i="24"/>
  <c r="G13" i="24"/>
  <c r="H13" i="24"/>
  <c r="F14" i="24"/>
  <c r="G14" i="24"/>
  <c r="H14" i="24"/>
  <c r="F15" i="24"/>
  <c r="G15" i="24"/>
  <c r="H15" i="24"/>
  <c r="F16" i="24"/>
  <c r="G16" i="24"/>
  <c r="H16" i="24"/>
  <c r="F17" i="24"/>
  <c r="G17" i="24"/>
  <c r="H17" i="24"/>
  <c r="F18" i="24"/>
  <c r="G18" i="24"/>
  <c r="H18" i="24"/>
  <c r="F19" i="24"/>
  <c r="G19" i="24"/>
  <c r="H19" i="24"/>
  <c r="F20" i="24"/>
  <c r="G20" i="24"/>
  <c r="H20" i="24"/>
  <c r="F21" i="24"/>
  <c r="G21" i="24"/>
  <c r="H21" i="24"/>
  <c r="F22" i="24"/>
  <c r="G22" i="24"/>
  <c r="H22" i="24"/>
  <c r="F23" i="24"/>
  <c r="G23" i="24"/>
  <c r="H23" i="24"/>
  <c r="F24" i="24"/>
  <c r="G24" i="24"/>
  <c r="H24" i="24"/>
  <c r="F25" i="24"/>
  <c r="G25" i="24"/>
  <c r="H25" i="24"/>
  <c r="F26" i="24"/>
  <c r="G26" i="24"/>
  <c r="H26" i="24"/>
  <c r="F27" i="24"/>
  <c r="G27" i="24"/>
  <c r="H27" i="24"/>
  <c r="F28" i="24"/>
  <c r="G28" i="24"/>
  <c r="H28" i="24"/>
  <c r="F29" i="24"/>
  <c r="G29" i="24"/>
  <c r="H29" i="24"/>
  <c r="F30" i="24"/>
  <c r="G30" i="24"/>
  <c r="H30" i="24"/>
  <c r="F31" i="24"/>
  <c r="G31" i="24"/>
  <c r="H31" i="24"/>
  <c r="F32" i="24"/>
  <c r="G32" i="24"/>
  <c r="H32" i="24"/>
  <c r="F33" i="24"/>
  <c r="G33" i="24"/>
  <c r="H33" i="24"/>
  <c r="F34" i="24"/>
  <c r="G34" i="24"/>
  <c r="H34" i="24"/>
  <c r="F35" i="24"/>
  <c r="G35" i="24"/>
  <c r="H35" i="24"/>
  <c r="F36" i="24"/>
  <c r="G36" i="24"/>
  <c r="H36" i="24"/>
  <c r="F37" i="24"/>
  <c r="G37" i="24"/>
  <c r="H37" i="24"/>
  <c r="F38" i="24"/>
  <c r="G38" i="24"/>
  <c r="H38" i="24"/>
  <c r="F39" i="24"/>
  <c r="G39" i="24"/>
  <c r="H39" i="24"/>
  <c r="F40" i="24"/>
  <c r="G40" i="24"/>
  <c r="H40" i="24"/>
  <c r="F41" i="24"/>
  <c r="G41" i="24"/>
  <c r="H41" i="24"/>
  <c r="F42" i="24"/>
  <c r="G42" i="24"/>
  <c r="H42" i="24"/>
  <c r="F43" i="24"/>
  <c r="G43" i="24"/>
  <c r="H43" i="24"/>
  <c r="F44" i="24"/>
  <c r="G44" i="24"/>
  <c r="H44" i="24"/>
  <c r="F45" i="24"/>
  <c r="G45" i="24"/>
  <c r="H45" i="24"/>
  <c r="F46" i="24"/>
  <c r="G46" i="24"/>
  <c r="H46" i="24"/>
  <c r="F47" i="24"/>
  <c r="G47" i="24"/>
  <c r="H47" i="24"/>
  <c r="F48" i="24"/>
  <c r="G48" i="24"/>
  <c r="H48" i="24"/>
  <c r="F49" i="24"/>
  <c r="G49" i="24"/>
  <c r="H49" i="24"/>
  <c r="F50" i="24"/>
  <c r="G50" i="24"/>
  <c r="H50" i="24"/>
  <c r="F51" i="24"/>
  <c r="G51" i="24"/>
  <c r="H51" i="24"/>
  <c r="F52" i="24"/>
  <c r="G52" i="24"/>
  <c r="H52" i="24"/>
  <c r="F53" i="24"/>
  <c r="G53" i="24"/>
  <c r="H53" i="24"/>
  <c r="F54" i="24"/>
  <c r="G54" i="24"/>
  <c r="H54" i="24"/>
  <c r="F55" i="24"/>
  <c r="G55" i="24"/>
  <c r="H55" i="24"/>
  <c r="F56" i="24"/>
  <c r="G56" i="24"/>
  <c r="H56" i="24"/>
  <c r="F57" i="24"/>
  <c r="G57" i="24"/>
  <c r="H57" i="24"/>
  <c r="F58" i="24"/>
  <c r="G58" i="24"/>
  <c r="H58" i="24"/>
  <c r="F59" i="24"/>
  <c r="G59" i="24"/>
  <c r="H59" i="24"/>
  <c r="F60" i="24"/>
  <c r="G60" i="24"/>
  <c r="H60" i="24"/>
  <c r="F61" i="24"/>
  <c r="G61" i="24"/>
  <c r="H61" i="24"/>
  <c r="F62" i="24"/>
  <c r="G62" i="24"/>
  <c r="H62" i="24"/>
  <c r="F63" i="24"/>
  <c r="G63" i="24"/>
  <c r="H63" i="24"/>
  <c r="F64" i="24"/>
  <c r="G64" i="24"/>
  <c r="H64" i="24"/>
  <c r="F65" i="24"/>
  <c r="G65" i="24"/>
  <c r="H65" i="24"/>
  <c r="F66" i="24"/>
  <c r="G66" i="24"/>
  <c r="H66" i="24"/>
  <c r="F67" i="24"/>
  <c r="G67" i="24"/>
  <c r="H67" i="24"/>
  <c r="F68" i="24"/>
  <c r="G68" i="24"/>
  <c r="H68" i="24"/>
  <c r="F69" i="24"/>
  <c r="G69" i="24"/>
  <c r="H69" i="24"/>
  <c r="F70" i="24"/>
  <c r="G70" i="24"/>
  <c r="H70" i="24"/>
  <c r="F71" i="24"/>
  <c r="G71" i="24"/>
  <c r="H71" i="24"/>
  <c r="F72" i="24"/>
  <c r="G72" i="24"/>
  <c r="H72" i="24"/>
  <c r="F73" i="24"/>
  <c r="G73" i="24"/>
  <c r="H73" i="24"/>
  <c r="F74" i="24"/>
  <c r="G74" i="24"/>
  <c r="H74" i="24"/>
  <c r="F75" i="24"/>
  <c r="G75" i="24"/>
  <c r="H75" i="24"/>
  <c r="F76" i="24"/>
  <c r="G76" i="24"/>
  <c r="H76" i="24"/>
  <c r="F77" i="24"/>
  <c r="G77" i="24"/>
  <c r="H77" i="24"/>
  <c r="F78" i="24"/>
  <c r="G78" i="24"/>
  <c r="H78" i="24"/>
  <c r="F79" i="24"/>
  <c r="G79" i="24"/>
  <c r="H79" i="24"/>
  <c r="F80" i="24"/>
  <c r="G80" i="24"/>
  <c r="H80" i="24"/>
  <c r="F81" i="24"/>
  <c r="G81" i="24"/>
  <c r="H81" i="24"/>
  <c r="F82" i="24"/>
  <c r="G82" i="24"/>
  <c r="H82" i="24"/>
  <c r="F83" i="24"/>
  <c r="G83" i="24"/>
  <c r="H83" i="24"/>
  <c r="F84" i="24"/>
  <c r="G84" i="24"/>
  <c r="H84" i="24"/>
  <c r="F85" i="24"/>
  <c r="G85" i="24"/>
  <c r="H85" i="24"/>
  <c r="F86" i="24"/>
  <c r="G86" i="24"/>
  <c r="H86" i="24"/>
  <c r="F87" i="24"/>
  <c r="G87" i="24"/>
  <c r="H87" i="24"/>
  <c r="F88" i="24"/>
  <c r="G88" i="24"/>
  <c r="H88" i="24"/>
  <c r="F89" i="24"/>
  <c r="G89" i="24"/>
  <c r="H89" i="24"/>
  <c r="F90" i="24"/>
  <c r="G90" i="24"/>
  <c r="H90" i="24"/>
  <c r="F91" i="24"/>
  <c r="G91" i="24"/>
  <c r="H91" i="24"/>
  <c r="F92" i="24"/>
  <c r="G92" i="24"/>
  <c r="H92" i="24"/>
  <c r="F93" i="24"/>
  <c r="G93" i="24"/>
  <c r="H93" i="24"/>
  <c r="F94" i="24"/>
  <c r="G94" i="24"/>
  <c r="H94" i="24"/>
  <c r="F95" i="24"/>
  <c r="G95" i="24"/>
  <c r="H95" i="24"/>
  <c r="F96" i="24"/>
  <c r="G96" i="24"/>
  <c r="H96" i="24"/>
  <c r="F97" i="24"/>
  <c r="G97" i="24"/>
  <c r="H97" i="24"/>
  <c r="F98" i="24"/>
  <c r="G98" i="24"/>
  <c r="H98" i="24"/>
  <c r="F99" i="24"/>
  <c r="G99" i="24"/>
  <c r="H99" i="24"/>
  <c r="F100" i="24"/>
  <c r="G100" i="24"/>
  <c r="H100" i="24"/>
  <c r="F101" i="24"/>
  <c r="G101" i="24"/>
  <c r="H101" i="24"/>
  <c r="F102" i="24"/>
  <c r="G102" i="24"/>
  <c r="H102" i="24"/>
  <c r="F103" i="24"/>
  <c r="G103" i="24"/>
  <c r="H103" i="24"/>
  <c r="F104" i="24"/>
  <c r="G104" i="24"/>
  <c r="H104" i="24"/>
  <c r="F105" i="24"/>
  <c r="G105" i="24"/>
  <c r="H105" i="24"/>
  <c r="F106" i="24"/>
  <c r="G106" i="24"/>
  <c r="H106" i="24"/>
  <c r="F107" i="24"/>
  <c r="G107" i="24"/>
  <c r="H107" i="24"/>
  <c r="F108" i="24"/>
  <c r="G108" i="24"/>
  <c r="H108" i="24"/>
  <c r="F109" i="24"/>
  <c r="G109" i="24"/>
  <c r="H109" i="24"/>
  <c r="F110" i="24"/>
  <c r="G110" i="24"/>
  <c r="H110" i="24"/>
  <c r="F111" i="24"/>
  <c r="G111" i="24"/>
  <c r="H111" i="24"/>
  <c r="F112" i="24"/>
  <c r="G112" i="24"/>
  <c r="H112" i="24"/>
  <c r="F113" i="24"/>
  <c r="G113" i="24"/>
  <c r="H113" i="24"/>
  <c r="F114" i="24"/>
  <c r="G114" i="24"/>
  <c r="H114" i="24"/>
  <c r="F115" i="24"/>
  <c r="G115" i="24"/>
  <c r="H115" i="24"/>
  <c r="F116" i="24"/>
  <c r="G116" i="24"/>
  <c r="H116" i="24"/>
  <c r="F117" i="24"/>
  <c r="G117" i="24"/>
  <c r="H117" i="24"/>
  <c r="F118" i="24"/>
  <c r="G118" i="24"/>
  <c r="H118" i="24"/>
  <c r="F119" i="24"/>
  <c r="G119" i="24"/>
  <c r="H119" i="24"/>
  <c r="F120" i="24"/>
  <c r="G120" i="24"/>
  <c r="H120" i="24"/>
  <c r="F121" i="24"/>
  <c r="G121" i="24"/>
  <c r="H121" i="24"/>
  <c r="F122" i="24"/>
  <c r="G122" i="24"/>
  <c r="H122" i="24"/>
  <c r="F123" i="24"/>
  <c r="G123" i="24"/>
  <c r="H123" i="24"/>
  <c r="F124" i="24"/>
  <c r="G124" i="24"/>
  <c r="H124" i="24"/>
  <c r="F125" i="24"/>
  <c r="G125" i="24"/>
  <c r="H125" i="24"/>
  <c r="F126" i="24"/>
  <c r="G126" i="24"/>
  <c r="H126" i="24"/>
  <c r="F127" i="24"/>
  <c r="G127" i="24"/>
  <c r="H127" i="24"/>
  <c r="F128" i="24"/>
  <c r="G128" i="24"/>
  <c r="H128" i="24"/>
  <c r="F129" i="24"/>
  <c r="G129" i="24"/>
  <c r="H129" i="24"/>
  <c r="F130" i="24"/>
  <c r="G130" i="24"/>
  <c r="H130" i="24"/>
  <c r="F131" i="24"/>
  <c r="G131" i="24"/>
  <c r="H131" i="24"/>
  <c r="F132" i="24"/>
  <c r="G132" i="24"/>
  <c r="H132" i="24"/>
  <c r="F133" i="24"/>
  <c r="G133" i="24"/>
  <c r="H133" i="24"/>
  <c r="F134" i="24"/>
  <c r="G134" i="24"/>
  <c r="H134" i="24"/>
  <c r="F135" i="24"/>
  <c r="G135" i="24"/>
  <c r="H135" i="24"/>
  <c r="F136" i="24"/>
  <c r="G136" i="24"/>
  <c r="H136" i="24"/>
  <c r="F137" i="24"/>
  <c r="G137" i="24"/>
  <c r="H137" i="24"/>
  <c r="F138" i="24"/>
  <c r="G138" i="24"/>
  <c r="H138" i="24"/>
  <c r="F139" i="24"/>
  <c r="G139" i="24"/>
  <c r="H139" i="24"/>
  <c r="F140" i="24"/>
  <c r="G140" i="24"/>
  <c r="H140" i="24"/>
  <c r="F141" i="24"/>
  <c r="G141" i="24"/>
  <c r="H141" i="24"/>
  <c r="F142" i="24"/>
  <c r="G142" i="24"/>
  <c r="H142" i="24"/>
  <c r="F143" i="24"/>
  <c r="G143" i="24"/>
  <c r="H143" i="24"/>
  <c r="F144" i="24"/>
  <c r="G144" i="24"/>
  <c r="H144" i="24"/>
  <c r="F145" i="24"/>
  <c r="G145" i="24"/>
  <c r="H145" i="24"/>
  <c r="F146" i="24"/>
  <c r="G146" i="24"/>
  <c r="H146" i="24"/>
  <c r="F147" i="24"/>
  <c r="G147" i="24"/>
  <c r="H147" i="24"/>
  <c r="F148" i="24"/>
  <c r="G148" i="24"/>
  <c r="H148" i="24"/>
  <c r="F149" i="24"/>
  <c r="G149" i="24"/>
  <c r="H149" i="24"/>
  <c r="F150" i="24"/>
  <c r="G150" i="24"/>
  <c r="H150" i="24"/>
  <c r="F151" i="24"/>
  <c r="G151" i="24"/>
  <c r="H151" i="24"/>
  <c r="F152" i="24"/>
  <c r="G152" i="24"/>
  <c r="H152" i="24"/>
  <c r="F153" i="24"/>
  <c r="G153" i="24"/>
  <c r="H153" i="24"/>
  <c r="F154" i="24"/>
  <c r="G154" i="24"/>
  <c r="H154" i="24"/>
  <c r="F155" i="24"/>
  <c r="G155" i="24"/>
  <c r="H155" i="24"/>
  <c r="F156" i="24"/>
  <c r="G156" i="24"/>
  <c r="H156" i="24"/>
  <c r="F157" i="24"/>
  <c r="G157" i="24"/>
  <c r="H157" i="24"/>
  <c r="F158" i="24"/>
  <c r="G158" i="24"/>
  <c r="H158" i="24"/>
  <c r="F159" i="24"/>
  <c r="G159" i="24"/>
  <c r="H159" i="24"/>
  <c r="F160" i="24"/>
  <c r="G160" i="24"/>
  <c r="H160" i="24"/>
  <c r="F161" i="24"/>
  <c r="G161" i="24"/>
  <c r="H161" i="24"/>
  <c r="F162" i="24"/>
  <c r="G162" i="24"/>
  <c r="H162" i="24"/>
  <c r="F163" i="24"/>
  <c r="G163" i="24"/>
  <c r="H163" i="24"/>
  <c r="F164" i="24"/>
  <c r="G164" i="24"/>
  <c r="H164" i="24"/>
  <c r="F165" i="24"/>
  <c r="G165" i="24"/>
  <c r="H165" i="24"/>
  <c r="F166" i="24"/>
  <c r="G166" i="24"/>
  <c r="H166" i="24"/>
  <c r="F167" i="24"/>
  <c r="G167" i="24"/>
  <c r="H167" i="24"/>
  <c r="F168" i="24"/>
  <c r="G168" i="24"/>
  <c r="H168" i="24"/>
  <c r="F169" i="24"/>
  <c r="G169" i="24"/>
  <c r="H169" i="24"/>
  <c r="F170" i="24"/>
  <c r="G170" i="24"/>
  <c r="H170" i="24"/>
  <c r="F171" i="24"/>
  <c r="G171" i="24"/>
  <c r="H171" i="24"/>
  <c r="F172" i="24"/>
  <c r="G172" i="24"/>
  <c r="H172" i="24"/>
  <c r="F173" i="24"/>
  <c r="G173" i="24"/>
  <c r="H173" i="24"/>
  <c r="F174" i="24"/>
  <c r="G174" i="24"/>
  <c r="H174" i="24"/>
  <c r="F175" i="24"/>
  <c r="G175" i="24"/>
  <c r="H175" i="24"/>
  <c r="F176" i="24"/>
  <c r="G176" i="24"/>
  <c r="H176" i="24"/>
  <c r="F177" i="24"/>
  <c r="G177" i="24"/>
  <c r="H177" i="24"/>
  <c r="F178" i="24"/>
  <c r="G178" i="24"/>
  <c r="H178" i="24"/>
  <c r="F179" i="24"/>
  <c r="G179" i="24"/>
  <c r="H179" i="24"/>
  <c r="F180" i="24"/>
  <c r="G180" i="24"/>
  <c r="H180" i="24"/>
  <c r="F181" i="24"/>
  <c r="G181" i="24"/>
  <c r="H181" i="24"/>
  <c r="F182" i="24"/>
  <c r="G182" i="24"/>
  <c r="H182" i="24"/>
  <c r="F183" i="24"/>
  <c r="G183" i="24"/>
  <c r="H183" i="24"/>
  <c r="F184" i="24"/>
  <c r="G184" i="24"/>
  <c r="H184" i="24"/>
  <c r="F185" i="24"/>
  <c r="G185" i="24"/>
  <c r="H185" i="24"/>
  <c r="F186" i="24"/>
  <c r="G186" i="24"/>
  <c r="H186" i="24"/>
  <c r="F187" i="24"/>
  <c r="G187" i="24"/>
  <c r="H187" i="24"/>
  <c r="F188" i="24"/>
  <c r="G188" i="24"/>
  <c r="H188" i="24"/>
  <c r="F189" i="24"/>
  <c r="G189" i="24"/>
  <c r="H189" i="24"/>
  <c r="F190" i="24"/>
  <c r="G190" i="24"/>
  <c r="H190" i="24"/>
  <c r="F191" i="24"/>
  <c r="G191" i="24"/>
  <c r="H191" i="24"/>
  <c r="F192" i="24"/>
  <c r="G192" i="24"/>
  <c r="H192" i="24"/>
  <c r="F193" i="24"/>
  <c r="G193" i="24"/>
  <c r="H193" i="24"/>
  <c r="F194" i="24"/>
  <c r="G194" i="24"/>
  <c r="H194" i="24"/>
  <c r="F195" i="24"/>
  <c r="G195" i="24"/>
  <c r="H195" i="24"/>
  <c r="F196" i="24"/>
  <c r="G196" i="24"/>
  <c r="H196" i="24"/>
  <c r="F197" i="24"/>
  <c r="G197" i="24"/>
  <c r="H197" i="24"/>
  <c r="F198" i="24"/>
  <c r="G198" i="24"/>
  <c r="H198" i="24"/>
  <c r="F199" i="24"/>
  <c r="G199" i="24"/>
  <c r="H199" i="24"/>
  <c r="F200" i="24"/>
  <c r="G200" i="24"/>
  <c r="H200" i="24"/>
  <c r="F201" i="24"/>
  <c r="G201" i="24"/>
  <c r="H201" i="24"/>
  <c r="H202" i="24"/>
  <c r="E2" i="24"/>
  <c r="F2" i="24"/>
  <c r="F3" i="24"/>
  <c r="G3" i="24"/>
  <c r="D2" i="24"/>
  <c r="G2" i="24"/>
  <c r="H3" i="24"/>
  <c r="J2" i="24"/>
  <c r="I2" i="24"/>
  <c r="K2" i="24"/>
  <c r="L2" i="24"/>
  <c r="H2" i="24"/>
  <c r="C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D84" i="22"/>
  <c r="J84" i="22"/>
  <c r="E84" i="22"/>
  <c r="I84" i="22"/>
  <c r="K84" i="22"/>
  <c r="L84" i="22"/>
  <c r="E83" i="22"/>
  <c r="E201" i="22"/>
  <c r="F83" i="22"/>
  <c r="F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C178" i="22"/>
  <c r="C179" i="22"/>
  <c r="C180" i="22"/>
  <c r="C181" i="22"/>
  <c r="C182" i="22"/>
  <c r="C183" i="22"/>
  <c r="C184" i="22"/>
  <c r="C185" i="22"/>
  <c r="C186" i="22"/>
  <c r="C187" i="22"/>
  <c r="C188" i="22"/>
  <c r="C189" i="22"/>
  <c r="C190" i="22"/>
  <c r="C191" i="22"/>
  <c r="C192" i="22"/>
  <c r="C193" i="22"/>
  <c r="C194" i="22"/>
  <c r="C195" i="22"/>
  <c r="C196" i="22"/>
  <c r="C197" i="22"/>
  <c r="C198" i="22"/>
  <c r="C199" i="22"/>
  <c r="C200" i="22"/>
  <c r="C201" i="22"/>
  <c r="D201" i="22"/>
  <c r="G84" i="22"/>
  <c r="D83" i="22"/>
  <c r="G83" i="22"/>
  <c r="H84" i="22"/>
  <c r="D3" i="22"/>
  <c r="G3" i="22"/>
  <c r="D4" i="22"/>
  <c r="G4" i="22"/>
  <c r="D5" i="22"/>
  <c r="G5" i="22"/>
  <c r="D6" i="22"/>
  <c r="G6" i="22"/>
  <c r="D7" i="22"/>
  <c r="G7" i="22"/>
  <c r="D8" i="22"/>
  <c r="G8" i="22"/>
  <c r="D9" i="22"/>
  <c r="G9" i="22"/>
  <c r="D10" i="22"/>
  <c r="G10" i="22"/>
  <c r="D11" i="22"/>
  <c r="G11" i="22"/>
  <c r="D12" i="22"/>
  <c r="G12" i="22"/>
  <c r="D13" i="22"/>
  <c r="G13" i="22"/>
  <c r="D14" i="22"/>
  <c r="G14" i="22"/>
  <c r="D15" i="22"/>
  <c r="G15" i="22"/>
  <c r="D16" i="22"/>
  <c r="G16" i="22"/>
  <c r="D17" i="22"/>
  <c r="G17" i="22"/>
  <c r="D18" i="22"/>
  <c r="G18" i="22"/>
  <c r="D19" i="22"/>
  <c r="G19" i="22"/>
  <c r="D20" i="22"/>
  <c r="G20" i="22"/>
  <c r="D21" i="22"/>
  <c r="G21" i="22"/>
  <c r="D22" i="22"/>
  <c r="G22" i="22"/>
  <c r="D23" i="22"/>
  <c r="G23" i="22"/>
  <c r="D24" i="22"/>
  <c r="G24" i="22"/>
  <c r="D25" i="22"/>
  <c r="G25" i="22"/>
  <c r="D26" i="22"/>
  <c r="G26" i="22"/>
  <c r="D27" i="22"/>
  <c r="G27" i="22"/>
  <c r="D28" i="22"/>
  <c r="G28" i="22"/>
  <c r="D29" i="22"/>
  <c r="G29" i="22"/>
  <c r="D30" i="22"/>
  <c r="G30" i="22"/>
  <c r="D31" i="22"/>
  <c r="G31" i="22"/>
  <c r="D32" i="22"/>
  <c r="G32" i="22"/>
  <c r="D33" i="22"/>
  <c r="G33" i="22"/>
  <c r="D34" i="22"/>
  <c r="G34" i="22"/>
  <c r="D35" i="22"/>
  <c r="G35" i="22"/>
  <c r="D36" i="22"/>
  <c r="G36" i="22"/>
  <c r="D37" i="22"/>
  <c r="G37" i="22"/>
  <c r="D38" i="22"/>
  <c r="G38" i="22"/>
  <c r="D39" i="22"/>
  <c r="G39" i="22"/>
  <c r="D40" i="22"/>
  <c r="G40" i="22"/>
  <c r="D41" i="22"/>
  <c r="G41" i="22"/>
  <c r="D42" i="22"/>
  <c r="G42" i="22"/>
  <c r="D43" i="22"/>
  <c r="G43" i="22"/>
  <c r="D44" i="22"/>
  <c r="G44" i="22"/>
  <c r="D45" i="22"/>
  <c r="G45" i="22"/>
  <c r="D46" i="22"/>
  <c r="G46" i="22"/>
  <c r="D47" i="22"/>
  <c r="G47" i="22"/>
  <c r="D48" i="22"/>
  <c r="G48" i="22"/>
  <c r="D49" i="22"/>
  <c r="G49" i="22"/>
  <c r="D50" i="22"/>
  <c r="G50" i="22"/>
  <c r="D51" i="22"/>
  <c r="G51" i="22"/>
  <c r="D52" i="22"/>
  <c r="G52" i="22"/>
  <c r="D53" i="22"/>
  <c r="G53" i="22"/>
  <c r="D54" i="22"/>
  <c r="G54" i="22"/>
  <c r="D55" i="22"/>
  <c r="G55" i="22"/>
  <c r="D56" i="22"/>
  <c r="G56" i="22"/>
  <c r="D57" i="22"/>
  <c r="G57" i="22"/>
  <c r="D58" i="22"/>
  <c r="G58" i="22"/>
  <c r="D59" i="22"/>
  <c r="G59" i="22"/>
  <c r="D60" i="22"/>
  <c r="G60" i="22"/>
  <c r="D61" i="22"/>
  <c r="G61" i="22"/>
  <c r="D62" i="22"/>
  <c r="G62" i="22"/>
  <c r="D63" i="22"/>
  <c r="G63" i="22"/>
  <c r="D64" i="22"/>
  <c r="G64" i="22"/>
  <c r="D65" i="22"/>
  <c r="G65" i="22"/>
  <c r="D66" i="22"/>
  <c r="G66" i="22"/>
  <c r="D67" i="22"/>
  <c r="G67" i="22"/>
  <c r="D68" i="22"/>
  <c r="G68" i="22"/>
  <c r="D69" i="22"/>
  <c r="G69" i="22"/>
  <c r="D70" i="22"/>
  <c r="G70" i="22"/>
  <c r="D71" i="22"/>
  <c r="G71" i="22"/>
  <c r="D72" i="22"/>
  <c r="G72" i="22"/>
  <c r="D73" i="22"/>
  <c r="G73" i="22"/>
  <c r="D74" i="22"/>
  <c r="G74" i="22"/>
  <c r="D75" i="22"/>
  <c r="G75" i="22"/>
  <c r="D76" i="22"/>
  <c r="G76" i="22"/>
  <c r="D77" i="22"/>
  <c r="G77" i="22"/>
  <c r="D78" i="22"/>
  <c r="G78" i="22"/>
  <c r="D79" i="22"/>
  <c r="G79" i="22"/>
  <c r="D80" i="22"/>
  <c r="G80" i="22"/>
  <c r="D81" i="22"/>
  <c r="G81" i="22"/>
  <c r="D82" i="22"/>
  <c r="G82" i="22"/>
  <c r="D2" i="22"/>
  <c r="G2" i="22"/>
  <c r="E3" i="22"/>
  <c r="F3" i="22"/>
  <c r="E4" i="22"/>
  <c r="F4" i="22"/>
  <c r="E5" i="22"/>
  <c r="F5" i="22"/>
  <c r="E6" i="22"/>
  <c r="F6" i="22"/>
  <c r="E7" i="22"/>
  <c r="F7" i="22"/>
  <c r="E8" i="22"/>
  <c r="F8" i="22"/>
  <c r="E9" i="22"/>
  <c r="F9" i="22"/>
  <c r="E10" i="22"/>
  <c r="F10" i="22"/>
  <c r="E11" i="22"/>
  <c r="F11" i="22"/>
  <c r="E12" i="22"/>
  <c r="F12" i="22"/>
  <c r="E13" i="22"/>
  <c r="F13" i="22"/>
  <c r="E14" i="22"/>
  <c r="F14" i="22"/>
  <c r="E15" i="22"/>
  <c r="F15" i="22"/>
  <c r="E16" i="22"/>
  <c r="F16" i="22"/>
  <c r="E17" i="22"/>
  <c r="F17" i="22"/>
  <c r="E18" i="22"/>
  <c r="F18" i="22"/>
  <c r="E19" i="22"/>
  <c r="F19" i="22"/>
  <c r="E20" i="22"/>
  <c r="F20" i="22"/>
  <c r="E21" i="22"/>
  <c r="F21" i="22"/>
  <c r="E22" i="22"/>
  <c r="F22" i="22"/>
  <c r="E23" i="22"/>
  <c r="F23" i="22"/>
  <c r="E24" i="22"/>
  <c r="F24" i="22"/>
  <c r="E25" i="22"/>
  <c r="F25" i="22"/>
  <c r="E26" i="22"/>
  <c r="F26" i="22"/>
  <c r="E27" i="22"/>
  <c r="F27" i="22"/>
  <c r="E28" i="22"/>
  <c r="F28" i="22"/>
  <c r="E29" i="22"/>
  <c r="F29" i="22"/>
  <c r="E30" i="22"/>
  <c r="F30" i="22"/>
  <c r="E31" i="22"/>
  <c r="F31" i="22"/>
  <c r="E32" i="22"/>
  <c r="F32" i="22"/>
  <c r="E33" i="22"/>
  <c r="F33" i="22"/>
  <c r="E34" i="22"/>
  <c r="F34" i="22"/>
  <c r="E35" i="22"/>
  <c r="F35" i="22"/>
  <c r="E36" i="22"/>
  <c r="F36" i="22"/>
  <c r="E37" i="22"/>
  <c r="F37" i="22"/>
  <c r="E38" i="22"/>
  <c r="F38" i="22"/>
  <c r="E39" i="22"/>
  <c r="F39" i="22"/>
  <c r="E40" i="22"/>
  <c r="F40" i="22"/>
  <c r="E41" i="22"/>
  <c r="F41" i="22"/>
  <c r="E42" i="22"/>
  <c r="F42" i="22"/>
  <c r="E43" i="22"/>
  <c r="F43" i="22"/>
  <c r="E44" i="22"/>
  <c r="F44" i="22"/>
  <c r="E45" i="22"/>
  <c r="F45" i="22"/>
  <c r="E46" i="22"/>
  <c r="F46" i="22"/>
  <c r="E47" i="22"/>
  <c r="F47" i="22"/>
  <c r="E48" i="22"/>
  <c r="F48" i="22"/>
  <c r="E49" i="22"/>
  <c r="F49" i="22"/>
  <c r="E50" i="22"/>
  <c r="F50" i="22"/>
  <c r="E51" i="22"/>
  <c r="F51" i="22"/>
  <c r="E52" i="22"/>
  <c r="F52" i="22"/>
  <c r="E53" i="22"/>
  <c r="F53" i="22"/>
  <c r="E54" i="22"/>
  <c r="F54" i="22"/>
  <c r="E55" i="22"/>
  <c r="F55" i="22"/>
  <c r="E56" i="22"/>
  <c r="F56" i="22"/>
  <c r="E57" i="22"/>
  <c r="F57" i="22"/>
  <c r="E58" i="22"/>
  <c r="F58" i="22"/>
  <c r="E59" i="22"/>
  <c r="F59" i="22"/>
  <c r="E60" i="22"/>
  <c r="F60" i="22"/>
  <c r="E61" i="22"/>
  <c r="F61" i="22"/>
  <c r="E62" i="22"/>
  <c r="F62" i="22"/>
  <c r="E63" i="22"/>
  <c r="F63" i="22"/>
  <c r="E64" i="22"/>
  <c r="F64" i="22"/>
  <c r="E65" i="22"/>
  <c r="F65" i="22"/>
  <c r="E66" i="22"/>
  <c r="F66" i="22"/>
  <c r="E67" i="22"/>
  <c r="F67" i="22"/>
  <c r="E68" i="22"/>
  <c r="F68" i="22"/>
  <c r="E69" i="22"/>
  <c r="F69" i="22"/>
  <c r="E70" i="22"/>
  <c r="F70" i="22"/>
  <c r="E71" i="22"/>
  <c r="F71" i="22"/>
  <c r="E72" i="22"/>
  <c r="F72" i="22"/>
  <c r="E73" i="22"/>
  <c r="F73" i="22"/>
  <c r="E74" i="22"/>
  <c r="F74" i="22"/>
  <c r="E75" i="22"/>
  <c r="F75" i="22"/>
  <c r="E76" i="22"/>
  <c r="F76" i="22"/>
  <c r="E77" i="22"/>
  <c r="F77" i="22"/>
  <c r="E78" i="22"/>
  <c r="F78" i="22"/>
  <c r="E79" i="22"/>
  <c r="F79" i="22"/>
  <c r="E80" i="22"/>
  <c r="F80" i="22"/>
  <c r="E81" i="22"/>
  <c r="F81" i="22"/>
  <c r="E82" i="22"/>
  <c r="F82" i="22"/>
  <c r="E2" i="22"/>
  <c r="F2" i="22"/>
  <c r="V12" i="2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7" i="5"/>
  <c r="X206" i="2"/>
  <c r="X207" i="2"/>
  <c r="J15" i="22"/>
  <c r="D92" i="22"/>
  <c r="J92" i="22"/>
  <c r="D142" i="22"/>
  <c r="J142" i="22"/>
  <c r="J2" i="22"/>
  <c r="D167" i="22"/>
  <c r="J167" i="22"/>
  <c r="D198" i="22"/>
  <c r="J198" i="22"/>
  <c r="J13" i="22"/>
  <c r="D111" i="22"/>
  <c r="J111" i="22"/>
  <c r="J39" i="22"/>
  <c r="D144" i="22"/>
  <c r="J144" i="22"/>
  <c r="D178" i="22"/>
  <c r="J178" i="22"/>
  <c r="D171" i="22"/>
  <c r="J171" i="22"/>
  <c r="D170" i="22"/>
  <c r="J170" i="22"/>
  <c r="J73" i="22"/>
  <c r="D155" i="22"/>
  <c r="J155" i="22"/>
  <c r="J25" i="22"/>
  <c r="D110" i="22"/>
  <c r="J110" i="22"/>
  <c r="D140" i="22"/>
  <c r="J140" i="22"/>
  <c r="D94" i="22"/>
  <c r="J94" i="22"/>
  <c r="J26" i="22"/>
  <c r="D191" i="22"/>
  <c r="J191" i="22"/>
  <c r="D100" i="22"/>
  <c r="J100" i="22"/>
  <c r="D143" i="22"/>
  <c r="J143" i="22"/>
  <c r="D93" i="22"/>
  <c r="J93" i="22"/>
  <c r="D188" i="22"/>
  <c r="J188" i="22"/>
  <c r="D150" i="22"/>
  <c r="J150" i="22"/>
  <c r="J79" i="22"/>
  <c r="D90" i="22"/>
  <c r="J90" i="22"/>
  <c r="J43" i="22"/>
  <c r="D175" i="22"/>
  <c r="J175" i="22"/>
  <c r="D179" i="22"/>
  <c r="J179" i="22"/>
  <c r="D141" i="22"/>
  <c r="J141" i="22"/>
  <c r="J65" i="22"/>
  <c r="D154" i="22"/>
  <c r="J154" i="22"/>
  <c r="D121" i="22"/>
  <c r="J121" i="22"/>
  <c r="D187" i="22"/>
  <c r="J187" i="22"/>
  <c r="J9" i="22"/>
  <c r="D89" i="22"/>
  <c r="J89" i="22"/>
  <c r="D199" i="22"/>
  <c r="J199" i="22"/>
  <c r="D176" i="22"/>
  <c r="J176" i="22"/>
  <c r="J75" i="22"/>
  <c r="J201" i="22"/>
  <c r="J27" i="22"/>
  <c r="D153" i="22"/>
  <c r="J153" i="22"/>
  <c r="J7" i="22"/>
  <c r="D113" i="22"/>
  <c r="J113" i="22"/>
  <c r="D132" i="22"/>
  <c r="J132" i="22"/>
  <c r="J63" i="22"/>
  <c r="D126" i="22"/>
  <c r="J126" i="22"/>
  <c r="D116" i="22"/>
  <c r="J116" i="22"/>
  <c r="J69" i="22"/>
  <c r="D115" i="22"/>
  <c r="J115" i="22"/>
  <c r="D161" i="22"/>
  <c r="J161" i="22"/>
  <c r="D105" i="22"/>
  <c r="J105" i="22"/>
  <c r="J42" i="22"/>
  <c r="J68" i="22"/>
  <c r="J44" i="22"/>
  <c r="D186" i="22"/>
  <c r="J186" i="22"/>
  <c r="D128" i="22"/>
  <c r="J128" i="22"/>
  <c r="D147" i="22"/>
  <c r="J147" i="22"/>
  <c r="J19" i="22"/>
  <c r="J36" i="22"/>
  <c r="D139" i="22"/>
  <c r="J139" i="22"/>
  <c r="J18" i="22"/>
  <c r="J52" i="22"/>
  <c r="D123" i="22"/>
  <c r="J123" i="22"/>
  <c r="D112" i="22"/>
  <c r="J112" i="22"/>
  <c r="J28" i="22"/>
  <c r="D149" i="22"/>
  <c r="J149" i="22"/>
  <c r="D119" i="22"/>
  <c r="J119" i="22"/>
  <c r="D146" i="22"/>
  <c r="J146" i="22"/>
  <c r="D148" i="22"/>
  <c r="J148" i="22"/>
  <c r="D120" i="22"/>
  <c r="J120" i="22"/>
  <c r="J56" i="22"/>
  <c r="J46" i="22"/>
  <c r="D181" i="22"/>
  <c r="J181" i="22"/>
  <c r="J10" i="22"/>
  <c r="D163" i="22"/>
  <c r="J163" i="22"/>
  <c r="D174" i="22"/>
  <c r="J174" i="22"/>
  <c r="J49" i="22"/>
  <c r="J58" i="22"/>
  <c r="J57" i="22"/>
  <c r="D137" i="22"/>
  <c r="J137" i="22"/>
  <c r="D196" i="22"/>
  <c r="J196" i="22"/>
  <c r="J6" i="22"/>
  <c r="D106" i="22"/>
  <c r="J106" i="22"/>
  <c r="D102" i="22"/>
  <c r="J102" i="22"/>
  <c r="D168" i="22"/>
  <c r="J168" i="22"/>
  <c r="D189" i="22"/>
  <c r="J189" i="22"/>
  <c r="D95" i="22"/>
  <c r="J95" i="22"/>
  <c r="J24" i="22"/>
  <c r="J14" i="22"/>
  <c r="J20" i="22"/>
  <c r="D164" i="22"/>
  <c r="J164" i="22"/>
  <c r="D87" i="22"/>
  <c r="J87" i="22"/>
  <c r="D193" i="22"/>
  <c r="J193" i="22"/>
  <c r="D86" i="22"/>
  <c r="J86" i="22"/>
  <c r="D192" i="22"/>
  <c r="J192" i="22"/>
  <c r="D130" i="22"/>
  <c r="J130" i="22"/>
  <c r="J53" i="22"/>
  <c r="D166" i="22"/>
  <c r="J166" i="22"/>
  <c r="D180" i="22"/>
  <c r="J180" i="22"/>
  <c r="D162" i="22"/>
  <c r="J162" i="22"/>
  <c r="J34" i="22"/>
  <c r="J74" i="22"/>
  <c r="J29" i="22"/>
  <c r="J33" i="22"/>
  <c r="D135" i="22"/>
  <c r="J135" i="22"/>
  <c r="J54" i="22"/>
  <c r="J51" i="22"/>
  <c r="D190" i="22"/>
  <c r="J190" i="22"/>
  <c r="D98" i="22"/>
  <c r="J98" i="22"/>
  <c r="D97" i="22"/>
  <c r="J97" i="22"/>
  <c r="J47" i="22"/>
  <c r="D96" i="22"/>
  <c r="J96" i="22"/>
  <c r="D183" i="22"/>
  <c r="J183" i="22"/>
  <c r="D185" i="22"/>
  <c r="J185" i="22"/>
  <c r="D158" i="22"/>
  <c r="J158" i="22"/>
  <c r="J21" i="22"/>
  <c r="D138" i="22"/>
  <c r="J138" i="22"/>
  <c r="J17" i="22"/>
  <c r="D200" i="22"/>
  <c r="J200" i="22"/>
  <c r="J45" i="22"/>
  <c r="J3" i="22"/>
  <c r="D151" i="22"/>
  <c r="J151" i="22"/>
  <c r="D125" i="22"/>
  <c r="J125" i="22"/>
  <c r="D145" i="22"/>
  <c r="J145" i="22"/>
  <c r="J48" i="22"/>
  <c r="J64" i="22"/>
  <c r="D109" i="22"/>
  <c r="J109" i="22"/>
  <c r="J82" i="22"/>
  <c r="D157" i="22"/>
  <c r="J157" i="22"/>
  <c r="D177" i="22"/>
  <c r="J177" i="22"/>
  <c r="J61" i="22"/>
  <c r="J22" i="22"/>
  <c r="D118" i="22"/>
  <c r="J118" i="22"/>
  <c r="D101" i="22"/>
  <c r="J101" i="22"/>
  <c r="J55" i="22"/>
  <c r="D122" i="22"/>
  <c r="J122" i="22"/>
  <c r="D131" i="22"/>
  <c r="J131" i="22"/>
  <c r="D103" i="22"/>
  <c r="J103" i="22"/>
  <c r="D173" i="22"/>
  <c r="J173" i="22"/>
  <c r="J30" i="22"/>
  <c r="J77" i="22"/>
  <c r="J35" i="22"/>
  <c r="J8" i="22"/>
  <c r="D91" i="22"/>
  <c r="J91" i="22"/>
  <c r="J71" i="22"/>
  <c r="D124" i="22"/>
  <c r="J124" i="22"/>
  <c r="J83" i="22"/>
  <c r="D159" i="22"/>
  <c r="J159" i="22"/>
  <c r="J41" i="22"/>
  <c r="J80" i="22"/>
  <c r="J16" i="22"/>
  <c r="D127" i="22"/>
  <c r="J127" i="22"/>
  <c r="D117" i="22"/>
  <c r="J117" i="22"/>
  <c r="J11" i="22"/>
  <c r="D133" i="22"/>
  <c r="J133" i="22"/>
  <c r="D195" i="22"/>
  <c r="J195" i="22"/>
  <c r="J40" i="22"/>
  <c r="D165" i="22"/>
  <c r="J165" i="22"/>
  <c r="D184" i="22"/>
  <c r="J184" i="22"/>
  <c r="D104" i="22"/>
  <c r="J104" i="22"/>
  <c r="D99" i="22"/>
  <c r="J99" i="22"/>
  <c r="D136" i="22"/>
  <c r="J136" i="22"/>
  <c r="D108" i="22"/>
  <c r="J108" i="22"/>
  <c r="J37" i="22"/>
  <c r="D169" i="22"/>
  <c r="J169" i="22"/>
  <c r="J78" i="22"/>
  <c r="J12" i="22"/>
  <c r="D129" i="22"/>
  <c r="J129" i="22"/>
  <c r="D194" i="22"/>
  <c r="J194" i="22"/>
  <c r="D160" i="22"/>
  <c r="J160" i="22"/>
  <c r="J38" i="22"/>
  <c r="D114" i="22"/>
  <c r="J114" i="22"/>
  <c r="J32" i="22"/>
  <c r="J81" i="22"/>
  <c r="J70" i="22"/>
  <c r="J60" i="22"/>
  <c r="D107" i="22"/>
  <c r="J107" i="22"/>
  <c r="D172" i="22"/>
  <c r="J172" i="22"/>
  <c r="J59" i="22"/>
  <c r="J5" i="22"/>
  <c r="J76" i="22"/>
  <c r="J23" i="22"/>
  <c r="D156" i="22"/>
  <c r="J156" i="22"/>
  <c r="D88" i="22"/>
  <c r="J88" i="22"/>
  <c r="J50" i="22"/>
  <c r="D182" i="22"/>
  <c r="J182" i="22"/>
  <c r="J66" i="22"/>
  <c r="J31" i="22"/>
  <c r="D85" i="22"/>
  <c r="J85" i="22"/>
  <c r="D134" i="22"/>
  <c r="J134" i="22"/>
  <c r="J62" i="22"/>
  <c r="D152" i="22"/>
  <c r="J152" i="22"/>
  <c r="J72" i="22"/>
  <c r="J67" i="22"/>
  <c r="D197" i="22"/>
  <c r="J197" i="22"/>
  <c r="J4" i="22"/>
  <c r="I15" i="22"/>
  <c r="E92" i="22"/>
  <c r="I92" i="22"/>
  <c r="E142" i="22"/>
  <c r="I142" i="22"/>
  <c r="I2" i="22"/>
  <c r="E167" i="22"/>
  <c r="I167" i="22"/>
  <c r="E198" i="22"/>
  <c r="I198" i="22"/>
  <c r="I13" i="22"/>
  <c r="E111" i="22"/>
  <c r="I111" i="22"/>
  <c r="I39" i="22"/>
  <c r="E144" i="22"/>
  <c r="I144" i="22"/>
  <c r="E178" i="22"/>
  <c r="I178" i="22"/>
  <c r="E171" i="22"/>
  <c r="I171" i="22"/>
  <c r="E170" i="22"/>
  <c r="I170" i="22"/>
  <c r="I73" i="22"/>
  <c r="E155" i="22"/>
  <c r="I155" i="22"/>
  <c r="I25" i="22"/>
  <c r="E110" i="22"/>
  <c r="I110" i="22"/>
  <c r="E140" i="22"/>
  <c r="I140" i="22"/>
  <c r="E94" i="22"/>
  <c r="I94" i="22"/>
  <c r="I26" i="22"/>
  <c r="E191" i="22"/>
  <c r="I191" i="22"/>
  <c r="E100" i="22"/>
  <c r="I100" i="22"/>
  <c r="E143" i="22"/>
  <c r="I143" i="22"/>
  <c r="E93" i="22"/>
  <c r="I93" i="22"/>
  <c r="E188" i="22"/>
  <c r="I188" i="22"/>
  <c r="E150" i="22"/>
  <c r="I150" i="22"/>
  <c r="I79" i="22"/>
  <c r="E90" i="22"/>
  <c r="I90" i="22"/>
  <c r="I43" i="22"/>
  <c r="E175" i="22"/>
  <c r="I175" i="22"/>
  <c r="E179" i="22"/>
  <c r="I179" i="22"/>
  <c r="E141" i="22"/>
  <c r="I141" i="22"/>
  <c r="I65" i="22"/>
  <c r="E154" i="22"/>
  <c r="I154" i="22"/>
  <c r="E121" i="22"/>
  <c r="I121" i="22"/>
  <c r="E187" i="22"/>
  <c r="I187" i="22"/>
  <c r="I9" i="22"/>
  <c r="E89" i="22"/>
  <c r="I89" i="22"/>
  <c r="E199" i="22"/>
  <c r="I199" i="22"/>
  <c r="E176" i="22"/>
  <c r="I176" i="22"/>
  <c r="I75" i="22"/>
  <c r="I201" i="22"/>
  <c r="I27" i="22"/>
  <c r="E153" i="22"/>
  <c r="I153" i="22"/>
  <c r="I7" i="22"/>
  <c r="E113" i="22"/>
  <c r="I113" i="22"/>
  <c r="E132" i="22"/>
  <c r="I132" i="22"/>
  <c r="I63" i="22"/>
  <c r="E126" i="22"/>
  <c r="I126" i="22"/>
  <c r="E116" i="22"/>
  <c r="I116" i="22"/>
  <c r="I69" i="22"/>
  <c r="E115" i="22"/>
  <c r="I115" i="22"/>
  <c r="E161" i="22"/>
  <c r="I161" i="22"/>
  <c r="E105" i="22"/>
  <c r="I105" i="22"/>
  <c r="I42" i="22"/>
  <c r="I68" i="22"/>
  <c r="I44" i="22"/>
  <c r="E186" i="22"/>
  <c r="I186" i="22"/>
  <c r="E128" i="22"/>
  <c r="I128" i="22"/>
  <c r="E147" i="22"/>
  <c r="I147" i="22"/>
  <c r="I19" i="22"/>
  <c r="I36" i="22"/>
  <c r="E139" i="22"/>
  <c r="I139" i="22"/>
  <c r="I18" i="22"/>
  <c r="I52" i="22"/>
  <c r="E123" i="22"/>
  <c r="I123" i="22"/>
  <c r="E112" i="22"/>
  <c r="I112" i="22"/>
  <c r="I28" i="22"/>
  <c r="E149" i="22"/>
  <c r="I149" i="22"/>
  <c r="E119" i="22"/>
  <c r="I119" i="22"/>
  <c r="E146" i="22"/>
  <c r="I146" i="22"/>
  <c r="E148" i="22"/>
  <c r="I148" i="22"/>
  <c r="E120" i="22"/>
  <c r="I120" i="22"/>
  <c r="I56" i="22"/>
  <c r="I46" i="22"/>
  <c r="E181" i="22"/>
  <c r="I181" i="22"/>
  <c r="I10" i="22"/>
  <c r="E163" i="22"/>
  <c r="I163" i="22"/>
  <c r="E174" i="22"/>
  <c r="I174" i="22"/>
  <c r="I49" i="22"/>
  <c r="I58" i="22"/>
  <c r="I57" i="22"/>
  <c r="E137" i="22"/>
  <c r="I137" i="22"/>
  <c r="E196" i="22"/>
  <c r="I196" i="22"/>
  <c r="I6" i="22"/>
  <c r="E106" i="22"/>
  <c r="I106" i="22"/>
  <c r="E102" i="22"/>
  <c r="I102" i="22"/>
  <c r="E168" i="22"/>
  <c r="I168" i="22"/>
  <c r="E189" i="22"/>
  <c r="I189" i="22"/>
  <c r="E95" i="22"/>
  <c r="I95" i="22"/>
  <c r="I24" i="22"/>
  <c r="I14" i="22"/>
  <c r="I20" i="22"/>
  <c r="E164" i="22"/>
  <c r="I164" i="22"/>
  <c r="E87" i="22"/>
  <c r="I87" i="22"/>
  <c r="E193" i="22"/>
  <c r="I193" i="22"/>
  <c r="E86" i="22"/>
  <c r="I86" i="22"/>
  <c r="E192" i="22"/>
  <c r="I192" i="22"/>
  <c r="E130" i="22"/>
  <c r="I130" i="22"/>
  <c r="I53" i="22"/>
  <c r="E166" i="22"/>
  <c r="I166" i="22"/>
  <c r="E180" i="22"/>
  <c r="I180" i="22"/>
  <c r="E162" i="22"/>
  <c r="I162" i="22"/>
  <c r="I34" i="22"/>
  <c r="I74" i="22"/>
  <c r="I29" i="22"/>
  <c r="I33" i="22"/>
  <c r="E135" i="22"/>
  <c r="I135" i="22"/>
  <c r="I54" i="22"/>
  <c r="I51" i="22"/>
  <c r="E190" i="22"/>
  <c r="I190" i="22"/>
  <c r="E98" i="22"/>
  <c r="I98" i="22"/>
  <c r="E97" i="22"/>
  <c r="I97" i="22"/>
  <c r="I47" i="22"/>
  <c r="E96" i="22"/>
  <c r="I96" i="22"/>
  <c r="E183" i="22"/>
  <c r="I183" i="22"/>
  <c r="E185" i="22"/>
  <c r="I185" i="22"/>
  <c r="E158" i="22"/>
  <c r="I158" i="22"/>
  <c r="I21" i="22"/>
  <c r="E138" i="22"/>
  <c r="I138" i="22"/>
  <c r="I17" i="22"/>
  <c r="E200" i="22"/>
  <c r="I200" i="22"/>
  <c r="I45" i="22"/>
  <c r="I3" i="22"/>
  <c r="E151" i="22"/>
  <c r="I151" i="22"/>
  <c r="E125" i="22"/>
  <c r="I125" i="22"/>
  <c r="E145" i="22"/>
  <c r="I145" i="22"/>
  <c r="I48" i="22"/>
  <c r="I64" i="22"/>
  <c r="E109" i="22"/>
  <c r="I109" i="22"/>
  <c r="I82" i="22"/>
  <c r="E157" i="22"/>
  <c r="I157" i="22"/>
  <c r="E177" i="22"/>
  <c r="I177" i="22"/>
  <c r="I61" i="22"/>
  <c r="I22" i="22"/>
  <c r="E118" i="22"/>
  <c r="I118" i="22"/>
  <c r="E101" i="22"/>
  <c r="I101" i="22"/>
  <c r="I55" i="22"/>
  <c r="E122" i="22"/>
  <c r="I122" i="22"/>
  <c r="E131" i="22"/>
  <c r="I131" i="22"/>
  <c r="E103" i="22"/>
  <c r="I103" i="22"/>
  <c r="E173" i="22"/>
  <c r="I173" i="22"/>
  <c r="I30" i="22"/>
  <c r="I77" i="22"/>
  <c r="I35" i="22"/>
  <c r="I8" i="22"/>
  <c r="E91" i="22"/>
  <c r="I91" i="22"/>
  <c r="I71" i="22"/>
  <c r="E124" i="22"/>
  <c r="I124" i="22"/>
  <c r="I83" i="22"/>
  <c r="E159" i="22"/>
  <c r="I159" i="22"/>
  <c r="I41" i="22"/>
  <c r="I80" i="22"/>
  <c r="I16" i="22"/>
  <c r="E127" i="22"/>
  <c r="I127" i="22"/>
  <c r="E117" i="22"/>
  <c r="I117" i="22"/>
  <c r="I11" i="22"/>
  <c r="E133" i="22"/>
  <c r="I133" i="22"/>
  <c r="E195" i="22"/>
  <c r="I195" i="22"/>
  <c r="I40" i="22"/>
  <c r="E165" i="22"/>
  <c r="I165" i="22"/>
  <c r="E184" i="22"/>
  <c r="I184" i="22"/>
  <c r="E104" i="22"/>
  <c r="I104" i="22"/>
  <c r="E99" i="22"/>
  <c r="I99" i="22"/>
  <c r="E136" i="22"/>
  <c r="I136" i="22"/>
  <c r="E108" i="22"/>
  <c r="I108" i="22"/>
  <c r="I37" i="22"/>
  <c r="E169" i="22"/>
  <c r="I169" i="22"/>
  <c r="I78" i="22"/>
  <c r="I12" i="22"/>
  <c r="E129" i="22"/>
  <c r="I129" i="22"/>
  <c r="E194" i="22"/>
  <c r="I194" i="22"/>
  <c r="E160" i="22"/>
  <c r="I160" i="22"/>
  <c r="I38" i="22"/>
  <c r="E114" i="22"/>
  <c r="I114" i="22"/>
  <c r="I32" i="22"/>
  <c r="I81" i="22"/>
  <c r="I70" i="22"/>
  <c r="I60" i="22"/>
  <c r="E107" i="22"/>
  <c r="I107" i="22"/>
  <c r="E172" i="22"/>
  <c r="I172" i="22"/>
  <c r="I59" i="22"/>
  <c r="I5" i="22"/>
  <c r="I76" i="22"/>
  <c r="I23" i="22"/>
  <c r="E156" i="22"/>
  <c r="I156" i="22"/>
  <c r="E88" i="22"/>
  <c r="I88" i="22"/>
  <c r="I50" i="22"/>
  <c r="E182" i="22"/>
  <c r="I182" i="22"/>
  <c r="I66" i="22"/>
  <c r="I31" i="22"/>
  <c r="E85" i="22"/>
  <c r="I85" i="22"/>
  <c r="E134" i="22"/>
  <c r="I134" i="22"/>
  <c r="I62" i="22"/>
  <c r="E152" i="22"/>
  <c r="I152" i="22"/>
  <c r="I72" i="22"/>
  <c r="I67" i="22"/>
  <c r="E197" i="22"/>
  <c r="I197" i="22"/>
  <c r="I4" i="22"/>
  <c r="G92" i="22"/>
  <c r="G142" i="22"/>
  <c r="G167" i="22"/>
  <c r="G198" i="22"/>
  <c r="G111" i="22"/>
  <c r="G144" i="22"/>
  <c r="G178" i="22"/>
  <c r="G171" i="22"/>
  <c r="G170" i="22"/>
  <c r="G155" i="22"/>
  <c r="G110" i="22"/>
  <c r="G140" i="22"/>
  <c r="G94" i="22"/>
  <c r="G191" i="22"/>
  <c r="G100" i="22"/>
  <c r="G143" i="22"/>
  <c r="G93" i="22"/>
  <c r="G188" i="22"/>
  <c r="G150" i="22"/>
  <c r="G90" i="22"/>
  <c r="G175" i="22"/>
  <c r="G179" i="22"/>
  <c r="G141" i="22"/>
  <c r="G154" i="22"/>
  <c r="G121" i="22"/>
  <c r="G187" i="22"/>
  <c r="G89" i="22"/>
  <c r="G199" i="22"/>
  <c r="G176" i="22"/>
  <c r="G201" i="22"/>
  <c r="G153" i="22"/>
  <c r="G113" i="22"/>
  <c r="G132" i="22"/>
  <c r="G126" i="22"/>
  <c r="G116" i="22"/>
  <c r="G115" i="22"/>
  <c r="G161" i="22"/>
  <c r="G105" i="22"/>
  <c r="G186" i="22"/>
  <c r="G128" i="22"/>
  <c r="G147" i="22"/>
  <c r="G139" i="22"/>
  <c r="G123" i="22"/>
  <c r="G112" i="22"/>
  <c r="G149" i="22"/>
  <c r="G119" i="22"/>
  <c r="G146" i="22"/>
  <c r="G148" i="22"/>
  <c r="G120" i="22"/>
  <c r="G181" i="22"/>
  <c r="G163" i="22"/>
  <c r="G174" i="22"/>
  <c r="G137" i="22"/>
  <c r="G196" i="22"/>
  <c r="G106" i="22"/>
  <c r="G102" i="22"/>
  <c r="G168" i="22"/>
  <c r="G189" i="22"/>
  <c r="G95" i="22"/>
  <c r="G164" i="22"/>
  <c r="G87" i="22"/>
  <c r="G193" i="22"/>
  <c r="G86" i="22"/>
  <c r="G192" i="22"/>
  <c r="G130" i="22"/>
  <c r="G166" i="22"/>
  <c r="G180" i="22"/>
  <c r="G162" i="22"/>
  <c r="G135" i="22"/>
  <c r="G190" i="22"/>
  <c r="G98" i="22"/>
  <c r="G97" i="22"/>
  <c r="G96" i="22"/>
  <c r="G183" i="22"/>
  <c r="G185" i="22"/>
  <c r="G158" i="22"/>
  <c r="G138" i="22"/>
  <c r="G200" i="22"/>
  <c r="G151" i="22"/>
  <c r="G125" i="22"/>
  <c r="G145" i="22"/>
  <c r="G109" i="22"/>
  <c r="G157" i="22"/>
  <c r="G177" i="22"/>
  <c r="G118" i="22"/>
  <c r="G101" i="22"/>
  <c r="G122" i="22"/>
  <c r="G131" i="22"/>
  <c r="G103" i="22"/>
  <c r="G173" i="22"/>
  <c r="G91" i="22"/>
  <c r="G124" i="22"/>
  <c r="G159" i="22"/>
  <c r="G127" i="22"/>
  <c r="G117" i="22"/>
  <c r="G133" i="22"/>
  <c r="G195" i="22"/>
  <c r="G165" i="22"/>
  <c r="G184" i="22"/>
  <c r="G104" i="22"/>
  <c r="G99" i="22"/>
  <c r="G136" i="22"/>
  <c r="G108" i="22"/>
  <c r="G169" i="22"/>
  <c r="G129" i="22"/>
  <c r="G194" i="22"/>
  <c r="G160" i="22"/>
  <c r="G114" i="22"/>
  <c r="G107" i="22"/>
  <c r="G172" i="22"/>
  <c r="G156" i="22"/>
  <c r="G88" i="22"/>
  <c r="G182" i="22"/>
  <c r="G85" i="22"/>
  <c r="G134" i="22"/>
  <c r="G152" i="22"/>
  <c r="G197" i="22"/>
  <c r="F92" i="22"/>
  <c r="F142" i="22"/>
  <c r="F167" i="22"/>
  <c r="F198" i="22"/>
  <c r="F111" i="22"/>
  <c r="F144" i="22"/>
  <c r="F178" i="22"/>
  <c r="F171" i="22"/>
  <c r="F170" i="22"/>
  <c r="F155" i="22"/>
  <c r="F110" i="22"/>
  <c r="F140" i="22"/>
  <c r="F94" i="22"/>
  <c r="F191" i="22"/>
  <c r="F100" i="22"/>
  <c r="F143" i="22"/>
  <c r="F93" i="22"/>
  <c r="F188" i="22"/>
  <c r="F150" i="22"/>
  <c r="F90" i="22"/>
  <c r="F175" i="22"/>
  <c r="F179" i="22"/>
  <c r="F141" i="22"/>
  <c r="F154" i="22"/>
  <c r="F121" i="22"/>
  <c r="F187" i="22"/>
  <c r="F89" i="22"/>
  <c r="F199" i="22"/>
  <c r="F176" i="22"/>
  <c r="F201" i="22"/>
  <c r="F153" i="22"/>
  <c r="F113" i="22"/>
  <c r="F132" i="22"/>
  <c r="F126" i="22"/>
  <c r="F116" i="22"/>
  <c r="F115" i="22"/>
  <c r="F161" i="22"/>
  <c r="F105" i="22"/>
  <c r="F186" i="22"/>
  <c r="F128" i="22"/>
  <c r="F147" i="22"/>
  <c r="F139" i="22"/>
  <c r="F123" i="22"/>
  <c r="F112" i="22"/>
  <c r="F149" i="22"/>
  <c r="F119" i="22"/>
  <c r="F146" i="22"/>
  <c r="F148" i="22"/>
  <c r="F120" i="22"/>
  <c r="F181" i="22"/>
  <c r="F163" i="22"/>
  <c r="F174" i="22"/>
  <c r="F137" i="22"/>
  <c r="F196" i="22"/>
  <c r="F106" i="22"/>
  <c r="F102" i="22"/>
  <c r="F168" i="22"/>
  <c r="F189" i="22"/>
  <c r="F95" i="22"/>
  <c r="F164" i="22"/>
  <c r="F87" i="22"/>
  <c r="F193" i="22"/>
  <c r="F86" i="22"/>
  <c r="F192" i="22"/>
  <c r="F130" i="22"/>
  <c r="F166" i="22"/>
  <c r="F180" i="22"/>
  <c r="F162" i="22"/>
  <c r="F135" i="22"/>
  <c r="F190" i="22"/>
  <c r="F98" i="22"/>
  <c r="F97" i="22"/>
  <c r="F96" i="22"/>
  <c r="F183" i="22"/>
  <c r="F185" i="22"/>
  <c r="F158" i="22"/>
  <c r="F138" i="22"/>
  <c r="F200" i="22"/>
  <c r="F151" i="22"/>
  <c r="F125" i="22"/>
  <c r="F145" i="22"/>
  <c r="F109" i="22"/>
  <c r="F157" i="22"/>
  <c r="F177" i="22"/>
  <c r="F118" i="22"/>
  <c r="F101" i="22"/>
  <c r="F122" i="22"/>
  <c r="F131" i="22"/>
  <c r="F103" i="22"/>
  <c r="F173" i="22"/>
  <c r="F91" i="22"/>
  <c r="F124" i="22"/>
  <c r="F159" i="22"/>
  <c r="F127" i="22"/>
  <c r="F117" i="22"/>
  <c r="F133" i="22"/>
  <c r="F195" i="22"/>
  <c r="F165" i="22"/>
  <c r="F184" i="22"/>
  <c r="F104" i="22"/>
  <c r="F99" i="22"/>
  <c r="F136" i="22"/>
  <c r="F108" i="22"/>
  <c r="F169" i="22"/>
  <c r="F129" i="22"/>
  <c r="F194" i="22"/>
  <c r="F160" i="22"/>
  <c r="F114" i="22"/>
  <c r="F107" i="22"/>
  <c r="F172" i="22"/>
  <c r="F156" i="22"/>
  <c r="F88" i="22"/>
  <c r="F182" i="22"/>
  <c r="F85" i="22"/>
  <c r="F134" i="22"/>
  <c r="F152" i="22"/>
  <c r="F197" i="22"/>
  <c r="U206" i="1"/>
  <c r="U207" i="1"/>
  <c r="K4" i="22"/>
  <c r="L4" i="22"/>
  <c r="K15" i="22"/>
  <c r="L15" i="22"/>
  <c r="K92" i="22"/>
  <c r="L92" i="22"/>
  <c r="K142" i="22"/>
  <c r="L142" i="22"/>
  <c r="K2" i="22"/>
  <c r="L2" i="22"/>
  <c r="K167" i="22"/>
  <c r="L167" i="22"/>
  <c r="K198" i="22"/>
  <c r="L198" i="22"/>
  <c r="K13" i="22"/>
  <c r="L13" i="22"/>
  <c r="K111" i="22"/>
  <c r="L111" i="22"/>
  <c r="K39" i="22"/>
  <c r="L39" i="22"/>
  <c r="K144" i="22"/>
  <c r="L144" i="22"/>
  <c r="K178" i="22"/>
  <c r="L178" i="22"/>
  <c r="K171" i="22"/>
  <c r="L171" i="22"/>
  <c r="K170" i="22"/>
  <c r="L170" i="22"/>
  <c r="K73" i="22"/>
  <c r="L73" i="22"/>
  <c r="K155" i="22"/>
  <c r="L155" i="22"/>
  <c r="K25" i="22"/>
  <c r="L25" i="22"/>
  <c r="K110" i="22"/>
  <c r="L110" i="22"/>
  <c r="K140" i="22"/>
  <c r="L140" i="22"/>
  <c r="K94" i="22"/>
  <c r="L94" i="22"/>
  <c r="K26" i="22"/>
  <c r="L26" i="22"/>
  <c r="K191" i="22"/>
  <c r="L191" i="22"/>
  <c r="K100" i="22"/>
  <c r="L100" i="22"/>
  <c r="K143" i="22"/>
  <c r="L143" i="22"/>
  <c r="K93" i="22"/>
  <c r="L93" i="22"/>
  <c r="K188" i="22"/>
  <c r="L188" i="22"/>
  <c r="K150" i="22"/>
  <c r="L150" i="22"/>
  <c r="K79" i="22"/>
  <c r="L79" i="22"/>
  <c r="K90" i="22"/>
  <c r="L90" i="22"/>
  <c r="K43" i="22"/>
  <c r="L43" i="22"/>
  <c r="K175" i="22"/>
  <c r="L175" i="22"/>
  <c r="K179" i="22"/>
  <c r="L179" i="22"/>
  <c r="K141" i="22"/>
  <c r="L141" i="22"/>
  <c r="K65" i="22"/>
  <c r="L65" i="22"/>
  <c r="K154" i="22"/>
  <c r="L154" i="22"/>
  <c r="K121" i="22"/>
  <c r="L121" i="22"/>
  <c r="K187" i="22"/>
  <c r="L187" i="22"/>
  <c r="K9" i="22"/>
  <c r="L9" i="22"/>
  <c r="K89" i="22"/>
  <c r="L89" i="22"/>
  <c r="K199" i="22"/>
  <c r="L199" i="22"/>
  <c r="K176" i="22"/>
  <c r="L176" i="22"/>
  <c r="K75" i="22"/>
  <c r="L75" i="22"/>
  <c r="K201" i="22"/>
  <c r="L201" i="22"/>
  <c r="K27" i="22"/>
  <c r="L27" i="22"/>
  <c r="K153" i="22"/>
  <c r="L153" i="22"/>
  <c r="K7" i="22"/>
  <c r="L7" i="22"/>
  <c r="K113" i="22"/>
  <c r="L113" i="22"/>
  <c r="K132" i="22"/>
  <c r="L132" i="22"/>
  <c r="K63" i="22"/>
  <c r="L63" i="22"/>
  <c r="K126" i="22"/>
  <c r="L126" i="22"/>
  <c r="K116" i="22"/>
  <c r="L116" i="22"/>
  <c r="K69" i="22"/>
  <c r="L69" i="22"/>
  <c r="K115" i="22"/>
  <c r="L115" i="22"/>
  <c r="K161" i="22"/>
  <c r="L161" i="22"/>
  <c r="K105" i="22"/>
  <c r="L105" i="22"/>
  <c r="K42" i="22"/>
  <c r="L42" i="22"/>
  <c r="K68" i="22"/>
  <c r="L68" i="22"/>
  <c r="K44" i="22"/>
  <c r="L44" i="22"/>
  <c r="K186" i="22"/>
  <c r="L186" i="22"/>
  <c r="K128" i="22"/>
  <c r="L128" i="22"/>
  <c r="K147" i="22"/>
  <c r="L147" i="22"/>
  <c r="K19" i="22"/>
  <c r="L19" i="22"/>
  <c r="K36" i="22"/>
  <c r="L36" i="22"/>
  <c r="K139" i="22"/>
  <c r="L139" i="22"/>
  <c r="K18" i="22"/>
  <c r="L18" i="22"/>
  <c r="K52" i="22"/>
  <c r="L52" i="22"/>
  <c r="K123" i="22"/>
  <c r="L123" i="22"/>
  <c r="K112" i="22"/>
  <c r="L112" i="22"/>
  <c r="K28" i="22"/>
  <c r="L28" i="22"/>
  <c r="K149" i="22"/>
  <c r="L149" i="22"/>
  <c r="K119" i="22"/>
  <c r="L119" i="22"/>
  <c r="K146" i="22"/>
  <c r="L146" i="22"/>
  <c r="K148" i="22"/>
  <c r="L148" i="22"/>
  <c r="K120" i="22"/>
  <c r="L120" i="22"/>
  <c r="K56" i="22"/>
  <c r="L56" i="22"/>
  <c r="K46" i="22"/>
  <c r="L46" i="22"/>
  <c r="K181" i="22"/>
  <c r="L181" i="22"/>
  <c r="K10" i="22"/>
  <c r="L10" i="22"/>
  <c r="K163" i="22"/>
  <c r="L163" i="22"/>
  <c r="K174" i="22"/>
  <c r="L174" i="22"/>
  <c r="K49" i="22"/>
  <c r="L49" i="22"/>
  <c r="K58" i="22"/>
  <c r="L58" i="22"/>
  <c r="K57" i="22"/>
  <c r="L57" i="22"/>
  <c r="K137" i="22"/>
  <c r="L137" i="22"/>
  <c r="K196" i="22"/>
  <c r="L196" i="22"/>
  <c r="K6" i="22"/>
  <c r="L6" i="22"/>
  <c r="K106" i="22"/>
  <c r="L106" i="22"/>
  <c r="K102" i="22"/>
  <c r="L102" i="22"/>
  <c r="K168" i="22"/>
  <c r="L168" i="22"/>
  <c r="K189" i="22"/>
  <c r="L189" i="22"/>
  <c r="K95" i="22"/>
  <c r="L95" i="22"/>
  <c r="K24" i="22"/>
  <c r="L24" i="22"/>
  <c r="K14" i="22"/>
  <c r="L14" i="22"/>
  <c r="K20" i="22"/>
  <c r="L20" i="22"/>
  <c r="K164" i="22"/>
  <c r="L164" i="22"/>
  <c r="K87" i="22"/>
  <c r="L87" i="22"/>
  <c r="K193" i="22"/>
  <c r="L193" i="22"/>
  <c r="K86" i="22"/>
  <c r="L86" i="22"/>
  <c r="K192" i="22"/>
  <c r="L192" i="22"/>
  <c r="K130" i="22"/>
  <c r="L130" i="22"/>
  <c r="K53" i="22"/>
  <c r="L53" i="22"/>
  <c r="K166" i="22"/>
  <c r="L166" i="22"/>
  <c r="K180" i="22"/>
  <c r="L180" i="22"/>
  <c r="K162" i="22"/>
  <c r="L162" i="22"/>
  <c r="K34" i="22"/>
  <c r="L34" i="22"/>
  <c r="K74" i="22"/>
  <c r="L74" i="22"/>
  <c r="K29" i="22"/>
  <c r="L29" i="22"/>
  <c r="K33" i="22"/>
  <c r="L33" i="22"/>
  <c r="K135" i="22"/>
  <c r="L135" i="22"/>
  <c r="K54" i="22"/>
  <c r="L54" i="22"/>
  <c r="K51" i="22"/>
  <c r="L51" i="22"/>
  <c r="K190" i="22"/>
  <c r="L190" i="22"/>
  <c r="K98" i="22"/>
  <c r="L98" i="22"/>
  <c r="K97" i="22"/>
  <c r="L97" i="22"/>
  <c r="K47" i="22"/>
  <c r="L47" i="22"/>
  <c r="K96" i="22"/>
  <c r="L96" i="22"/>
  <c r="K183" i="22"/>
  <c r="L183" i="22"/>
  <c r="K185" i="22"/>
  <c r="L185" i="22"/>
  <c r="K158" i="22"/>
  <c r="L158" i="22"/>
  <c r="K21" i="22"/>
  <c r="L21" i="22"/>
  <c r="K138" i="22"/>
  <c r="L138" i="22"/>
  <c r="K17" i="22"/>
  <c r="L17" i="22"/>
  <c r="K200" i="22"/>
  <c r="L200" i="22"/>
  <c r="K45" i="22"/>
  <c r="L45" i="22"/>
  <c r="K3" i="22"/>
  <c r="L3" i="22"/>
  <c r="K151" i="22"/>
  <c r="L151" i="22"/>
  <c r="K125" i="22"/>
  <c r="L125" i="22"/>
  <c r="K145" i="22"/>
  <c r="L145" i="22"/>
  <c r="K48" i="22"/>
  <c r="L48" i="22"/>
  <c r="K64" i="22"/>
  <c r="L64" i="22"/>
  <c r="K109" i="22"/>
  <c r="L109" i="22"/>
  <c r="K82" i="22"/>
  <c r="L82" i="22"/>
  <c r="K157" i="22"/>
  <c r="L157" i="22"/>
  <c r="K177" i="22"/>
  <c r="L177" i="22"/>
  <c r="K61" i="22"/>
  <c r="L61" i="22"/>
  <c r="K22" i="22"/>
  <c r="L22" i="22"/>
  <c r="K118" i="22"/>
  <c r="L118" i="22"/>
  <c r="K101" i="22"/>
  <c r="L101" i="22"/>
  <c r="K55" i="22"/>
  <c r="L55" i="22"/>
  <c r="K122" i="22"/>
  <c r="L122" i="22"/>
  <c r="K131" i="22"/>
  <c r="L131" i="22"/>
  <c r="K103" i="22"/>
  <c r="L103" i="22"/>
  <c r="K173" i="22"/>
  <c r="L173" i="22"/>
  <c r="K30" i="22"/>
  <c r="L30" i="22"/>
  <c r="K77" i="22"/>
  <c r="L77" i="22"/>
  <c r="K35" i="22"/>
  <c r="L35" i="22"/>
  <c r="K8" i="22"/>
  <c r="L8" i="22"/>
  <c r="K91" i="22"/>
  <c r="L91" i="22"/>
  <c r="K71" i="22"/>
  <c r="L71" i="22"/>
  <c r="K124" i="22"/>
  <c r="L124" i="22"/>
  <c r="K83" i="22"/>
  <c r="L83" i="22"/>
  <c r="K159" i="22"/>
  <c r="L159" i="22"/>
  <c r="K41" i="22"/>
  <c r="L41" i="22"/>
  <c r="K80" i="22"/>
  <c r="L80" i="22"/>
  <c r="K16" i="22"/>
  <c r="L16" i="22"/>
  <c r="K127" i="22"/>
  <c r="L127" i="22"/>
  <c r="K117" i="22"/>
  <c r="L117" i="22"/>
  <c r="K11" i="22"/>
  <c r="L11" i="22"/>
  <c r="K133" i="22"/>
  <c r="L133" i="22"/>
  <c r="K195" i="22"/>
  <c r="L195" i="22"/>
  <c r="K40" i="22"/>
  <c r="L40" i="22"/>
  <c r="K165" i="22"/>
  <c r="L165" i="22"/>
  <c r="K184" i="22"/>
  <c r="L184" i="22"/>
  <c r="K104" i="22"/>
  <c r="L104" i="22"/>
  <c r="K99" i="22"/>
  <c r="L99" i="22"/>
  <c r="K136" i="22"/>
  <c r="L136" i="22"/>
  <c r="K108" i="22"/>
  <c r="L108" i="22"/>
  <c r="K37" i="22"/>
  <c r="L37" i="22"/>
  <c r="K169" i="22"/>
  <c r="L169" i="22"/>
  <c r="K78" i="22"/>
  <c r="L78" i="22"/>
  <c r="K12" i="22"/>
  <c r="L12" i="22"/>
  <c r="K129" i="22"/>
  <c r="L129" i="22"/>
  <c r="K194" i="22"/>
  <c r="L194" i="22"/>
  <c r="K160" i="22"/>
  <c r="L160" i="22"/>
  <c r="K38" i="22"/>
  <c r="L38" i="22"/>
  <c r="K114" i="22"/>
  <c r="L114" i="22"/>
  <c r="K32" i="22"/>
  <c r="L32" i="22"/>
  <c r="K81" i="22"/>
  <c r="L81" i="22"/>
  <c r="K70" i="22"/>
  <c r="L70" i="22"/>
  <c r="K60" i="22"/>
  <c r="L60" i="22"/>
  <c r="K107" i="22"/>
  <c r="L107" i="22"/>
  <c r="K172" i="22"/>
  <c r="L172" i="22"/>
  <c r="K59" i="22"/>
  <c r="L59" i="22"/>
  <c r="K5" i="22"/>
  <c r="L5" i="22"/>
  <c r="K76" i="22"/>
  <c r="L76" i="22"/>
  <c r="K23" i="22"/>
  <c r="L23" i="22"/>
  <c r="K156" i="22"/>
  <c r="L156" i="22"/>
  <c r="K88" i="22"/>
  <c r="L88" i="22"/>
  <c r="K50" i="22"/>
  <c r="L50" i="22"/>
  <c r="K182" i="22"/>
  <c r="L182" i="22"/>
  <c r="K66" i="22"/>
  <c r="L66" i="22"/>
  <c r="K31" i="22"/>
  <c r="L31" i="22"/>
  <c r="K85" i="22"/>
  <c r="L85" i="22"/>
  <c r="K134" i="22"/>
  <c r="L134" i="22"/>
  <c r="K62" i="22"/>
  <c r="L62" i="22"/>
  <c r="K152" i="22"/>
  <c r="L152" i="22"/>
  <c r="K72" i="22"/>
  <c r="L72" i="22"/>
  <c r="K67" i="22"/>
  <c r="L67" i="22"/>
  <c r="K197" i="22"/>
  <c r="L197" i="22"/>
  <c r="L202" i="22"/>
  <c r="H15" i="22"/>
  <c r="H92" i="22"/>
  <c r="H142" i="22"/>
  <c r="H2" i="22"/>
  <c r="H167" i="22"/>
  <c r="H198" i="22"/>
  <c r="H13" i="22"/>
  <c r="H111" i="22"/>
  <c r="H39" i="22"/>
  <c r="H144" i="22"/>
  <c r="H178" i="22"/>
  <c r="H171" i="22"/>
  <c r="H170" i="22"/>
  <c r="H73" i="22"/>
  <c r="H155" i="22"/>
  <c r="H25" i="22"/>
  <c r="H110" i="22"/>
  <c r="H140" i="22"/>
  <c r="H94" i="22"/>
  <c r="H26" i="22"/>
  <c r="H191" i="22"/>
  <c r="H100" i="22"/>
  <c r="H143" i="22"/>
  <c r="H93" i="22"/>
  <c r="H188" i="22"/>
  <c r="H150" i="22"/>
  <c r="H79" i="22"/>
  <c r="H90" i="22"/>
  <c r="H43" i="22"/>
  <c r="H175" i="22"/>
  <c r="H179" i="22"/>
  <c r="H141" i="22"/>
  <c r="H65" i="22"/>
  <c r="H154" i="22"/>
  <c r="H121" i="22"/>
  <c r="H187" i="22"/>
  <c r="H9" i="22"/>
  <c r="H89" i="22"/>
  <c r="H199" i="22"/>
  <c r="H176" i="22"/>
  <c r="H75" i="22"/>
  <c r="H201" i="22"/>
  <c r="H27" i="22"/>
  <c r="H153" i="22"/>
  <c r="H7" i="22"/>
  <c r="H113" i="22"/>
  <c r="H132" i="22"/>
  <c r="H63" i="22"/>
  <c r="H126" i="22"/>
  <c r="H116" i="22"/>
  <c r="H69" i="22"/>
  <c r="H115" i="22"/>
  <c r="H161" i="22"/>
  <c r="H105" i="22"/>
  <c r="H42" i="22"/>
  <c r="H68" i="22"/>
  <c r="H44" i="22"/>
  <c r="H186" i="22"/>
  <c r="H128" i="22"/>
  <c r="H147" i="22"/>
  <c r="H19" i="22"/>
  <c r="H36" i="22"/>
  <c r="H139" i="22"/>
  <c r="H18" i="22"/>
  <c r="H52" i="22"/>
  <c r="H123" i="22"/>
  <c r="H112" i="22"/>
  <c r="H28" i="22"/>
  <c r="H149" i="22"/>
  <c r="H119" i="22"/>
  <c r="H146" i="22"/>
  <c r="H148" i="22"/>
  <c r="H120" i="22"/>
  <c r="H56" i="22"/>
  <c r="H46" i="22"/>
  <c r="H181" i="22"/>
  <c r="H10" i="22"/>
  <c r="H163" i="22"/>
  <c r="H174" i="22"/>
  <c r="H49" i="22"/>
  <c r="H58" i="22"/>
  <c r="H57" i="22"/>
  <c r="H137" i="22"/>
  <c r="H196" i="22"/>
  <c r="H6" i="22"/>
  <c r="H106" i="22"/>
  <c r="H102" i="22"/>
  <c r="H168" i="22"/>
  <c r="H189" i="22"/>
  <c r="H95" i="22"/>
  <c r="H24" i="22"/>
  <c r="H14" i="22"/>
  <c r="H20" i="22"/>
  <c r="H164" i="22"/>
  <c r="H87" i="22"/>
  <c r="H193" i="22"/>
  <c r="H86" i="22"/>
  <c r="H192" i="22"/>
  <c r="H130" i="22"/>
  <c r="H53" i="22"/>
  <c r="H166" i="22"/>
  <c r="H180" i="22"/>
  <c r="H162" i="22"/>
  <c r="H34" i="22"/>
  <c r="H74" i="22"/>
  <c r="H29" i="22"/>
  <c r="H33" i="22"/>
  <c r="H135" i="22"/>
  <c r="H54" i="22"/>
  <c r="H51" i="22"/>
  <c r="H190" i="22"/>
  <c r="H98" i="22"/>
  <c r="H97" i="22"/>
  <c r="H47" i="22"/>
  <c r="H96" i="22"/>
  <c r="H183" i="22"/>
  <c r="H185" i="22"/>
  <c r="H158" i="22"/>
  <c r="H21" i="22"/>
  <c r="H138" i="22"/>
  <c r="H17" i="22"/>
  <c r="H200" i="22"/>
  <c r="H45" i="22"/>
  <c r="H3" i="22"/>
  <c r="H151" i="22"/>
  <c r="H125" i="22"/>
  <c r="H145" i="22"/>
  <c r="H48" i="22"/>
  <c r="H64" i="22"/>
  <c r="H109" i="22"/>
  <c r="H82" i="22"/>
  <c r="H157" i="22"/>
  <c r="H177" i="22"/>
  <c r="H61" i="22"/>
  <c r="H22" i="22"/>
  <c r="H118" i="22"/>
  <c r="H101" i="22"/>
  <c r="H55" i="22"/>
  <c r="H122" i="22"/>
  <c r="H131" i="22"/>
  <c r="H103" i="22"/>
  <c r="H173" i="22"/>
  <c r="H30" i="22"/>
  <c r="H77" i="22"/>
  <c r="H35" i="22"/>
  <c r="H8" i="22"/>
  <c r="H91" i="22"/>
  <c r="H71" i="22"/>
  <c r="H124" i="22"/>
  <c r="H83" i="22"/>
  <c r="H159" i="22"/>
  <c r="H41" i="22"/>
  <c r="H80" i="22"/>
  <c r="H16" i="22"/>
  <c r="H127" i="22"/>
  <c r="H117" i="22"/>
  <c r="H11" i="22"/>
  <c r="H133" i="22"/>
  <c r="H195" i="22"/>
  <c r="H40" i="22"/>
  <c r="H165" i="22"/>
  <c r="H184" i="22"/>
  <c r="H104" i="22"/>
  <c r="H99" i="22"/>
  <c r="H136" i="22"/>
  <c r="H108" i="22"/>
  <c r="H37" i="22"/>
  <c r="H169" i="22"/>
  <c r="H78" i="22"/>
  <c r="H12" i="22"/>
  <c r="H129" i="22"/>
  <c r="H194" i="22"/>
  <c r="H160" i="22"/>
  <c r="H38" i="22"/>
  <c r="H114" i="22"/>
  <c r="H32" i="22"/>
  <c r="H81" i="22"/>
  <c r="H70" i="22"/>
  <c r="H60" i="22"/>
  <c r="H107" i="22"/>
  <c r="H172" i="22"/>
  <c r="H59" i="22"/>
  <c r="H5" i="22"/>
  <c r="H76" i="22"/>
  <c r="H23" i="22"/>
  <c r="H156" i="22"/>
  <c r="H88" i="22"/>
  <c r="H50" i="22"/>
  <c r="H182" i="22"/>
  <c r="H66" i="22"/>
  <c r="H31" i="22"/>
  <c r="H85" i="22"/>
  <c r="H134" i="22"/>
  <c r="H62" i="22"/>
  <c r="H152" i="22"/>
  <c r="H72" i="22"/>
  <c r="H67" i="22"/>
  <c r="H197" i="22"/>
  <c r="H202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210" i="22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7" i="5"/>
  <c r="S208" i="1"/>
  <c r="G209" i="1"/>
  <c r="G207" i="1"/>
  <c r="P7" i="1"/>
  <c r="H209" i="1"/>
  <c r="H207" i="1"/>
  <c r="Q7" i="1"/>
  <c r="F209" i="1"/>
  <c r="F207" i="1"/>
  <c r="O7" i="1"/>
  <c r="E209" i="1"/>
  <c r="E207" i="1"/>
  <c r="N7" i="1"/>
  <c r="C209" i="1"/>
  <c r="C207" i="1"/>
  <c r="L7" i="1"/>
  <c r="D209" i="1"/>
  <c r="D207" i="1"/>
  <c r="M7" i="1"/>
  <c r="P8" i="1"/>
  <c r="Q8" i="1"/>
  <c r="O8" i="1"/>
  <c r="N8" i="1"/>
  <c r="L8" i="1"/>
  <c r="M8" i="1"/>
  <c r="P9" i="1"/>
  <c r="Q9" i="1"/>
  <c r="O9" i="1"/>
  <c r="N9" i="1"/>
  <c r="L9" i="1"/>
  <c r="M9" i="1"/>
  <c r="P10" i="1"/>
  <c r="Q10" i="1"/>
  <c r="O10" i="1"/>
  <c r="N10" i="1"/>
  <c r="L10" i="1"/>
  <c r="M10" i="1"/>
  <c r="P11" i="1"/>
  <c r="Q11" i="1"/>
  <c r="O11" i="1"/>
  <c r="N11" i="1"/>
  <c r="L11" i="1"/>
  <c r="M11" i="1"/>
  <c r="P12" i="1"/>
  <c r="Q12" i="1"/>
  <c r="O12" i="1"/>
  <c r="N12" i="1"/>
  <c r="L12" i="1"/>
  <c r="M12" i="1"/>
  <c r="P13" i="1"/>
  <c r="Q13" i="1"/>
  <c r="O13" i="1"/>
  <c r="N13" i="1"/>
  <c r="L13" i="1"/>
  <c r="M13" i="1"/>
  <c r="P14" i="1"/>
  <c r="Q14" i="1"/>
  <c r="O14" i="1"/>
  <c r="N14" i="1"/>
  <c r="L14" i="1"/>
  <c r="M14" i="1"/>
  <c r="P15" i="1"/>
  <c r="Q15" i="1"/>
  <c r="O15" i="1"/>
  <c r="N15" i="1"/>
  <c r="L15" i="1"/>
  <c r="M15" i="1"/>
  <c r="P16" i="1"/>
  <c r="Q16" i="1"/>
  <c r="O16" i="1"/>
  <c r="N16" i="1"/>
  <c r="L16" i="1"/>
  <c r="M16" i="1"/>
  <c r="P17" i="1"/>
  <c r="Q17" i="1"/>
  <c r="O17" i="1"/>
  <c r="N17" i="1"/>
  <c r="L17" i="1"/>
  <c r="M17" i="1"/>
  <c r="P18" i="1"/>
  <c r="Q18" i="1"/>
  <c r="O18" i="1"/>
  <c r="N18" i="1"/>
  <c r="L18" i="1"/>
  <c r="M18" i="1"/>
  <c r="P19" i="1"/>
  <c r="Q19" i="1"/>
  <c r="O19" i="1"/>
  <c r="N19" i="1"/>
  <c r="L19" i="1"/>
  <c r="M19" i="1"/>
  <c r="P20" i="1"/>
  <c r="Q20" i="1"/>
  <c r="O20" i="1"/>
  <c r="N20" i="1"/>
  <c r="L20" i="1"/>
  <c r="M20" i="1"/>
  <c r="P21" i="1"/>
  <c r="Q21" i="1"/>
  <c r="O21" i="1"/>
  <c r="N21" i="1"/>
  <c r="L21" i="1"/>
  <c r="M21" i="1"/>
  <c r="P22" i="1"/>
  <c r="Q22" i="1"/>
  <c r="O22" i="1"/>
  <c r="N22" i="1"/>
  <c r="L22" i="1"/>
  <c r="M22" i="1"/>
  <c r="P23" i="1"/>
  <c r="Q23" i="1"/>
  <c r="O23" i="1"/>
  <c r="N23" i="1"/>
  <c r="L23" i="1"/>
  <c r="M23" i="1"/>
  <c r="P24" i="1"/>
  <c r="Q24" i="1"/>
  <c r="O24" i="1"/>
  <c r="N24" i="1"/>
  <c r="L24" i="1"/>
  <c r="M24" i="1"/>
  <c r="P25" i="1"/>
  <c r="Q25" i="1"/>
  <c r="O25" i="1"/>
  <c r="N25" i="1"/>
  <c r="L25" i="1"/>
  <c r="M25" i="1"/>
  <c r="P26" i="1"/>
  <c r="Q26" i="1"/>
  <c r="O26" i="1"/>
  <c r="N26" i="1"/>
  <c r="L26" i="1"/>
  <c r="M26" i="1"/>
  <c r="P27" i="1"/>
  <c r="Q27" i="1"/>
  <c r="O27" i="1"/>
  <c r="N27" i="1"/>
  <c r="L27" i="1"/>
  <c r="M27" i="1"/>
  <c r="P28" i="1"/>
  <c r="Q28" i="1"/>
  <c r="O28" i="1"/>
  <c r="N28" i="1"/>
  <c r="L28" i="1"/>
  <c r="M28" i="1"/>
  <c r="P29" i="1"/>
  <c r="Q29" i="1"/>
  <c r="O29" i="1"/>
  <c r="N29" i="1"/>
  <c r="L29" i="1"/>
  <c r="M29" i="1"/>
  <c r="P30" i="1"/>
  <c r="Q30" i="1"/>
  <c r="O30" i="1"/>
  <c r="N30" i="1"/>
  <c r="L30" i="1"/>
  <c r="M30" i="1"/>
  <c r="P31" i="1"/>
  <c r="Q31" i="1"/>
  <c r="O31" i="1"/>
  <c r="N31" i="1"/>
  <c r="L31" i="1"/>
  <c r="M31" i="1"/>
  <c r="P32" i="1"/>
  <c r="Q32" i="1"/>
  <c r="O32" i="1"/>
  <c r="N32" i="1"/>
  <c r="L32" i="1"/>
  <c r="M32" i="1"/>
  <c r="P33" i="1"/>
  <c r="Q33" i="1"/>
  <c r="O33" i="1"/>
  <c r="N33" i="1"/>
  <c r="L33" i="1"/>
  <c r="M33" i="1"/>
  <c r="P34" i="1"/>
  <c r="Q34" i="1"/>
  <c r="O34" i="1"/>
  <c r="N34" i="1"/>
  <c r="L34" i="1"/>
  <c r="M34" i="1"/>
  <c r="P35" i="1"/>
  <c r="Q35" i="1"/>
  <c r="O35" i="1"/>
  <c r="N35" i="1"/>
  <c r="L35" i="1"/>
  <c r="M35" i="1"/>
  <c r="P36" i="1"/>
  <c r="Q36" i="1"/>
  <c r="O36" i="1"/>
  <c r="N36" i="1"/>
  <c r="L36" i="1"/>
  <c r="M36" i="1"/>
  <c r="P37" i="1"/>
  <c r="Q37" i="1"/>
  <c r="O37" i="1"/>
  <c r="N37" i="1"/>
  <c r="L37" i="1"/>
  <c r="M37" i="1"/>
  <c r="P38" i="1"/>
  <c r="Q38" i="1"/>
  <c r="O38" i="1"/>
  <c r="N38" i="1"/>
  <c r="L38" i="1"/>
  <c r="M38" i="1"/>
  <c r="P39" i="1"/>
  <c r="Q39" i="1"/>
  <c r="O39" i="1"/>
  <c r="N39" i="1"/>
  <c r="L39" i="1"/>
  <c r="M39" i="1"/>
  <c r="P40" i="1"/>
  <c r="Q40" i="1"/>
  <c r="O40" i="1"/>
  <c r="N40" i="1"/>
  <c r="L40" i="1"/>
  <c r="M40" i="1"/>
  <c r="P41" i="1"/>
  <c r="Q41" i="1"/>
  <c r="O41" i="1"/>
  <c r="N41" i="1"/>
  <c r="L41" i="1"/>
  <c r="M41" i="1"/>
  <c r="P42" i="1"/>
  <c r="Q42" i="1"/>
  <c r="O42" i="1"/>
  <c r="N42" i="1"/>
  <c r="L42" i="1"/>
  <c r="M42" i="1"/>
  <c r="P43" i="1"/>
  <c r="Q43" i="1"/>
  <c r="O43" i="1"/>
  <c r="N43" i="1"/>
  <c r="L43" i="1"/>
  <c r="M43" i="1"/>
  <c r="P44" i="1"/>
  <c r="Q44" i="1"/>
  <c r="O44" i="1"/>
  <c r="N44" i="1"/>
  <c r="L44" i="1"/>
  <c r="M44" i="1"/>
  <c r="P45" i="1"/>
  <c r="Q45" i="1"/>
  <c r="O45" i="1"/>
  <c r="N45" i="1"/>
  <c r="L45" i="1"/>
  <c r="M45" i="1"/>
  <c r="P46" i="1"/>
  <c r="Q46" i="1"/>
  <c r="O46" i="1"/>
  <c r="N46" i="1"/>
  <c r="L46" i="1"/>
  <c r="M46" i="1"/>
  <c r="P47" i="1"/>
  <c r="Q47" i="1"/>
  <c r="O47" i="1"/>
  <c r="N47" i="1"/>
  <c r="L47" i="1"/>
  <c r="M47" i="1"/>
  <c r="P48" i="1"/>
  <c r="Q48" i="1"/>
  <c r="O48" i="1"/>
  <c r="N48" i="1"/>
  <c r="L48" i="1"/>
  <c r="M48" i="1"/>
  <c r="P49" i="1"/>
  <c r="Q49" i="1"/>
  <c r="O49" i="1"/>
  <c r="N49" i="1"/>
  <c r="L49" i="1"/>
  <c r="M49" i="1"/>
  <c r="P50" i="1"/>
  <c r="Q50" i="1"/>
  <c r="O50" i="1"/>
  <c r="N50" i="1"/>
  <c r="L50" i="1"/>
  <c r="M50" i="1"/>
  <c r="P51" i="1"/>
  <c r="Q51" i="1"/>
  <c r="O51" i="1"/>
  <c r="N51" i="1"/>
  <c r="L51" i="1"/>
  <c r="M51" i="1"/>
  <c r="P52" i="1"/>
  <c r="Q52" i="1"/>
  <c r="O52" i="1"/>
  <c r="N52" i="1"/>
  <c r="L52" i="1"/>
  <c r="M52" i="1"/>
  <c r="P53" i="1"/>
  <c r="Q53" i="1"/>
  <c r="O53" i="1"/>
  <c r="N53" i="1"/>
  <c r="L53" i="1"/>
  <c r="M53" i="1"/>
  <c r="P54" i="1"/>
  <c r="Q54" i="1"/>
  <c r="O54" i="1"/>
  <c r="N54" i="1"/>
  <c r="L54" i="1"/>
  <c r="M54" i="1"/>
  <c r="P55" i="1"/>
  <c r="Q55" i="1"/>
  <c r="O55" i="1"/>
  <c r="N55" i="1"/>
  <c r="L55" i="1"/>
  <c r="M55" i="1"/>
  <c r="P56" i="1"/>
  <c r="Q56" i="1"/>
  <c r="O56" i="1"/>
  <c r="N56" i="1"/>
  <c r="L56" i="1"/>
  <c r="M56" i="1"/>
  <c r="P57" i="1"/>
  <c r="Q57" i="1"/>
  <c r="O57" i="1"/>
  <c r="N57" i="1"/>
  <c r="L57" i="1"/>
  <c r="M57" i="1"/>
  <c r="P58" i="1"/>
  <c r="Q58" i="1"/>
  <c r="O58" i="1"/>
  <c r="N58" i="1"/>
  <c r="L58" i="1"/>
  <c r="M58" i="1"/>
  <c r="P59" i="1"/>
  <c r="Q59" i="1"/>
  <c r="O59" i="1"/>
  <c r="N59" i="1"/>
  <c r="L59" i="1"/>
  <c r="M59" i="1"/>
  <c r="P60" i="1"/>
  <c r="Q60" i="1"/>
  <c r="O60" i="1"/>
  <c r="N60" i="1"/>
  <c r="L60" i="1"/>
  <c r="M60" i="1"/>
  <c r="P61" i="1"/>
  <c r="Q61" i="1"/>
  <c r="O61" i="1"/>
  <c r="N61" i="1"/>
  <c r="L61" i="1"/>
  <c r="M61" i="1"/>
  <c r="P62" i="1"/>
  <c r="Q62" i="1"/>
  <c r="O62" i="1"/>
  <c r="N62" i="1"/>
  <c r="L62" i="1"/>
  <c r="M62" i="1"/>
  <c r="P63" i="1"/>
  <c r="Q63" i="1"/>
  <c r="O63" i="1"/>
  <c r="N63" i="1"/>
  <c r="L63" i="1"/>
  <c r="M63" i="1"/>
  <c r="P64" i="1"/>
  <c r="Q64" i="1"/>
  <c r="O64" i="1"/>
  <c r="N64" i="1"/>
  <c r="L64" i="1"/>
  <c r="M64" i="1"/>
  <c r="P65" i="1"/>
  <c r="Q65" i="1"/>
  <c r="O65" i="1"/>
  <c r="N65" i="1"/>
  <c r="L65" i="1"/>
  <c r="M65" i="1"/>
  <c r="P66" i="1"/>
  <c r="Q66" i="1"/>
  <c r="O66" i="1"/>
  <c r="N66" i="1"/>
  <c r="L66" i="1"/>
  <c r="M66" i="1"/>
  <c r="P67" i="1"/>
  <c r="Q67" i="1"/>
  <c r="O67" i="1"/>
  <c r="N67" i="1"/>
  <c r="L67" i="1"/>
  <c r="M67" i="1"/>
  <c r="P68" i="1"/>
  <c r="Q68" i="1"/>
  <c r="O68" i="1"/>
  <c r="N68" i="1"/>
  <c r="L68" i="1"/>
  <c r="M68" i="1"/>
  <c r="P69" i="1"/>
  <c r="Q69" i="1"/>
  <c r="O69" i="1"/>
  <c r="N69" i="1"/>
  <c r="L69" i="1"/>
  <c r="M69" i="1"/>
  <c r="P70" i="1"/>
  <c r="Q70" i="1"/>
  <c r="O70" i="1"/>
  <c r="N70" i="1"/>
  <c r="L70" i="1"/>
  <c r="M70" i="1"/>
  <c r="P71" i="1"/>
  <c r="Q71" i="1"/>
  <c r="O71" i="1"/>
  <c r="N71" i="1"/>
  <c r="L71" i="1"/>
  <c r="M71" i="1"/>
  <c r="P72" i="1"/>
  <c r="Q72" i="1"/>
  <c r="O72" i="1"/>
  <c r="N72" i="1"/>
  <c r="L72" i="1"/>
  <c r="M72" i="1"/>
  <c r="P73" i="1"/>
  <c r="Q73" i="1"/>
  <c r="O73" i="1"/>
  <c r="N73" i="1"/>
  <c r="L73" i="1"/>
  <c r="M73" i="1"/>
  <c r="P74" i="1"/>
  <c r="Q74" i="1"/>
  <c r="O74" i="1"/>
  <c r="N74" i="1"/>
  <c r="L74" i="1"/>
  <c r="M74" i="1"/>
  <c r="P75" i="1"/>
  <c r="Q75" i="1"/>
  <c r="O75" i="1"/>
  <c r="N75" i="1"/>
  <c r="L75" i="1"/>
  <c r="M75" i="1"/>
  <c r="P76" i="1"/>
  <c r="Q76" i="1"/>
  <c r="O76" i="1"/>
  <c r="N76" i="1"/>
  <c r="L76" i="1"/>
  <c r="M76" i="1"/>
  <c r="P77" i="1"/>
  <c r="Q77" i="1"/>
  <c r="O77" i="1"/>
  <c r="N77" i="1"/>
  <c r="L77" i="1"/>
  <c r="M77" i="1"/>
  <c r="P78" i="1"/>
  <c r="Q78" i="1"/>
  <c r="O78" i="1"/>
  <c r="N78" i="1"/>
  <c r="L78" i="1"/>
  <c r="M78" i="1"/>
  <c r="P79" i="1"/>
  <c r="Q79" i="1"/>
  <c r="O79" i="1"/>
  <c r="N79" i="1"/>
  <c r="L79" i="1"/>
  <c r="M79" i="1"/>
  <c r="P80" i="1"/>
  <c r="Q80" i="1"/>
  <c r="O80" i="1"/>
  <c r="N80" i="1"/>
  <c r="L80" i="1"/>
  <c r="M80" i="1"/>
  <c r="P81" i="1"/>
  <c r="Q81" i="1"/>
  <c r="O81" i="1"/>
  <c r="N81" i="1"/>
  <c r="L81" i="1"/>
  <c r="M81" i="1"/>
  <c r="P82" i="1"/>
  <c r="Q82" i="1"/>
  <c r="O82" i="1"/>
  <c r="N82" i="1"/>
  <c r="L82" i="1"/>
  <c r="M82" i="1"/>
  <c r="P83" i="1"/>
  <c r="Q83" i="1"/>
  <c r="O83" i="1"/>
  <c r="N83" i="1"/>
  <c r="L83" i="1"/>
  <c r="M83" i="1"/>
  <c r="P84" i="1"/>
  <c r="Q84" i="1"/>
  <c r="O84" i="1"/>
  <c r="N84" i="1"/>
  <c r="L84" i="1"/>
  <c r="M84" i="1"/>
  <c r="P85" i="1"/>
  <c r="Q85" i="1"/>
  <c r="O85" i="1"/>
  <c r="N85" i="1"/>
  <c r="L85" i="1"/>
  <c r="M85" i="1"/>
  <c r="P86" i="1"/>
  <c r="Q86" i="1"/>
  <c r="O86" i="1"/>
  <c r="N86" i="1"/>
  <c r="L86" i="1"/>
  <c r="M86" i="1"/>
  <c r="P87" i="1"/>
  <c r="Q87" i="1"/>
  <c r="O87" i="1"/>
  <c r="N87" i="1"/>
  <c r="L87" i="1"/>
  <c r="M87" i="1"/>
  <c r="P88" i="1"/>
  <c r="Q88" i="1"/>
  <c r="O88" i="1"/>
  <c r="N88" i="1"/>
  <c r="L88" i="1"/>
  <c r="M88" i="1"/>
  <c r="P89" i="1"/>
  <c r="Q89" i="1"/>
  <c r="O89" i="1"/>
  <c r="N89" i="1"/>
  <c r="L89" i="1"/>
  <c r="M89" i="1"/>
  <c r="P90" i="1"/>
  <c r="Q90" i="1"/>
  <c r="O90" i="1"/>
  <c r="N90" i="1"/>
  <c r="L90" i="1"/>
  <c r="M90" i="1"/>
  <c r="P91" i="1"/>
  <c r="Q91" i="1"/>
  <c r="O91" i="1"/>
  <c r="N91" i="1"/>
  <c r="L91" i="1"/>
  <c r="M91" i="1"/>
  <c r="P92" i="1"/>
  <c r="Q92" i="1"/>
  <c r="O92" i="1"/>
  <c r="N92" i="1"/>
  <c r="L92" i="1"/>
  <c r="M92" i="1"/>
  <c r="P93" i="1"/>
  <c r="Q93" i="1"/>
  <c r="O93" i="1"/>
  <c r="N93" i="1"/>
  <c r="L93" i="1"/>
  <c r="M93" i="1"/>
  <c r="P94" i="1"/>
  <c r="Q94" i="1"/>
  <c r="O94" i="1"/>
  <c r="N94" i="1"/>
  <c r="L94" i="1"/>
  <c r="M94" i="1"/>
  <c r="P95" i="1"/>
  <c r="Q95" i="1"/>
  <c r="O95" i="1"/>
  <c r="N95" i="1"/>
  <c r="L95" i="1"/>
  <c r="M95" i="1"/>
  <c r="P96" i="1"/>
  <c r="Q96" i="1"/>
  <c r="O96" i="1"/>
  <c r="N96" i="1"/>
  <c r="L96" i="1"/>
  <c r="M96" i="1"/>
  <c r="P97" i="1"/>
  <c r="Q97" i="1"/>
  <c r="O97" i="1"/>
  <c r="N97" i="1"/>
  <c r="L97" i="1"/>
  <c r="M97" i="1"/>
  <c r="P98" i="1"/>
  <c r="Q98" i="1"/>
  <c r="O98" i="1"/>
  <c r="N98" i="1"/>
  <c r="L98" i="1"/>
  <c r="M98" i="1"/>
  <c r="P99" i="1"/>
  <c r="Q99" i="1"/>
  <c r="O99" i="1"/>
  <c r="N99" i="1"/>
  <c r="L99" i="1"/>
  <c r="M99" i="1"/>
  <c r="P100" i="1"/>
  <c r="Q100" i="1"/>
  <c r="O100" i="1"/>
  <c r="N100" i="1"/>
  <c r="L100" i="1"/>
  <c r="M100" i="1"/>
  <c r="P101" i="1"/>
  <c r="Q101" i="1"/>
  <c r="O101" i="1"/>
  <c r="N101" i="1"/>
  <c r="L101" i="1"/>
  <c r="M101" i="1"/>
  <c r="P102" i="1"/>
  <c r="Q102" i="1"/>
  <c r="O102" i="1"/>
  <c r="N102" i="1"/>
  <c r="L102" i="1"/>
  <c r="M102" i="1"/>
  <c r="P103" i="1"/>
  <c r="Q103" i="1"/>
  <c r="O103" i="1"/>
  <c r="N103" i="1"/>
  <c r="L103" i="1"/>
  <c r="M103" i="1"/>
  <c r="P104" i="1"/>
  <c r="Q104" i="1"/>
  <c r="O104" i="1"/>
  <c r="N104" i="1"/>
  <c r="L104" i="1"/>
  <c r="M104" i="1"/>
  <c r="P105" i="1"/>
  <c r="Q105" i="1"/>
  <c r="O105" i="1"/>
  <c r="N105" i="1"/>
  <c r="L105" i="1"/>
  <c r="M105" i="1"/>
  <c r="P106" i="1"/>
  <c r="Q106" i="1"/>
  <c r="O106" i="1"/>
  <c r="N106" i="1"/>
  <c r="L106" i="1"/>
  <c r="M106" i="1"/>
  <c r="P107" i="1"/>
  <c r="Q107" i="1"/>
  <c r="O107" i="1"/>
  <c r="N107" i="1"/>
  <c r="L107" i="1"/>
  <c r="M107" i="1"/>
  <c r="P108" i="1"/>
  <c r="Q108" i="1"/>
  <c r="O108" i="1"/>
  <c r="N108" i="1"/>
  <c r="L108" i="1"/>
  <c r="M108" i="1"/>
  <c r="P109" i="1"/>
  <c r="Q109" i="1"/>
  <c r="O109" i="1"/>
  <c r="N109" i="1"/>
  <c r="L109" i="1"/>
  <c r="M109" i="1"/>
  <c r="P110" i="1"/>
  <c r="Q110" i="1"/>
  <c r="O110" i="1"/>
  <c r="N110" i="1"/>
  <c r="L110" i="1"/>
  <c r="M110" i="1"/>
  <c r="P111" i="1"/>
  <c r="Q111" i="1"/>
  <c r="O111" i="1"/>
  <c r="N111" i="1"/>
  <c r="L111" i="1"/>
  <c r="M111" i="1"/>
  <c r="P112" i="1"/>
  <c r="Q112" i="1"/>
  <c r="O112" i="1"/>
  <c r="N112" i="1"/>
  <c r="L112" i="1"/>
  <c r="M112" i="1"/>
  <c r="P113" i="1"/>
  <c r="Q113" i="1"/>
  <c r="O113" i="1"/>
  <c r="N113" i="1"/>
  <c r="L113" i="1"/>
  <c r="M113" i="1"/>
  <c r="P114" i="1"/>
  <c r="Q114" i="1"/>
  <c r="O114" i="1"/>
  <c r="N114" i="1"/>
  <c r="L114" i="1"/>
  <c r="M114" i="1"/>
  <c r="P115" i="1"/>
  <c r="Q115" i="1"/>
  <c r="O115" i="1"/>
  <c r="N115" i="1"/>
  <c r="L115" i="1"/>
  <c r="M115" i="1"/>
  <c r="P116" i="1"/>
  <c r="Q116" i="1"/>
  <c r="O116" i="1"/>
  <c r="N116" i="1"/>
  <c r="L116" i="1"/>
  <c r="M116" i="1"/>
  <c r="P117" i="1"/>
  <c r="Q117" i="1"/>
  <c r="O117" i="1"/>
  <c r="N117" i="1"/>
  <c r="L117" i="1"/>
  <c r="M117" i="1"/>
  <c r="P118" i="1"/>
  <c r="Q118" i="1"/>
  <c r="O118" i="1"/>
  <c r="N118" i="1"/>
  <c r="L118" i="1"/>
  <c r="M118" i="1"/>
  <c r="P119" i="1"/>
  <c r="Q119" i="1"/>
  <c r="O119" i="1"/>
  <c r="N119" i="1"/>
  <c r="L119" i="1"/>
  <c r="M119" i="1"/>
  <c r="P120" i="1"/>
  <c r="Q120" i="1"/>
  <c r="O120" i="1"/>
  <c r="N120" i="1"/>
  <c r="L120" i="1"/>
  <c r="M120" i="1"/>
  <c r="P121" i="1"/>
  <c r="Q121" i="1"/>
  <c r="O121" i="1"/>
  <c r="N121" i="1"/>
  <c r="L121" i="1"/>
  <c r="M121" i="1"/>
  <c r="P122" i="1"/>
  <c r="Q122" i="1"/>
  <c r="O122" i="1"/>
  <c r="N122" i="1"/>
  <c r="L122" i="1"/>
  <c r="M122" i="1"/>
  <c r="P123" i="1"/>
  <c r="Q123" i="1"/>
  <c r="O123" i="1"/>
  <c r="N123" i="1"/>
  <c r="L123" i="1"/>
  <c r="M123" i="1"/>
  <c r="P124" i="1"/>
  <c r="Q124" i="1"/>
  <c r="O124" i="1"/>
  <c r="N124" i="1"/>
  <c r="L124" i="1"/>
  <c r="M124" i="1"/>
  <c r="P125" i="1"/>
  <c r="Q125" i="1"/>
  <c r="O125" i="1"/>
  <c r="N125" i="1"/>
  <c r="L125" i="1"/>
  <c r="M125" i="1"/>
  <c r="P126" i="1"/>
  <c r="Q126" i="1"/>
  <c r="O126" i="1"/>
  <c r="N126" i="1"/>
  <c r="L126" i="1"/>
  <c r="M126" i="1"/>
  <c r="P127" i="1"/>
  <c r="Q127" i="1"/>
  <c r="O127" i="1"/>
  <c r="N127" i="1"/>
  <c r="L127" i="1"/>
  <c r="M127" i="1"/>
  <c r="P128" i="1"/>
  <c r="Q128" i="1"/>
  <c r="O128" i="1"/>
  <c r="N128" i="1"/>
  <c r="L128" i="1"/>
  <c r="M128" i="1"/>
  <c r="P129" i="1"/>
  <c r="Q129" i="1"/>
  <c r="O129" i="1"/>
  <c r="N129" i="1"/>
  <c r="L129" i="1"/>
  <c r="M129" i="1"/>
  <c r="P130" i="1"/>
  <c r="Q130" i="1"/>
  <c r="O130" i="1"/>
  <c r="N130" i="1"/>
  <c r="L130" i="1"/>
  <c r="M130" i="1"/>
  <c r="P131" i="1"/>
  <c r="Q131" i="1"/>
  <c r="O131" i="1"/>
  <c r="N131" i="1"/>
  <c r="L131" i="1"/>
  <c r="M131" i="1"/>
  <c r="P132" i="1"/>
  <c r="Q132" i="1"/>
  <c r="O132" i="1"/>
  <c r="N132" i="1"/>
  <c r="L132" i="1"/>
  <c r="M132" i="1"/>
  <c r="P133" i="1"/>
  <c r="Q133" i="1"/>
  <c r="O133" i="1"/>
  <c r="N133" i="1"/>
  <c r="L133" i="1"/>
  <c r="M133" i="1"/>
  <c r="P134" i="1"/>
  <c r="Q134" i="1"/>
  <c r="O134" i="1"/>
  <c r="N134" i="1"/>
  <c r="L134" i="1"/>
  <c r="M134" i="1"/>
  <c r="P135" i="1"/>
  <c r="Q135" i="1"/>
  <c r="O135" i="1"/>
  <c r="N135" i="1"/>
  <c r="L135" i="1"/>
  <c r="M135" i="1"/>
  <c r="P136" i="1"/>
  <c r="Q136" i="1"/>
  <c r="O136" i="1"/>
  <c r="N136" i="1"/>
  <c r="L136" i="1"/>
  <c r="M136" i="1"/>
  <c r="P137" i="1"/>
  <c r="Q137" i="1"/>
  <c r="O137" i="1"/>
  <c r="N137" i="1"/>
  <c r="L137" i="1"/>
  <c r="M137" i="1"/>
  <c r="P138" i="1"/>
  <c r="Q138" i="1"/>
  <c r="O138" i="1"/>
  <c r="N138" i="1"/>
  <c r="L138" i="1"/>
  <c r="M138" i="1"/>
  <c r="P139" i="1"/>
  <c r="Q139" i="1"/>
  <c r="O139" i="1"/>
  <c r="N139" i="1"/>
  <c r="L139" i="1"/>
  <c r="M139" i="1"/>
  <c r="P140" i="1"/>
  <c r="Q140" i="1"/>
  <c r="O140" i="1"/>
  <c r="N140" i="1"/>
  <c r="L140" i="1"/>
  <c r="M140" i="1"/>
  <c r="P141" i="1"/>
  <c r="Q141" i="1"/>
  <c r="O141" i="1"/>
  <c r="N141" i="1"/>
  <c r="L141" i="1"/>
  <c r="M141" i="1"/>
  <c r="P142" i="1"/>
  <c r="Q142" i="1"/>
  <c r="O142" i="1"/>
  <c r="N142" i="1"/>
  <c r="L142" i="1"/>
  <c r="M142" i="1"/>
  <c r="P143" i="1"/>
  <c r="Q143" i="1"/>
  <c r="O143" i="1"/>
  <c r="N143" i="1"/>
  <c r="L143" i="1"/>
  <c r="M143" i="1"/>
  <c r="P144" i="1"/>
  <c r="Q144" i="1"/>
  <c r="O144" i="1"/>
  <c r="N144" i="1"/>
  <c r="L144" i="1"/>
  <c r="M144" i="1"/>
  <c r="P145" i="1"/>
  <c r="Q145" i="1"/>
  <c r="O145" i="1"/>
  <c r="N145" i="1"/>
  <c r="L145" i="1"/>
  <c r="M145" i="1"/>
  <c r="P146" i="1"/>
  <c r="Q146" i="1"/>
  <c r="O146" i="1"/>
  <c r="N146" i="1"/>
  <c r="L146" i="1"/>
  <c r="M146" i="1"/>
  <c r="P147" i="1"/>
  <c r="Q147" i="1"/>
  <c r="O147" i="1"/>
  <c r="N147" i="1"/>
  <c r="L147" i="1"/>
  <c r="M147" i="1"/>
  <c r="P148" i="1"/>
  <c r="Q148" i="1"/>
  <c r="O148" i="1"/>
  <c r="N148" i="1"/>
  <c r="L148" i="1"/>
  <c r="M148" i="1"/>
  <c r="P149" i="1"/>
  <c r="Q149" i="1"/>
  <c r="O149" i="1"/>
  <c r="N149" i="1"/>
  <c r="L149" i="1"/>
  <c r="M149" i="1"/>
  <c r="P150" i="1"/>
  <c r="Q150" i="1"/>
  <c r="O150" i="1"/>
  <c r="N150" i="1"/>
  <c r="L150" i="1"/>
  <c r="M150" i="1"/>
  <c r="P151" i="1"/>
  <c r="Q151" i="1"/>
  <c r="O151" i="1"/>
  <c r="N151" i="1"/>
  <c r="L151" i="1"/>
  <c r="M151" i="1"/>
  <c r="P152" i="1"/>
  <c r="Q152" i="1"/>
  <c r="O152" i="1"/>
  <c r="N152" i="1"/>
  <c r="L152" i="1"/>
  <c r="M152" i="1"/>
  <c r="P153" i="1"/>
  <c r="Q153" i="1"/>
  <c r="O153" i="1"/>
  <c r="N153" i="1"/>
  <c r="L153" i="1"/>
  <c r="M153" i="1"/>
  <c r="P154" i="1"/>
  <c r="Q154" i="1"/>
  <c r="O154" i="1"/>
  <c r="N154" i="1"/>
  <c r="L154" i="1"/>
  <c r="M154" i="1"/>
  <c r="P155" i="1"/>
  <c r="Q155" i="1"/>
  <c r="O155" i="1"/>
  <c r="N155" i="1"/>
  <c r="L155" i="1"/>
  <c r="M155" i="1"/>
  <c r="P156" i="1"/>
  <c r="Q156" i="1"/>
  <c r="O156" i="1"/>
  <c r="N156" i="1"/>
  <c r="L156" i="1"/>
  <c r="M156" i="1"/>
  <c r="P157" i="1"/>
  <c r="Q157" i="1"/>
  <c r="O157" i="1"/>
  <c r="N157" i="1"/>
  <c r="L157" i="1"/>
  <c r="M157" i="1"/>
  <c r="P158" i="1"/>
  <c r="Q158" i="1"/>
  <c r="O158" i="1"/>
  <c r="N158" i="1"/>
  <c r="L158" i="1"/>
  <c r="M158" i="1"/>
  <c r="P159" i="1"/>
  <c r="Q159" i="1"/>
  <c r="O159" i="1"/>
  <c r="N159" i="1"/>
  <c r="L159" i="1"/>
  <c r="M159" i="1"/>
  <c r="P160" i="1"/>
  <c r="Q160" i="1"/>
  <c r="O160" i="1"/>
  <c r="N160" i="1"/>
  <c r="L160" i="1"/>
  <c r="M160" i="1"/>
  <c r="P161" i="1"/>
  <c r="Q161" i="1"/>
  <c r="O161" i="1"/>
  <c r="N161" i="1"/>
  <c r="L161" i="1"/>
  <c r="M161" i="1"/>
  <c r="P162" i="1"/>
  <c r="Q162" i="1"/>
  <c r="O162" i="1"/>
  <c r="N162" i="1"/>
  <c r="L162" i="1"/>
  <c r="M162" i="1"/>
  <c r="P163" i="1"/>
  <c r="Q163" i="1"/>
  <c r="O163" i="1"/>
  <c r="N163" i="1"/>
  <c r="L163" i="1"/>
  <c r="M163" i="1"/>
  <c r="P164" i="1"/>
  <c r="Q164" i="1"/>
  <c r="O164" i="1"/>
  <c r="N164" i="1"/>
  <c r="L164" i="1"/>
  <c r="M164" i="1"/>
  <c r="P165" i="1"/>
  <c r="Q165" i="1"/>
  <c r="O165" i="1"/>
  <c r="N165" i="1"/>
  <c r="L165" i="1"/>
  <c r="M165" i="1"/>
  <c r="P166" i="1"/>
  <c r="Q166" i="1"/>
  <c r="O166" i="1"/>
  <c r="N166" i="1"/>
  <c r="L166" i="1"/>
  <c r="M166" i="1"/>
  <c r="P167" i="1"/>
  <c r="Q167" i="1"/>
  <c r="O167" i="1"/>
  <c r="N167" i="1"/>
  <c r="L167" i="1"/>
  <c r="M167" i="1"/>
  <c r="P168" i="1"/>
  <c r="Q168" i="1"/>
  <c r="O168" i="1"/>
  <c r="N168" i="1"/>
  <c r="L168" i="1"/>
  <c r="M168" i="1"/>
  <c r="P169" i="1"/>
  <c r="Q169" i="1"/>
  <c r="O169" i="1"/>
  <c r="N169" i="1"/>
  <c r="L169" i="1"/>
  <c r="M169" i="1"/>
  <c r="P170" i="1"/>
  <c r="Q170" i="1"/>
  <c r="O170" i="1"/>
  <c r="N170" i="1"/>
  <c r="L170" i="1"/>
  <c r="M170" i="1"/>
  <c r="P171" i="1"/>
  <c r="Q171" i="1"/>
  <c r="O171" i="1"/>
  <c r="N171" i="1"/>
  <c r="L171" i="1"/>
  <c r="M171" i="1"/>
  <c r="P172" i="1"/>
  <c r="Q172" i="1"/>
  <c r="O172" i="1"/>
  <c r="N172" i="1"/>
  <c r="L172" i="1"/>
  <c r="M172" i="1"/>
  <c r="P173" i="1"/>
  <c r="Q173" i="1"/>
  <c r="O173" i="1"/>
  <c r="N173" i="1"/>
  <c r="L173" i="1"/>
  <c r="M173" i="1"/>
  <c r="P174" i="1"/>
  <c r="Q174" i="1"/>
  <c r="O174" i="1"/>
  <c r="N174" i="1"/>
  <c r="L174" i="1"/>
  <c r="M174" i="1"/>
  <c r="P175" i="1"/>
  <c r="Q175" i="1"/>
  <c r="O175" i="1"/>
  <c r="N175" i="1"/>
  <c r="L175" i="1"/>
  <c r="M175" i="1"/>
  <c r="P176" i="1"/>
  <c r="Q176" i="1"/>
  <c r="O176" i="1"/>
  <c r="N176" i="1"/>
  <c r="L176" i="1"/>
  <c r="M176" i="1"/>
  <c r="P177" i="1"/>
  <c r="Q177" i="1"/>
  <c r="O177" i="1"/>
  <c r="N177" i="1"/>
  <c r="L177" i="1"/>
  <c r="M177" i="1"/>
  <c r="P178" i="1"/>
  <c r="Q178" i="1"/>
  <c r="O178" i="1"/>
  <c r="N178" i="1"/>
  <c r="L178" i="1"/>
  <c r="M178" i="1"/>
  <c r="P179" i="1"/>
  <c r="Q179" i="1"/>
  <c r="O179" i="1"/>
  <c r="N179" i="1"/>
  <c r="L179" i="1"/>
  <c r="M179" i="1"/>
  <c r="P180" i="1"/>
  <c r="Q180" i="1"/>
  <c r="O180" i="1"/>
  <c r="N180" i="1"/>
  <c r="L180" i="1"/>
  <c r="M180" i="1"/>
  <c r="P181" i="1"/>
  <c r="Q181" i="1"/>
  <c r="O181" i="1"/>
  <c r="N181" i="1"/>
  <c r="L181" i="1"/>
  <c r="M181" i="1"/>
  <c r="P182" i="1"/>
  <c r="Q182" i="1"/>
  <c r="O182" i="1"/>
  <c r="N182" i="1"/>
  <c r="L182" i="1"/>
  <c r="M182" i="1"/>
  <c r="P183" i="1"/>
  <c r="Q183" i="1"/>
  <c r="O183" i="1"/>
  <c r="N183" i="1"/>
  <c r="L183" i="1"/>
  <c r="M183" i="1"/>
  <c r="P184" i="1"/>
  <c r="Q184" i="1"/>
  <c r="O184" i="1"/>
  <c r="N184" i="1"/>
  <c r="L184" i="1"/>
  <c r="M184" i="1"/>
  <c r="P185" i="1"/>
  <c r="Q185" i="1"/>
  <c r="O185" i="1"/>
  <c r="N185" i="1"/>
  <c r="L185" i="1"/>
  <c r="M185" i="1"/>
  <c r="P186" i="1"/>
  <c r="Q186" i="1"/>
  <c r="O186" i="1"/>
  <c r="N186" i="1"/>
  <c r="L186" i="1"/>
  <c r="M186" i="1"/>
  <c r="P187" i="1"/>
  <c r="Q187" i="1"/>
  <c r="O187" i="1"/>
  <c r="N187" i="1"/>
  <c r="L187" i="1"/>
  <c r="M187" i="1"/>
  <c r="P188" i="1"/>
  <c r="Q188" i="1"/>
  <c r="O188" i="1"/>
  <c r="N188" i="1"/>
  <c r="L188" i="1"/>
  <c r="M188" i="1"/>
  <c r="P189" i="1"/>
  <c r="Q189" i="1"/>
  <c r="O189" i="1"/>
  <c r="N189" i="1"/>
  <c r="L189" i="1"/>
  <c r="M189" i="1"/>
  <c r="P190" i="1"/>
  <c r="Q190" i="1"/>
  <c r="O190" i="1"/>
  <c r="N190" i="1"/>
  <c r="L190" i="1"/>
  <c r="M190" i="1"/>
  <c r="P191" i="1"/>
  <c r="Q191" i="1"/>
  <c r="O191" i="1"/>
  <c r="N191" i="1"/>
  <c r="L191" i="1"/>
  <c r="M191" i="1"/>
  <c r="P192" i="1"/>
  <c r="Q192" i="1"/>
  <c r="O192" i="1"/>
  <c r="N192" i="1"/>
  <c r="L192" i="1"/>
  <c r="M192" i="1"/>
  <c r="P193" i="1"/>
  <c r="Q193" i="1"/>
  <c r="O193" i="1"/>
  <c r="N193" i="1"/>
  <c r="L193" i="1"/>
  <c r="M193" i="1"/>
  <c r="P194" i="1"/>
  <c r="Q194" i="1"/>
  <c r="O194" i="1"/>
  <c r="N194" i="1"/>
  <c r="L194" i="1"/>
  <c r="M194" i="1"/>
  <c r="P195" i="1"/>
  <c r="Q195" i="1"/>
  <c r="O195" i="1"/>
  <c r="N195" i="1"/>
  <c r="L195" i="1"/>
  <c r="M195" i="1"/>
  <c r="P196" i="1"/>
  <c r="Q196" i="1"/>
  <c r="O196" i="1"/>
  <c r="N196" i="1"/>
  <c r="L196" i="1"/>
  <c r="M196" i="1"/>
  <c r="P197" i="1"/>
  <c r="Q197" i="1"/>
  <c r="O197" i="1"/>
  <c r="N197" i="1"/>
  <c r="L197" i="1"/>
  <c r="M197" i="1"/>
  <c r="P198" i="1"/>
  <c r="Q198" i="1"/>
  <c r="O198" i="1"/>
  <c r="N198" i="1"/>
  <c r="L198" i="1"/>
  <c r="M198" i="1"/>
  <c r="P199" i="1"/>
  <c r="Q199" i="1"/>
  <c r="O199" i="1"/>
  <c r="N199" i="1"/>
  <c r="L199" i="1"/>
  <c r="M199" i="1"/>
  <c r="P200" i="1"/>
  <c r="Q200" i="1"/>
  <c r="O200" i="1"/>
  <c r="N200" i="1"/>
  <c r="L200" i="1"/>
  <c r="M200" i="1"/>
  <c r="P201" i="1"/>
  <c r="Q201" i="1"/>
  <c r="O201" i="1"/>
  <c r="N201" i="1"/>
  <c r="L201" i="1"/>
  <c r="M201" i="1"/>
  <c r="P202" i="1"/>
  <c r="Q202" i="1"/>
  <c r="O202" i="1"/>
  <c r="N202" i="1"/>
  <c r="L202" i="1"/>
  <c r="M202" i="1"/>
  <c r="P203" i="1"/>
  <c r="Q203" i="1"/>
  <c r="O203" i="1"/>
  <c r="N203" i="1"/>
  <c r="L203" i="1"/>
  <c r="M203" i="1"/>
  <c r="P204" i="1"/>
  <c r="Q204" i="1"/>
  <c r="O204" i="1"/>
  <c r="N204" i="1"/>
  <c r="L204" i="1"/>
  <c r="M204" i="1"/>
  <c r="P205" i="1"/>
  <c r="Q205" i="1"/>
  <c r="O205" i="1"/>
  <c r="N205" i="1"/>
  <c r="L205" i="1"/>
  <c r="M205" i="1"/>
  <c r="H210" i="1"/>
  <c r="G210" i="1"/>
  <c r="F210" i="1"/>
  <c r="E210" i="1"/>
  <c r="D210" i="1"/>
  <c r="C210" i="1"/>
  <c r="C206" i="1"/>
  <c r="W2" i="2"/>
  <c r="U4" i="2"/>
  <c r="U3" i="2"/>
  <c r="U2" i="2"/>
  <c r="V7" i="2"/>
  <c r="V8" i="2"/>
  <c r="V9" i="2"/>
  <c r="V10" i="2"/>
  <c r="V11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6" i="2"/>
  <c r="L212" i="1" a="1"/>
  <c r="L212" i="1"/>
  <c r="M212" i="1"/>
  <c r="N212" i="1"/>
  <c r="O212" i="1"/>
  <c r="P212" i="1"/>
  <c r="Q212" i="1"/>
  <c r="R212" i="1"/>
  <c r="L213" i="1"/>
  <c r="M213" i="1"/>
  <c r="N213" i="1"/>
  <c r="O213" i="1"/>
  <c r="P213" i="1"/>
  <c r="Q213" i="1"/>
  <c r="R213" i="1"/>
  <c r="L214" i="1"/>
  <c r="M214" i="1"/>
  <c r="N214" i="1"/>
  <c r="O214" i="1"/>
  <c r="P214" i="1"/>
  <c r="Q214" i="1"/>
  <c r="R214" i="1"/>
  <c r="L215" i="1"/>
  <c r="M215" i="1"/>
  <c r="N215" i="1"/>
  <c r="O215" i="1"/>
  <c r="P215" i="1"/>
  <c r="Q215" i="1"/>
  <c r="R215" i="1"/>
  <c r="L216" i="1"/>
  <c r="M216" i="1"/>
  <c r="N216" i="1"/>
  <c r="O216" i="1"/>
  <c r="P216" i="1"/>
  <c r="Q216" i="1"/>
  <c r="R216" i="1"/>
  <c r="C212" i="1" a="1"/>
  <c r="C212" i="1"/>
  <c r="D212" i="1"/>
  <c r="E212" i="1"/>
  <c r="F212" i="1"/>
  <c r="G212" i="1"/>
  <c r="H212" i="1"/>
  <c r="I212" i="1"/>
  <c r="C213" i="1"/>
  <c r="D213" i="1"/>
  <c r="E213" i="1"/>
  <c r="F213" i="1"/>
  <c r="G213" i="1"/>
  <c r="H213" i="1"/>
  <c r="I213" i="1"/>
  <c r="C214" i="1"/>
  <c r="D214" i="1"/>
  <c r="E214" i="1"/>
  <c r="F214" i="1"/>
  <c r="G214" i="1"/>
  <c r="H214" i="1"/>
  <c r="I214" i="1"/>
  <c r="C215" i="1"/>
  <c r="D215" i="1"/>
  <c r="E215" i="1"/>
  <c r="F215" i="1"/>
  <c r="G215" i="1"/>
  <c r="H215" i="1"/>
  <c r="I215" i="1"/>
  <c r="C216" i="1"/>
  <c r="D216" i="1"/>
  <c r="E216" i="1"/>
  <c r="F216" i="1"/>
  <c r="G216" i="1"/>
  <c r="H216" i="1"/>
  <c r="I216" i="1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7" i="3"/>
  <c r="G208" i="3"/>
  <c r="G207" i="3"/>
  <c r="D136" i="11"/>
  <c r="I136" i="11"/>
  <c r="C18" i="11"/>
  <c r="C28" i="11"/>
  <c r="C136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9" i="11"/>
  <c r="C20" i="11"/>
  <c r="C21" i="11"/>
  <c r="C22" i="11"/>
  <c r="C23" i="11"/>
  <c r="C24" i="11"/>
  <c r="C25" i="11"/>
  <c r="C26" i="11"/>
  <c r="C27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E136" i="11"/>
  <c r="J136" i="11"/>
  <c r="K136" i="11"/>
  <c r="D143" i="11"/>
  <c r="I143" i="11"/>
  <c r="C143" i="11"/>
  <c r="C137" i="11"/>
  <c r="C138" i="11"/>
  <c r="C139" i="11"/>
  <c r="C140" i="11"/>
  <c r="C141" i="11"/>
  <c r="C142" i="11"/>
  <c r="E143" i="11"/>
  <c r="J143" i="11"/>
  <c r="K143" i="11"/>
  <c r="D86" i="11"/>
  <c r="I86" i="11"/>
  <c r="E86" i="11"/>
  <c r="J86" i="11"/>
  <c r="K86" i="11"/>
  <c r="D105" i="11"/>
  <c r="I105" i="11"/>
  <c r="E105" i="11"/>
  <c r="J105" i="11"/>
  <c r="K105" i="11"/>
  <c r="D147" i="11"/>
  <c r="I147" i="11"/>
  <c r="C147" i="11"/>
  <c r="C144" i="11"/>
  <c r="C145" i="11"/>
  <c r="C146" i="11"/>
  <c r="E147" i="11"/>
  <c r="J147" i="11"/>
  <c r="K147" i="11"/>
  <c r="D88" i="11"/>
  <c r="I88" i="11"/>
  <c r="E88" i="11"/>
  <c r="J88" i="11"/>
  <c r="K88" i="11"/>
  <c r="D128" i="11"/>
  <c r="I128" i="11"/>
  <c r="E128" i="11"/>
  <c r="J128" i="11"/>
  <c r="K128" i="11"/>
  <c r="D192" i="11"/>
  <c r="I192" i="11"/>
  <c r="C192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E192" i="11"/>
  <c r="J192" i="11"/>
  <c r="K192" i="11"/>
  <c r="D130" i="11"/>
  <c r="I130" i="11"/>
  <c r="E130" i="11"/>
  <c r="J130" i="11"/>
  <c r="K130" i="11"/>
  <c r="D50" i="11"/>
  <c r="I50" i="11"/>
  <c r="E50" i="11"/>
  <c r="J50" i="11"/>
  <c r="K50" i="11"/>
  <c r="D175" i="11"/>
  <c r="I175" i="11"/>
  <c r="E175" i="11"/>
  <c r="J175" i="11"/>
  <c r="K175" i="11"/>
  <c r="D44" i="11"/>
  <c r="I44" i="11"/>
  <c r="E44" i="11"/>
  <c r="J44" i="11"/>
  <c r="K44" i="11"/>
  <c r="D59" i="11"/>
  <c r="I59" i="11"/>
  <c r="E59" i="11"/>
  <c r="J59" i="11"/>
  <c r="K59" i="11"/>
  <c r="D203" i="11"/>
  <c r="I203" i="11"/>
  <c r="C203" i="11"/>
  <c r="C193" i="11"/>
  <c r="C194" i="11"/>
  <c r="C195" i="11"/>
  <c r="C196" i="11"/>
  <c r="C197" i="11"/>
  <c r="C198" i="11"/>
  <c r="C199" i="11"/>
  <c r="C200" i="11"/>
  <c r="C201" i="11"/>
  <c r="C202" i="11"/>
  <c r="E203" i="11"/>
  <c r="J203" i="11"/>
  <c r="K203" i="11"/>
  <c r="D131" i="11"/>
  <c r="I131" i="11"/>
  <c r="E131" i="11"/>
  <c r="J131" i="11"/>
  <c r="K131" i="11"/>
  <c r="D98" i="11"/>
  <c r="I98" i="11"/>
  <c r="E98" i="11"/>
  <c r="J98" i="11"/>
  <c r="K98" i="11"/>
  <c r="D63" i="11"/>
  <c r="I63" i="11"/>
  <c r="E63" i="11"/>
  <c r="J63" i="11"/>
  <c r="K63" i="11"/>
  <c r="D7" i="11"/>
  <c r="I7" i="11"/>
  <c r="E7" i="11"/>
  <c r="J7" i="11"/>
  <c r="K7" i="11"/>
  <c r="D196" i="11"/>
  <c r="I196" i="11"/>
  <c r="E196" i="11"/>
  <c r="J196" i="11"/>
  <c r="K196" i="11"/>
  <c r="D14" i="11"/>
  <c r="I14" i="11"/>
  <c r="E14" i="11"/>
  <c r="J14" i="11"/>
  <c r="K14" i="11"/>
  <c r="D89" i="11"/>
  <c r="I89" i="11"/>
  <c r="E89" i="11"/>
  <c r="J89" i="11"/>
  <c r="K89" i="11"/>
  <c r="D176" i="11"/>
  <c r="I176" i="11"/>
  <c r="E176" i="11"/>
  <c r="J176" i="11"/>
  <c r="K176" i="11"/>
  <c r="D39" i="11"/>
  <c r="I39" i="11"/>
  <c r="E39" i="11"/>
  <c r="J39" i="11"/>
  <c r="K39" i="11"/>
  <c r="D112" i="11"/>
  <c r="I112" i="11"/>
  <c r="E112" i="11"/>
  <c r="J112" i="11"/>
  <c r="K112" i="11"/>
  <c r="D195" i="11"/>
  <c r="I195" i="11"/>
  <c r="E195" i="11"/>
  <c r="J195" i="11"/>
  <c r="K195" i="11"/>
  <c r="D161" i="11"/>
  <c r="I161" i="11"/>
  <c r="E161" i="11"/>
  <c r="J161" i="11"/>
  <c r="K161" i="11"/>
  <c r="D10" i="11"/>
  <c r="I10" i="11"/>
  <c r="E10" i="11"/>
  <c r="J10" i="11"/>
  <c r="K10" i="11"/>
  <c r="D43" i="11"/>
  <c r="I43" i="11"/>
  <c r="E43" i="11"/>
  <c r="J43" i="11"/>
  <c r="K43" i="11"/>
  <c r="D155" i="11"/>
  <c r="I155" i="11"/>
  <c r="E155" i="11"/>
  <c r="J155" i="11"/>
  <c r="K155" i="11"/>
  <c r="D72" i="11"/>
  <c r="I72" i="11"/>
  <c r="E72" i="11"/>
  <c r="J72" i="11"/>
  <c r="K72" i="11"/>
  <c r="D198" i="11"/>
  <c r="I198" i="11"/>
  <c r="E198" i="11"/>
  <c r="J198" i="11"/>
  <c r="K198" i="11"/>
  <c r="D120" i="11"/>
  <c r="I120" i="11"/>
  <c r="E120" i="11"/>
  <c r="J120" i="11"/>
  <c r="K120" i="11"/>
  <c r="D186" i="11"/>
  <c r="I186" i="11"/>
  <c r="E186" i="11"/>
  <c r="J186" i="11"/>
  <c r="K186" i="11"/>
  <c r="D71" i="11"/>
  <c r="I71" i="11"/>
  <c r="E71" i="11"/>
  <c r="J71" i="11"/>
  <c r="K71" i="11"/>
  <c r="D27" i="11"/>
  <c r="I27" i="11"/>
  <c r="E27" i="11"/>
  <c r="J27" i="11"/>
  <c r="K27" i="11"/>
  <c r="D127" i="11"/>
  <c r="I127" i="11"/>
  <c r="E127" i="11"/>
  <c r="J127" i="11"/>
  <c r="K127" i="11"/>
  <c r="D54" i="11"/>
  <c r="I54" i="11"/>
  <c r="E54" i="11"/>
  <c r="J54" i="11"/>
  <c r="K54" i="11"/>
  <c r="D188" i="11"/>
  <c r="I188" i="11"/>
  <c r="E188" i="11"/>
  <c r="J188" i="11"/>
  <c r="K188" i="11"/>
  <c r="D159" i="11"/>
  <c r="I159" i="11"/>
  <c r="E159" i="11"/>
  <c r="J159" i="11"/>
  <c r="K159" i="11"/>
  <c r="D139" i="11"/>
  <c r="I139" i="11"/>
  <c r="E139" i="11"/>
  <c r="J139" i="11"/>
  <c r="K139" i="11"/>
  <c r="D154" i="11"/>
  <c r="I154" i="11"/>
  <c r="E154" i="11"/>
  <c r="J154" i="11"/>
  <c r="K154" i="11"/>
  <c r="D5" i="11"/>
  <c r="I5" i="11"/>
  <c r="E5" i="11"/>
  <c r="J5" i="11"/>
  <c r="K5" i="11"/>
  <c r="D113" i="11"/>
  <c r="I113" i="11"/>
  <c r="E113" i="11"/>
  <c r="J113" i="11"/>
  <c r="K113" i="11"/>
  <c r="D4" i="11"/>
  <c r="I4" i="11"/>
  <c r="E4" i="11"/>
  <c r="J4" i="11"/>
  <c r="K4" i="11"/>
  <c r="D150" i="11"/>
  <c r="I150" i="11"/>
  <c r="E150" i="11"/>
  <c r="J150" i="11"/>
  <c r="K150" i="11"/>
  <c r="D95" i="11"/>
  <c r="I95" i="11"/>
  <c r="E95" i="11"/>
  <c r="J95" i="11"/>
  <c r="K95" i="11"/>
  <c r="D40" i="11"/>
  <c r="I40" i="11"/>
  <c r="E40" i="11"/>
  <c r="J40" i="11"/>
  <c r="K40" i="11"/>
  <c r="D12" i="11"/>
  <c r="I12" i="11"/>
  <c r="E12" i="11"/>
  <c r="J12" i="11"/>
  <c r="K12" i="11"/>
  <c r="D70" i="11"/>
  <c r="I70" i="11"/>
  <c r="E70" i="11"/>
  <c r="J70" i="11"/>
  <c r="K70" i="11"/>
  <c r="D33" i="11"/>
  <c r="I33" i="11"/>
  <c r="E33" i="11"/>
  <c r="J33" i="11"/>
  <c r="K33" i="11"/>
  <c r="D61" i="11"/>
  <c r="I61" i="11"/>
  <c r="E61" i="11"/>
  <c r="J61" i="11"/>
  <c r="K61" i="11"/>
  <c r="D94" i="11"/>
  <c r="I94" i="11"/>
  <c r="E94" i="11"/>
  <c r="J94" i="11"/>
  <c r="K94" i="11"/>
  <c r="D17" i="11"/>
  <c r="I17" i="11"/>
  <c r="E17" i="11"/>
  <c r="J17" i="11"/>
  <c r="K17" i="11"/>
  <c r="D168" i="11"/>
  <c r="I168" i="11"/>
  <c r="E168" i="11"/>
  <c r="J168" i="11"/>
  <c r="K168" i="11"/>
  <c r="D146" i="11"/>
  <c r="I146" i="11"/>
  <c r="E146" i="11"/>
  <c r="J146" i="11"/>
  <c r="K146" i="11"/>
  <c r="D79" i="11"/>
  <c r="I79" i="11"/>
  <c r="E79" i="11"/>
  <c r="J79" i="11"/>
  <c r="K79" i="11"/>
  <c r="D97" i="11"/>
  <c r="I97" i="11"/>
  <c r="E97" i="11"/>
  <c r="J97" i="11"/>
  <c r="K97" i="11"/>
  <c r="D162" i="11"/>
  <c r="I162" i="11"/>
  <c r="E162" i="11"/>
  <c r="J162" i="11"/>
  <c r="K162" i="11"/>
  <c r="D69" i="11"/>
  <c r="I69" i="11"/>
  <c r="E69" i="11"/>
  <c r="J69" i="11"/>
  <c r="K69" i="11"/>
  <c r="D31" i="11"/>
  <c r="I31" i="11"/>
  <c r="E31" i="11"/>
  <c r="J31" i="11"/>
  <c r="K31" i="11"/>
  <c r="D25" i="11"/>
  <c r="I25" i="11"/>
  <c r="E25" i="11"/>
  <c r="J25" i="11"/>
  <c r="K25" i="11"/>
  <c r="D138" i="11"/>
  <c r="I138" i="11"/>
  <c r="E138" i="11"/>
  <c r="J138" i="11"/>
  <c r="K138" i="11"/>
  <c r="D23" i="11"/>
  <c r="I23" i="11"/>
  <c r="E23" i="11"/>
  <c r="J23" i="11"/>
  <c r="K23" i="11"/>
  <c r="D171" i="11"/>
  <c r="I171" i="11"/>
  <c r="E171" i="11"/>
  <c r="J171" i="11"/>
  <c r="K171" i="11"/>
  <c r="D45" i="11"/>
  <c r="I45" i="11"/>
  <c r="E45" i="11"/>
  <c r="J45" i="11"/>
  <c r="K45" i="11"/>
  <c r="D140" i="11"/>
  <c r="I140" i="11"/>
  <c r="E140" i="11"/>
  <c r="J140" i="11"/>
  <c r="K140" i="11"/>
  <c r="D111" i="11"/>
  <c r="I111" i="11"/>
  <c r="E111" i="11"/>
  <c r="J111" i="11"/>
  <c r="K111" i="11"/>
  <c r="D99" i="11"/>
  <c r="I99" i="11"/>
  <c r="E99" i="11"/>
  <c r="J99" i="11"/>
  <c r="K99" i="11"/>
  <c r="D42" i="11"/>
  <c r="I42" i="11"/>
  <c r="E42" i="11"/>
  <c r="J42" i="11"/>
  <c r="K42" i="11"/>
  <c r="D152" i="11"/>
  <c r="I152" i="11"/>
  <c r="E152" i="11"/>
  <c r="J152" i="11"/>
  <c r="K152" i="11"/>
  <c r="D19" i="11"/>
  <c r="I19" i="11"/>
  <c r="E19" i="11"/>
  <c r="J19" i="11"/>
  <c r="K19" i="11"/>
  <c r="D106" i="11"/>
  <c r="I106" i="11"/>
  <c r="E106" i="11"/>
  <c r="J106" i="11"/>
  <c r="K106" i="11"/>
  <c r="D76" i="11"/>
  <c r="I76" i="11"/>
  <c r="E76" i="11"/>
  <c r="J76" i="11"/>
  <c r="K76" i="11"/>
  <c r="D118" i="11"/>
  <c r="I118" i="11"/>
  <c r="E118" i="11"/>
  <c r="J118" i="11"/>
  <c r="K118" i="11"/>
  <c r="D137" i="11"/>
  <c r="I137" i="11"/>
  <c r="E137" i="11"/>
  <c r="J137" i="11"/>
  <c r="K137" i="11"/>
  <c r="D77" i="11"/>
  <c r="I77" i="11"/>
  <c r="E77" i="11"/>
  <c r="J77" i="11"/>
  <c r="K77" i="11"/>
  <c r="D74" i="11"/>
  <c r="I74" i="11"/>
  <c r="E74" i="11"/>
  <c r="J74" i="11"/>
  <c r="K74" i="11"/>
  <c r="D51" i="11"/>
  <c r="I51" i="11"/>
  <c r="E51" i="11"/>
  <c r="J51" i="11"/>
  <c r="K51" i="11"/>
  <c r="D151" i="11"/>
  <c r="I151" i="11"/>
  <c r="E151" i="11"/>
  <c r="J151" i="11"/>
  <c r="K151" i="11"/>
  <c r="D200" i="11"/>
  <c r="I200" i="11"/>
  <c r="E200" i="11"/>
  <c r="J200" i="11"/>
  <c r="K200" i="11"/>
  <c r="D90" i="11"/>
  <c r="I90" i="11"/>
  <c r="E90" i="11"/>
  <c r="J90" i="11"/>
  <c r="K90" i="11"/>
  <c r="D163" i="11"/>
  <c r="I163" i="11"/>
  <c r="E163" i="11"/>
  <c r="J163" i="11"/>
  <c r="K163" i="11"/>
  <c r="D52" i="11"/>
  <c r="I52" i="11"/>
  <c r="E52" i="11"/>
  <c r="J52" i="11"/>
  <c r="K52" i="11"/>
  <c r="D148" i="11"/>
  <c r="I148" i="11"/>
  <c r="E148" i="11"/>
  <c r="J148" i="11"/>
  <c r="K148" i="11"/>
  <c r="D47" i="11"/>
  <c r="I47" i="11"/>
  <c r="E47" i="11"/>
  <c r="J47" i="11"/>
  <c r="K47" i="11"/>
  <c r="D116" i="11"/>
  <c r="I116" i="11"/>
  <c r="E116" i="11"/>
  <c r="J116" i="11"/>
  <c r="K116" i="11"/>
  <c r="D67" i="11"/>
  <c r="I67" i="11"/>
  <c r="E67" i="11"/>
  <c r="J67" i="11"/>
  <c r="K67" i="11"/>
  <c r="D64" i="11"/>
  <c r="I64" i="11"/>
  <c r="E64" i="11"/>
  <c r="J64" i="11"/>
  <c r="K64" i="11"/>
  <c r="D29" i="11"/>
  <c r="I29" i="11"/>
  <c r="E29" i="11"/>
  <c r="J29" i="11"/>
  <c r="K29" i="11"/>
  <c r="D55" i="11"/>
  <c r="I55" i="11"/>
  <c r="E55" i="11"/>
  <c r="J55" i="11"/>
  <c r="K55" i="11"/>
  <c r="D173" i="11"/>
  <c r="I173" i="11"/>
  <c r="E173" i="11"/>
  <c r="J173" i="11"/>
  <c r="K173" i="11"/>
  <c r="D34" i="11"/>
  <c r="I34" i="11"/>
  <c r="E34" i="11"/>
  <c r="J34" i="11"/>
  <c r="K34" i="11"/>
  <c r="D156" i="11"/>
  <c r="I156" i="11"/>
  <c r="E156" i="11"/>
  <c r="J156" i="11"/>
  <c r="K156" i="11"/>
  <c r="D75" i="11"/>
  <c r="I75" i="11"/>
  <c r="E75" i="11"/>
  <c r="J75" i="11"/>
  <c r="K75" i="11"/>
  <c r="D185" i="11"/>
  <c r="I185" i="11"/>
  <c r="E185" i="11"/>
  <c r="J185" i="11"/>
  <c r="K185" i="11"/>
  <c r="D144" i="11"/>
  <c r="I144" i="11"/>
  <c r="E144" i="11"/>
  <c r="J144" i="11"/>
  <c r="K144" i="11"/>
  <c r="D197" i="11"/>
  <c r="I197" i="11"/>
  <c r="E197" i="11"/>
  <c r="J197" i="11"/>
  <c r="K197" i="11"/>
  <c r="D124" i="11"/>
  <c r="I124" i="11"/>
  <c r="E124" i="11"/>
  <c r="J124" i="11"/>
  <c r="K124" i="11"/>
  <c r="D125" i="11"/>
  <c r="I125" i="11"/>
  <c r="E125" i="11"/>
  <c r="J125" i="11"/>
  <c r="K125" i="11"/>
  <c r="D110" i="11"/>
  <c r="I110" i="11"/>
  <c r="E110" i="11"/>
  <c r="J110" i="11"/>
  <c r="K110" i="11"/>
  <c r="D49" i="11"/>
  <c r="I49" i="11"/>
  <c r="E49" i="11"/>
  <c r="J49" i="11"/>
  <c r="K49" i="11"/>
  <c r="D107" i="11"/>
  <c r="I107" i="11"/>
  <c r="E107" i="11"/>
  <c r="J107" i="11"/>
  <c r="K107" i="11"/>
  <c r="D167" i="11"/>
  <c r="I167" i="11"/>
  <c r="E167" i="11"/>
  <c r="J167" i="11"/>
  <c r="K167" i="11"/>
  <c r="D129" i="11"/>
  <c r="I129" i="11"/>
  <c r="E129" i="11"/>
  <c r="J129" i="11"/>
  <c r="K129" i="11"/>
  <c r="D165" i="11"/>
  <c r="I165" i="11"/>
  <c r="E165" i="11"/>
  <c r="J165" i="11"/>
  <c r="K165" i="11"/>
  <c r="D202" i="11"/>
  <c r="I202" i="11"/>
  <c r="E202" i="11"/>
  <c r="J202" i="11"/>
  <c r="K202" i="11"/>
  <c r="D164" i="11"/>
  <c r="I164" i="11"/>
  <c r="E164" i="11"/>
  <c r="J164" i="11"/>
  <c r="K164" i="11"/>
  <c r="D179" i="11"/>
  <c r="I179" i="11"/>
  <c r="E179" i="11"/>
  <c r="J179" i="11"/>
  <c r="K179" i="11"/>
  <c r="D38" i="11"/>
  <c r="I38" i="11"/>
  <c r="E38" i="11"/>
  <c r="J38" i="11"/>
  <c r="K38" i="11"/>
  <c r="D80" i="11"/>
  <c r="I80" i="11"/>
  <c r="E80" i="11"/>
  <c r="J80" i="11"/>
  <c r="K80" i="11"/>
  <c r="D20" i="11"/>
  <c r="I20" i="11"/>
  <c r="E20" i="11"/>
  <c r="J20" i="11"/>
  <c r="K20" i="11"/>
  <c r="D123" i="11"/>
  <c r="I123" i="11"/>
  <c r="E123" i="11"/>
  <c r="J123" i="11"/>
  <c r="K123" i="11"/>
  <c r="D62" i="11"/>
  <c r="I62" i="11"/>
  <c r="E62" i="11"/>
  <c r="J62" i="11"/>
  <c r="K62" i="11"/>
  <c r="D158" i="11"/>
  <c r="I158" i="11"/>
  <c r="E158" i="11"/>
  <c r="J158" i="11"/>
  <c r="K158" i="11"/>
  <c r="D60" i="11"/>
  <c r="I60" i="11"/>
  <c r="E60" i="11"/>
  <c r="J60" i="11"/>
  <c r="K60" i="11"/>
  <c r="D133" i="11"/>
  <c r="I133" i="11"/>
  <c r="E133" i="11"/>
  <c r="J133" i="11"/>
  <c r="K133" i="11"/>
  <c r="D174" i="11"/>
  <c r="I174" i="11"/>
  <c r="E174" i="11"/>
  <c r="J174" i="11"/>
  <c r="K174" i="11"/>
  <c r="D48" i="11"/>
  <c r="I48" i="11"/>
  <c r="E48" i="11"/>
  <c r="J48" i="11"/>
  <c r="K48" i="11"/>
  <c r="D115" i="11"/>
  <c r="I115" i="11"/>
  <c r="E115" i="11"/>
  <c r="J115" i="11"/>
  <c r="K115" i="11"/>
  <c r="D9" i="11"/>
  <c r="I9" i="11"/>
  <c r="E9" i="11"/>
  <c r="J9" i="11"/>
  <c r="K9" i="11"/>
  <c r="D132" i="11"/>
  <c r="I132" i="11"/>
  <c r="E132" i="11"/>
  <c r="J132" i="11"/>
  <c r="K132" i="11"/>
  <c r="D181" i="11"/>
  <c r="I181" i="11"/>
  <c r="E181" i="11"/>
  <c r="J181" i="11"/>
  <c r="K181" i="11"/>
  <c r="D199" i="11"/>
  <c r="I199" i="11"/>
  <c r="E199" i="11"/>
  <c r="J199" i="11"/>
  <c r="K199" i="11"/>
  <c r="D104" i="11"/>
  <c r="I104" i="11"/>
  <c r="E104" i="11"/>
  <c r="J104" i="11"/>
  <c r="K104" i="11"/>
  <c r="D108" i="11"/>
  <c r="I108" i="11"/>
  <c r="E108" i="11"/>
  <c r="J108" i="11"/>
  <c r="K108" i="11"/>
  <c r="D182" i="11"/>
  <c r="I182" i="11"/>
  <c r="E182" i="11"/>
  <c r="J182" i="11"/>
  <c r="K182" i="11"/>
  <c r="D153" i="11"/>
  <c r="I153" i="11"/>
  <c r="E153" i="11"/>
  <c r="J153" i="11"/>
  <c r="K153" i="11"/>
  <c r="D135" i="11"/>
  <c r="I135" i="11"/>
  <c r="E135" i="11"/>
  <c r="J135" i="11"/>
  <c r="K135" i="11"/>
  <c r="D166" i="11"/>
  <c r="I166" i="11"/>
  <c r="E166" i="11"/>
  <c r="J166" i="11"/>
  <c r="K166" i="11"/>
  <c r="D187" i="11"/>
  <c r="I187" i="11"/>
  <c r="E187" i="11"/>
  <c r="J187" i="11"/>
  <c r="K187" i="11"/>
  <c r="D119" i="11"/>
  <c r="I119" i="11"/>
  <c r="E119" i="11"/>
  <c r="J119" i="11"/>
  <c r="K119" i="11"/>
  <c r="D32" i="11"/>
  <c r="I32" i="11"/>
  <c r="E32" i="11"/>
  <c r="J32" i="11"/>
  <c r="K32" i="11"/>
  <c r="D160" i="11"/>
  <c r="I160" i="11"/>
  <c r="E160" i="11"/>
  <c r="J160" i="11"/>
  <c r="K160" i="11"/>
  <c r="D22" i="11"/>
  <c r="I22" i="11"/>
  <c r="E22" i="11"/>
  <c r="J22" i="11"/>
  <c r="K22" i="11"/>
  <c r="D13" i="11"/>
  <c r="I13" i="11"/>
  <c r="E13" i="11"/>
  <c r="J13" i="11"/>
  <c r="K13" i="11"/>
  <c r="D134" i="11"/>
  <c r="I134" i="11"/>
  <c r="E134" i="11"/>
  <c r="J134" i="11"/>
  <c r="K134" i="11"/>
  <c r="D21" i="11"/>
  <c r="I21" i="11"/>
  <c r="E21" i="11"/>
  <c r="J21" i="11"/>
  <c r="K21" i="11"/>
  <c r="D103" i="11"/>
  <c r="I103" i="11"/>
  <c r="E103" i="11"/>
  <c r="J103" i="11"/>
  <c r="K103" i="11"/>
  <c r="D73" i="11"/>
  <c r="I73" i="11"/>
  <c r="E73" i="11"/>
  <c r="J73" i="11"/>
  <c r="K73" i="11"/>
  <c r="D56" i="11"/>
  <c r="I56" i="11"/>
  <c r="E56" i="11"/>
  <c r="J56" i="11"/>
  <c r="K56" i="11"/>
  <c r="D53" i="11"/>
  <c r="I53" i="11"/>
  <c r="E53" i="11"/>
  <c r="J53" i="11"/>
  <c r="K53" i="11"/>
  <c r="D170" i="11"/>
  <c r="I170" i="11"/>
  <c r="E170" i="11"/>
  <c r="J170" i="11"/>
  <c r="K170" i="11"/>
  <c r="D35" i="11"/>
  <c r="I35" i="11"/>
  <c r="E35" i="11"/>
  <c r="J35" i="11"/>
  <c r="K35" i="11"/>
  <c r="D11" i="11"/>
  <c r="I11" i="11"/>
  <c r="E11" i="11"/>
  <c r="J11" i="11"/>
  <c r="K11" i="11"/>
  <c r="D82" i="11"/>
  <c r="I82" i="11"/>
  <c r="E82" i="11"/>
  <c r="J82" i="11"/>
  <c r="K82" i="11"/>
  <c r="D100" i="11"/>
  <c r="I100" i="11"/>
  <c r="E100" i="11"/>
  <c r="J100" i="11"/>
  <c r="K100" i="11"/>
  <c r="D8" i="11"/>
  <c r="I8" i="11"/>
  <c r="E8" i="11"/>
  <c r="J8" i="11"/>
  <c r="K8" i="11"/>
  <c r="D16" i="11"/>
  <c r="I16" i="11"/>
  <c r="E16" i="11"/>
  <c r="J16" i="11"/>
  <c r="K16" i="11"/>
  <c r="D102" i="11"/>
  <c r="I102" i="11"/>
  <c r="E102" i="11"/>
  <c r="J102" i="11"/>
  <c r="K102" i="11"/>
  <c r="D114" i="11"/>
  <c r="I114" i="11"/>
  <c r="E114" i="11"/>
  <c r="J114" i="11"/>
  <c r="K114" i="11"/>
  <c r="D109" i="11"/>
  <c r="I109" i="11"/>
  <c r="E109" i="11"/>
  <c r="J109" i="11"/>
  <c r="K109" i="11"/>
  <c r="D183" i="11"/>
  <c r="I183" i="11"/>
  <c r="E183" i="11"/>
  <c r="J183" i="11"/>
  <c r="K183" i="11"/>
  <c r="D121" i="11"/>
  <c r="I121" i="11"/>
  <c r="E121" i="11"/>
  <c r="J121" i="11"/>
  <c r="K121" i="11"/>
  <c r="D92" i="11"/>
  <c r="I92" i="11"/>
  <c r="E92" i="11"/>
  <c r="J92" i="11"/>
  <c r="K92" i="11"/>
  <c r="D194" i="11"/>
  <c r="I194" i="11"/>
  <c r="E194" i="11"/>
  <c r="J194" i="11"/>
  <c r="K194" i="11"/>
  <c r="D6" i="11"/>
  <c r="I6" i="11"/>
  <c r="E6" i="11"/>
  <c r="J6" i="11"/>
  <c r="K6" i="11"/>
  <c r="D36" i="11"/>
  <c r="I36" i="11"/>
  <c r="E36" i="11"/>
  <c r="J36" i="11"/>
  <c r="K36" i="11"/>
  <c r="D191" i="11"/>
  <c r="I191" i="11"/>
  <c r="E191" i="11"/>
  <c r="J191" i="11"/>
  <c r="K191" i="11"/>
  <c r="D93" i="11"/>
  <c r="I93" i="11"/>
  <c r="E93" i="11"/>
  <c r="J93" i="11"/>
  <c r="K93" i="11"/>
  <c r="D65" i="11"/>
  <c r="I65" i="11"/>
  <c r="E65" i="11"/>
  <c r="J65" i="11"/>
  <c r="K65" i="11"/>
  <c r="D126" i="11"/>
  <c r="I126" i="11"/>
  <c r="E126" i="11"/>
  <c r="J126" i="11"/>
  <c r="K126" i="11"/>
  <c r="D91" i="11"/>
  <c r="I91" i="11"/>
  <c r="E91" i="11"/>
  <c r="J91" i="11"/>
  <c r="K91" i="11"/>
  <c r="D193" i="11"/>
  <c r="I193" i="11"/>
  <c r="E193" i="11"/>
  <c r="J193" i="11"/>
  <c r="K193" i="11"/>
  <c r="D78" i="11"/>
  <c r="I78" i="11"/>
  <c r="E78" i="11"/>
  <c r="J78" i="11"/>
  <c r="K78" i="11"/>
  <c r="D81" i="11"/>
  <c r="I81" i="11"/>
  <c r="E81" i="11"/>
  <c r="J81" i="11"/>
  <c r="K81" i="11"/>
  <c r="D190" i="11"/>
  <c r="I190" i="11"/>
  <c r="E190" i="11"/>
  <c r="J190" i="11"/>
  <c r="K190" i="11"/>
  <c r="D68" i="11"/>
  <c r="I68" i="11"/>
  <c r="E68" i="11"/>
  <c r="J68" i="11"/>
  <c r="K68" i="11"/>
  <c r="D37" i="11"/>
  <c r="I37" i="11"/>
  <c r="E37" i="11"/>
  <c r="J37" i="11"/>
  <c r="K37" i="11"/>
  <c r="D178" i="11"/>
  <c r="I178" i="11"/>
  <c r="E178" i="11"/>
  <c r="J178" i="11"/>
  <c r="K178" i="11"/>
  <c r="D83" i="11"/>
  <c r="I83" i="11"/>
  <c r="E83" i="11"/>
  <c r="J83" i="11"/>
  <c r="K83" i="11"/>
  <c r="D30" i="11"/>
  <c r="I30" i="11"/>
  <c r="E30" i="11"/>
  <c r="J30" i="11"/>
  <c r="K30" i="11"/>
  <c r="D141" i="11"/>
  <c r="I141" i="11"/>
  <c r="E141" i="11"/>
  <c r="J141" i="11"/>
  <c r="K141" i="11"/>
  <c r="D87" i="11"/>
  <c r="I87" i="11"/>
  <c r="E87" i="11"/>
  <c r="J87" i="11"/>
  <c r="K87" i="11"/>
  <c r="D84" i="11"/>
  <c r="I84" i="11"/>
  <c r="E84" i="11"/>
  <c r="J84" i="11"/>
  <c r="K84" i="11"/>
  <c r="D157" i="11"/>
  <c r="I157" i="11"/>
  <c r="E157" i="11"/>
  <c r="J157" i="11"/>
  <c r="K157" i="11"/>
  <c r="D57" i="11"/>
  <c r="I57" i="11"/>
  <c r="E57" i="11"/>
  <c r="J57" i="11"/>
  <c r="K57" i="11"/>
  <c r="D180" i="11"/>
  <c r="I180" i="11"/>
  <c r="E180" i="11"/>
  <c r="J180" i="11"/>
  <c r="K180" i="11"/>
  <c r="D26" i="11"/>
  <c r="I26" i="11"/>
  <c r="E26" i="11"/>
  <c r="J26" i="11"/>
  <c r="K26" i="11"/>
  <c r="D24" i="11"/>
  <c r="I24" i="11"/>
  <c r="E24" i="11"/>
  <c r="J24" i="11"/>
  <c r="K24" i="11"/>
  <c r="D96" i="11"/>
  <c r="I96" i="11"/>
  <c r="E96" i="11"/>
  <c r="J96" i="11"/>
  <c r="K96" i="11"/>
  <c r="D122" i="11"/>
  <c r="I122" i="11"/>
  <c r="E122" i="11"/>
  <c r="J122" i="11"/>
  <c r="K122" i="11"/>
  <c r="D142" i="11"/>
  <c r="I142" i="11"/>
  <c r="E142" i="11"/>
  <c r="J142" i="11"/>
  <c r="K142" i="11"/>
  <c r="D201" i="11"/>
  <c r="I201" i="11"/>
  <c r="E201" i="11"/>
  <c r="J201" i="11"/>
  <c r="K201" i="11"/>
  <c r="D66" i="11"/>
  <c r="I66" i="11"/>
  <c r="E66" i="11"/>
  <c r="J66" i="11"/>
  <c r="K66" i="11"/>
  <c r="D41" i="11"/>
  <c r="I41" i="11"/>
  <c r="E41" i="11"/>
  <c r="J41" i="11"/>
  <c r="K41" i="11"/>
  <c r="D189" i="11"/>
  <c r="I189" i="11"/>
  <c r="E189" i="11"/>
  <c r="J189" i="11"/>
  <c r="K189" i="11"/>
  <c r="D46" i="11"/>
  <c r="I46" i="11"/>
  <c r="E46" i="11"/>
  <c r="J46" i="11"/>
  <c r="K46" i="11"/>
  <c r="D117" i="11"/>
  <c r="I117" i="11"/>
  <c r="E117" i="11"/>
  <c r="J117" i="11"/>
  <c r="K117" i="11"/>
  <c r="D145" i="11"/>
  <c r="I145" i="11"/>
  <c r="E145" i="11"/>
  <c r="J145" i="11"/>
  <c r="K145" i="11"/>
  <c r="D58" i="11"/>
  <c r="I58" i="11"/>
  <c r="E58" i="11"/>
  <c r="J58" i="11"/>
  <c r="K58" i="11"/>
  <c r="D15" i="11"/>
  <c r="I15" i="11"/>
  <c r="E15" i="11"/>
  <c r="J15" i="11"/>
  <c r="K15" i="11"/>
  <c r="D184" i="11"/>
  <c r="I184" i="11"/>
  <c r="E184" i="11"/>
  <c r="J184" i="11"/>
  <c r="K184" i="11"/>
  <c r="D177" i="11"/>
  <c r="I177" i="11"/>
  <c r="E177" i="11"/>
  <c r="J177" i="11"/>
  <c r="K177" i="11"/>
  <c r="D149" i="11"/>
  <c r="I149" i="11"/>
  <c r="E149" i="11"/>
  <c r="J149" i="11"/>
  <c r="K149" i="11"/>
  <c r="D85" i="11"/>
  <c r="I85" i="11"/>
  <c r="E85" i="11"/>
  <c r="J85" i="11"/>
  <c r="K85" i="11"/>
  <c r="D101" i="11"/>
  <c r="I101" i="11"/>
  <c r="E101" i="11"/>
  <c r="J101" i="11"/>
  <c r="K101" i="11"/>
  <c r="D169" i="11"/>
  <c r="I169" i="11"/>
  <c r="E169" i="11"/>
  <c r="J169" i="11"/>
  <c r="K169" i="11"/>
  <c r="D172" i="11"/>
  <c r="I172" i="11"/>
  <c r="E172" i="11"/>
  <c r="J172" i="11"/>
  <c r="K172" i="11"/>
  <c r="D28" i="11"/>
  <c r="I28" i="11"/>
  <c r="E28" i="11"/>
  <c r="J28" i="11"/>
  <c r="K28" i="11"/>
  <c r="K204" i="11"/>
  <c r="G136" i="11"/>
  <c r="G28" i="11"/>
  <c r="F136" i="11"/>
  <c r="F28" i="11"/>
  <c r="G135" i="11"/>
  <c r="F135" i="11"/>
  <c r="H136" i="11"/>
  <c r="G143" i="11"/>
  <c r="F143" i="11"/>
  <c r="G142" i="11"/>
  <c r="F142" i="11"/>
  <c r="H143" i="11"/>
  <c r="G86" i="11"/>
  <c r="F86" i="11"/>
  <c r="G85" i="11"/>
  <c r="F85" i="11"/>
  <c r="H86" i="11"/>
  <c r="G105" i="11"/>
  <c r="F105" i="11"/>
  <c r="G104" i="11"/>
  <c r="F104" i="11"/>
  <c r="H105" i="11"/>
  <c r="G147" i="11"/>
  <c r="F147" i="11"/>
  <c r="G146" i="11"/>
  <c r="F146" i="11"/>
  <c r="H147" i="11"/>
  <c r="G88" i="11"/>
  <c r="F88" i="11"/>
  <c r="G87" i="11"/>
  <c r="F87" i="11"/>
  <c r="H88" i="11"/>
  <c r="G128" i="11"/>
  <c r="F128" i="11"/>
  <c r="G127" i="11"/>
  <c r="F127" i="11"/>
  <c r="H128" i="11"/>
  <c r="G192" i="11"/>
  <c r="F192" i="11"/>
  <c r="G191" i="11"/>
  <c r="F191" i="11"/>
  <c r="H192" i="11"/>
  <c r="G130" i="11"/>
  <c r="F130" i="11"/>
  <c r="G129" i="11"/>
  <c r="F129" i="11"/>
  <c r="H130" i="11"/>
  <c r="G50" i="11"/>
  <c r="F50" i="11"/>
  <c r="G49" i="11"/>
  <c r="F49" i="11"/>
  <c r="H50" i="11"/>
  <c r="G175" i="11"/>
  <c r="F175" i="11"/>
  <c r="G174" i="11"/>
  <c r="F174" i="11"/>
  <c r="H175" i="11"/>
  <c r="G44" i="11"/>
  <c r="F44" i="11"/>
  <c r="G43" i="11"/>
  <c r="F43" i="11"/>
  <c r="H44" i="11"/>
  <c r="G59" i="11"/>
  <c r="F59" i="11"/>
  <c r="G58" i="11"/>
  <c r="F58" i="11"/>
  <c r="H59" i="11"/>
  <c r="G203" i="11"/>
  <c r="F203" i="11"/>
  <c r="G202" i="11"/>
  <c r="F202" i="11"/>
  <c r="H203" i="11"/>
  <c r="G131" i="11"/>
  <c r="F131" i="11"/>
  <c r="H131" i="11"/>
  <c r="G98" i="11"/>
  <c r="F98" i="11"/>
  <c r="G97" i="11"/>
  <c r="F97" i="11"/>
  <c r="H98" i="11"/>
  <c r="G63" i="11"/>
  <c r="F63" i="11"/>
  <c r="G62" i="11"/>
  <c r="F62" i="11"/>
  <c r="H63" i="11"/>
  <c r="G7" i="11"/>
  <c r="F7" i="11"/>
  <c r="G6" i="11"/>
  <c r="F6" i="11"/>
  <c r="H7" i="11"/>
  <c r="G196" i="11"/>
  <c r="F196" i="11"/>
  <c r="G195" i="11"/>
  <c r="F195" i="11"/>
  <c r="H196" i="11"/>
  <c r="G14" i="11"/>
  <c r="F14" i="11"/>
  <c r="G13" i="11"/>
  <c r="F13" i="11"/>
  <c r="H14" i="11"/>
  <c r="G89" i="11"/>
  <c r="F89" i="11"/>
  <c r="H89" i="11"/>
  <c r="G176" i="11"/>
  <c r="F176" i="11"/>
  <c r="H176" i="11"/>
  <c r="G39" i="11"/>
  <c r="F39" i="11"/>
  <c r="G38" i="11"/>
  <c r="F38" i="11"/>
  <c r="H39" i="11"/>
  <c r="G112" i="11"/>
  <c r="F112" i="11"/>
  <c r="G111" i="11"/>
  <c r="F111" i="11"/>
  <c r="H112" i="11"/>
  <c r="G194" i="11"/>
  <c r="F194" i="11"/>
  <c r="H195" i="11"/>
  <c r="G161" i="11"/>
  <c r="F161" i="11"/>
  <c r="G160" i="11"/>
  <c r="F160" i="11"/>
  <c r="H161" i="11"/>
  <c r="G10" i="11"/>
  <c r="F10" i="11"/>
  <c r="G9" i="11"/>
  <c r="F9" i="11"/>
  <c r="H10" i="11"/>
  <c r="G42" i="11"/>
  <c r="F42" i="11"/>
  <c r="H43" i="11"/>
  <c r="G155" i="11"/>
  <c r="F155" i="11"/>
  <c r="G154" i="11"/>
  <c r="F154" i="11"/>
  <c r="H155" i="11"/>
  <c r="G72" i="11"/>
  <c r="F72" i="11"/>
  <c r="G71" i="11"/>
  <c r="F71" i="11"/>
  <c r="H72" i="11"/>
  <c r="G198" i="11"/>
  <c r="F198" i="11"/>
  <c r="G197" i="11"/>
  <c r="F197" i="11"/>
  <c r="H198" i="11"/>
  <c r="G120" i="11"/>
  <c r="F120" i="11"/>
  <c r="G119" i="11"/>
  <c r="F119" i="11"/>
  <c r="H120" i="11"/>
  <c r="G186" i="11"/>
  <c r="F186" i="11"/>
  <c r="G185" i="11"/>
  <c r="F185" i="11"/>
  <c r="H186" i="11"/>
  <c r="G70" i="11"/>
  <c r="F70" i="11"/>
  <c r="H71" i="11"/>
  <c r="G27" i="11"/>
  <c r="F27" i="11"/>
  <c r="G26" i="11"/>
  <c r="F26" i="11"/>
  <c r="H27" i="11"/>
  <c r="G126" i="11"/>
  <c r="F126" i="11"/>
  <c r="H127" i="11"/>
  <c r="G54" i="11"/>
  <c r="F54" i="11"/>
  <c r="G53" i="11"/>
  <c r="F53" i="11"/>
  <c r="H54" i="11"/>
  <c r="G188" i="11"/>
  <c r="F188" i="11"/>
  <c r="G187" i="11"/>
  <c r="F187" i="11"/>
  <c r="H188" i="11"/>
  <c r="G159" i="11"/>
  <c r="F159" i="11"/>
  <c r="G158" i="11"/>
  <c r="F158" i="11"/>
  <c r="H159" i="11"/>
  <c r="G139" i="11"/>
  <c r="F139" i="11"/>
  <c r="G138" i="11"/>
  <c r="F138" i="11"/>
  <c r="H139" i="11"/>
  <c r="G153" i="11"/>
  <c r="F153" i="11"/>
  <c r="H154" i="11"/>
  <c r="G5" i="11"/>
  <c r="F5" i="11"/>
  <c r="G4" i="11"/>
  <c r="F4" i="11"/>
  <c r="H5" i="11"/>
  <c r="G113" i="11"/>
  <c r="F113" i="11"/>
  <c r="H113" i="11"/>
  <c r="H4" i="11"/>
  <c r="G150" i="11"/>
  <c r="F150" i="11"/>
  <c r="G149" i="11"/>
  <c r="F149" i="11"/>
  <c r="H150" i="11"/>
  <c r="G95" i="11"/>
  <c r="F95" i="11"/>
  <c r="G94" i="11"/>
  <c r="F94" i="11"/>
  <c r="H95" i="11"/>
  <c r="G40" i="11"/>
  <c r="F40" i="11"/>
  <c r="H40" i="11"/>
  <c r="G12" i="11"/>
  <c r="F12" i="11"/>
  <c r="G11" i="11"/>
  <c r="F11" i="11"/>
  <c r="H12" i="11"/>
  <c r="G69" i="11"/>
  <c r="F69" i="11"/>
  <c r="H70" i="11"/>
  <c r="G33" i="11"/>
  <c r="F33" i="11"/>
  <c r="G32" i="11"/>
  <c r="F32" i="11"/>
  <c r="H33" i="11"/>
  <c r="G61" i="11"/>
  <c r="F61" i="11"/>
  <c r="G60" i="11"/>
  <c r="F60" i="11"/>
  <c r="H61" i="11"/>
  <c r="G93" i="11"/>
  <c r="F93" i="11"/>
  <c r="H94" i="11"/>
  <c r="G17" i="11"/>
  <c r="F17" i="11"/>
  <c r="G16" i="11"/>
  <c r="F16" i="11"/>
  <c r="H17" i="11"/>
  <c r="G168" i="11"/>
  <c r="F168" i="11"/>
  <c r="G167" i="11"/>
  <c r="F167" i="11"/>
  <c r="H168" i="11"/>
  <c r="G145" i="11"/>
  <c r="F145" i="11"/>
  <c r="H146" i="11"/>
  <c r="G79" i="11"/>
  <c r="F79" i="11"/>
  <c r="G78" i="11"/>
  <c r="F78" i="11"/>
  <c r="H79" i="11"/>
  <c r="G96" i="11"/>
  <c r="F96" i="11"/>
  <c r="H97" i="11"/>
  <c r="G162" i="11"/>
  <c r="F162" i="11"/>
  <c r="H162" i="11"/>
  <c r="G68" i="11"/>
  <c r="F68" i="11"/>
  <c r="H69" i="11"/>
  <c r="G31" i="11"/>
  <c r="F31" i="11"/>
  <c r="G30" i="11"/>
  <c r="F30" i="11"/>
  <c r="H31" i="11"/>
  <c r="G25" i="11"/>
  <c r="F25" i="11"/>
  <c r="G24" i="11"/>
  <c r="F24" i="11"/>
  <c r="H25" i="11"/>
  <c r="G137" i="11"/>
  <c r="F137" i="11"/>
  <c r="H138" i="11"/>
  <c r="G23" i="11"/>
  <c r="F23" i="11"/>
  <c r="G22" i="11"/>
  <c r="F22" i="11"/>
  <c r="H23" i="11"/>
  <c r="G171" i="11"/>
  <c r="F171" i="11"/>
  <c r="G170" i="11"/>
  <c r="F170" i="11"/>
  <c r="H171" i="11"/>
  <c r="G45" i="11"/>
  <c r="F45" i="11"/>
  <c r="H45" i="11"/>
  <c r="G140" i="11"/>
  <c r="F140" i="11"/>
  <c r="H140" i="11"/>
  <c r="G110" i="11"/>
  <c r="F110" i="11"/>
  <c r="H111" i="11"/>
  <c r="G99" i="11"/>
  <c r="F99" i="11"/>
  <c r="H99" i="11"/>
  <c r="G41" i="11"/>
  <c r="F41" i="11"/>
  <c r="H42" i="11"/>
  <c r="G152" i="11"/>
  <c r="F152" i="11"/>
  <c r="G151" i="11"/>
  <c r="F151" i="11"/>
  <c r="H152" i="11"/>
  <c r="G19" i="11"/>
  <c r="F19" i="11"/>
  <c r="H19" i="11"/>
  <c r="G106" i="11"/>
  <c r="F106" i="11"/>
  <c r="H106" i="11"/>
  <c r="G76" i="11"/>
  <c r="F76" i="11"/>
  <c r="G75" i="11"/>
  <c r="F75" i="11"/>
  <c r="H76" i="11"/>
  <c r="G118" i="11"/>
  <c r="F118" i="11"/>
  <c r="G117" i="11"/>
  <c r="F117" i="11"/>
  <c r="H118" i="11"/>
  <c r="H137" i="11"/>
  <c r="G77" i="11"/>
  <c r="F77" i="11"/>
  <c r="H77" i="11"/>
  <c r="G74" i="11"/>
  <c r="F74" i="11"/>
  <c r="G73" i="11"/>
  <c r="F73" i="11"/>
  <c r="H74" i="11"/>
  <c r="G51" i="11"/>
  <c r="F51" i="11"/>
  <c r="H51" i="11"/>
  <c r="H151" i="11"/>
  <c r="G200" i="11"/>
  <c r="F200" i="11"/>
  <c r="G199" i="11"/>
  <c r="F199" i="11"/>
  <c r="H200" i="11"/>
  <c r="G90" i="11"/>
  <c r="F90" i="11"/>
  <c r="H90" i="11"/>
  <c r="G163" i="11"/>
  <c r="F163" i="11"/>
  <c r="H163" i="11"/>
  <c r="G52" i="11"/>
  <c r="F52" i="11"/>
  <c r="H52" i="11"/>
  <c r="G148" i="11"/>
  <c r="F148" i="11"/>
  <c r="H148" i="11"/>
  <c r="G47" i="11"/>
  <c r="F47" i="11"/>
  <c r="G46" i="11"/>
  <c r="F46" i="11"/>
  <c r="H47" i="11"/>
  <c r="G116" i="11"/>
  <c r="F116" i="11"/>
  <c r="G115" i="11"/>
  <c r="F115" i="11"/>
  <c r="H116" i="11"/>
  <c r="G67" i="11"/>
  <c r="F67" i="11"/>
  <c r="G66" i="11"/>
  <c r="F66" i="11"/>
  <c r="H67" i="11"/>
  <c r="G64" i="11"/>
  <c r="F64" i="11"/>
  <c r="H64" i="11"/>
  <c r="G29" i="11"/>
  <c r="F29" i="11"/>
  <c r="H29" i="11"/>
  <c r="G55" i="11"/>
  <c r="F55" i="11"/>
  <c r="H55" i="11"/>
  <c r="G173" i="11"/>
  <c r="F173" i="11"/>
  <c r="G172" i="11"/>
  <c r="F172" i="11"/>
  <c r="H173" i="11"/>
  <c r="G34" i="11"/>
  <c r="F34" i="11"/>
  <c r="H34" i="11"/>
  <c r="G156" i="11"/>
  <c r="F156" i="11"/>
  <c r="H156" i="11"/>
  <c r="H75" i="11"/>
  <c r="G184" i="11"/>
  <c r="F184" i="11"/>
  <c r="H185" i="11"/>
  <c r="G144" i="11"/>
  <c r="F144" i="11"/>
  <c r="H144" i="11"/>
  <c r="H197" i="11"/>
  <c r="G124" i="11"/>
  <c r="F124" i="11"/>
  <c r="G123" i="11"/>
  <c r="F123" i="11"/>
  <c r="H124" i="11"/>
  <c r="G125" i="11"/>
  <c r="F125" i="11"/>
  <c r="H125" i="11"/>
  <c r="G109" i="11"/>
  <c r="F109" i="11"/>
  <c r="H110" i="11"/>
  <c r="G48" i="11"/>
  <c r="F48" i="11"/>
  <c r="H49" i="11"/>
  <c r="G107" i="11"/>
  <c r="F107" i="11"/>
  <c r="H107" i="11"/>
  <c r="G166" i="11"/>
  <c r="F166" i="11"/>
  <c r="H167" i="11"/>
  <c r="H129" i="11"/>
  <c r="G165" i="11"/>
  <c r="F165" i="11"/>
  <c r="G164" i="11"/>
  <c r="F164" i="11"/>
  <c r="H165" i="11"/>
  <c r="G201" i="11"/>
  <c r="F201" i="11"/>
  <c r="H202" i="11"/>
  <c r="H164" i="11"/>
  <c r="G179" i="11"/>
  <c r="F179" i="11"/>
  <c r="G178" i="11"/>
  <c r="F178" i="11"/>
  <c r="H179" i="11"/>
  <c r="G37" i="11"/>
  <c r="F37" i="11"/>
  <c r="H38" i="11"/>
  <c r="G80" i="11"/>
  <c r="F80" i="11"/>
  <c r="H80" i="11"/>
  <c r="G20" i="11"/>
  <c r="F20" i="11"/>
  <c r="H20" i="11"/>
  <c r="G122" i="11"/>
  <c r="F122" i="11"/>
  <c r="H123" i="11"/>
  <c r="H62" i="11"/>
  <c r="G157" i="11"/>
  <c r="F157" i="11"/>
  <c r="H158" i="11"/>
  <c r="H60" i="11"/>
  <c r="G133" i="11"/>
  <c r="F133" i="11"/>
  <c r="G132" i="11"/>
  <c r="F132" i="11"/>
  <c r="H133" i="11"/>
  <c r="H174" i="11"/>
  <c r="H48" i="11"/>
  <c r="G114" i="11"/>
  <c r="F114" i="11"/>
  <c r="H115" i="11"/>
  <c r="G8" i="11"/>
  <c r="F8" i="11"/>
  <c r="H9" i="11"/>
  <c r="H132" i="11"/>
  <c r="G181" i="11"/>
  <c r="F181" i="11"/>
  <c r="G180" i="11"/>
  <c r="F180" i="11"/>
  <c r="H181" i="11"/>
  <c r="H199" i="11"/>
  <c r="G103" i="11"/>
  <c r="F103" i="11"/>
  <c r="H104" i="11"/>
  <c r="G108" i="11"/>
  <c r="F108" i="11"/>
  <c r="H108" i="11"/>
  <c r="G182" i="11"/>
  <c r="F182" i="11"/>
  <c r="H182" i="11"/>
  <c r="H153" i="11"/>
  <c r="G134" i="11"/>
  <c r="F134" i="11"/>
  <c r="H135" i="11"/>
  <c r="H166" i="11"/>
  <c r="H187" i="11"/>
  <c r="H119" i="11"/>
  <c r="H32" i="11"/>
  <c r="H160" i="11"/>
  <c r="G21" i="11"/>
  <c r="F21" i="11"/>
  <c r="H22" i="11"/>
  <c r="H13" i="11"/>
  <c r="H134" i="11"/>
  <c r="H21" i="11"/>
  <c r="G102" i="11"/>
  <c r="F102" i="11"/>
  <c r="H103" i="11"/>
  <c r="H73" i="11"/>
  <c r="G56" i="11"/>
  <c r="F56" i="11"/>
  <c r="H56" i="11"/>
  <c r="H53" i="11"/>
  <c r="G169" i="11"/>
  <c r="F169" i="11"/>
  <c r="H170" i="11"/>
  <c r="G35" i="11"/>
  <c r="F35" i="11"/>
  <c r="H35" i="11"/>
  <c r="H11" i="11"/>
  <c r="G82" i="11"/>
  <c r="F82" i="11"/>
  <c r="G81" i="11"/>
  <c r="F81" i="11"/>
  <c r="H82" i="11"/>
  <c r="G100" i="11"/>
  <c r="F100" i="11"/>
  <c r="H100" i="11"/>
  <c r="H8" i="11"/>
  <c r="G15" i="11"/>
  <c r="F15" i="11"/>
  <c r="H16" i="11"/>
  <c r="G101" i="11"/>
  <c r="F101" i="11"/>
  <c r="H102" i="11"/>
  <c r="H114" i="11"/>
  <c r="H109" i="11"/>
  <c r="G183" i="11"/>
  <c r="F183" i="11"/>
  <c r="H183" i="11"/>
  <c r="G121" i="11"/>
  <c r="F121" i="11"/>
  <c r="H121" i="11"/>
  <c r="G92" i="11"/>
  <c r="F92" i="11"/>
  <c r="G91" i="11"/>
  <c r="F91" i="11"/>
  <c r="H92" i="11"/>
  <c r="G193" i="11"/>
  <c r="F193" i="11"/>
  <c r="H194" i="11"/>
  <c r="H6" i="11"/>
  <c r="G36" i="11"/>
  <c r="F36" i="11"/>
  <c r="H36" i="11"/>
  <c r="G190" i="11"/>
  <c r="F190" i="11"/>
  <c r="H191" i="11"/>
  <c r="H93" i="11"/>
  <c r="G65" i="11"/>
  <c r="F65" i="11"/>
  <c r="H65" i="11"/>
  <c r="H126" i="11"/>
  <c r="H91" i="11"/>
  <c r="H193" i="11"/>
  <c r="H78" i="11"/>
  <c r="H81" i="11"/>
  <c r="G189" i="11"/>
  <c r="F189" i="11"/>
  <c r="H190" i="11"/>
  <c r="H68" i="11"/>
  <c r="H37" i="11"/>
  <c r="G177" i="11"/>
  <c r="F177" i="11"/>
  <c r="H178" i="11"/>
  <c r="G83" i="11"/>
  <c r="F83" i="11"/>
  <c r="H83" i="11"/>
  <c r="H30" i="11"/>
  <c r="G141" i="11"/>
  <c r="F141" i="11"/>
  <c r="H141" i="11"/>
  <c r="H87" i="11"/>
  <c r="G84" i="11"/>
  <c r="F84" i="11"/>
  <c r="H84" i="11"/>
  <c r="H157" i="11"/>
  <c r="G57" i="11"/>
  <c r="F57" i="11"/>
  <c r="H57" i="11"/>
  <c r="H180" i="11"/>
  <c r="H26" i="11"/>
  <c r="H24" i="11"/>
  <c r="H96" i="11"/>
  <c r="H122" i="11"/>
  <c r="H142" i="11"/>
  <c r="H201" i="11"/>
  <c r="H66" i="11"/>
  <c r="H41" i="11"/>
  <c r="H189" i="11"/>
  <c r="H46" i="11"/>
  <c r="H117" i="11"/>
  <c r="H145" i="11"/>
  <c r="H58" i="11"/>
  <c r="H15" i="11"/>
  <c r="H184" i="11"/>
  <c r="H177" i="11"/>
  <c r="H149" i="11"/>
  <c r="H85" i="11"/>
  <c r="H101" i="11"/>
  <c r="H169" i="11"/>
  <c r="H172" i="11"/>
  <c r="H204" i="11"/>
  <c r="K204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5" i="10"/>
  <c r="H204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6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5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4" i="10"/>
  <c r="C208" i="3"/>
  <c r="C207" i="3"/>
  <c r="Q202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" i="9"/>
  <c r="N202" i="9"/>
  <c r="K202" i="8"/>
  <c r="H202" i="8"/>
  <c r="E199" i="8"/>
  <c r="I199" i="8"/>
  <c r="D199" i="8"/>
  <c r="J199" i="8"/>
  <c r="K199" i="8"/>
  <c r="E198" i="8"/>
  <c r="I198" i="8"/>
  <c r="D198" i="8"/>
  <c r="J198" i="8"/>
  <c r="K198" i="8"/>
  <c r="E197" i="8"/>
  <c r="I197" i="8"/>
  <c r="D197" i="8"/>
  <c r="J197" i="8"/>
  <c r="K197" i="8"/>
  <c r="E196" i="8"/>
  <c r="I196" i="8"/>
  <c r="D196" i="8"/>
  <c r="J196" i="8"/>
  <c r="K196" i="8"/>
  <c r="E195" i="8"/>
  <c r="I195" i="8"/>
  <c r="D195" i="8"/>
  <c r="J195" i="8"/>
  <c r="K195" i="8"/>
  <c r="E194" i="8"/>
  <c r="I194" i="8"/>
  <c r="D194" i="8"/>
  <c r="J194" i="8"/>
  <c r="K194" i="8"/>
  <c r="E193" i="8"/>
  <c r="I193" i="8"/>
  <c r="D193" i="8"/>
  <c r="J193" i="8"/>
  <c r="K193" i="8"/>
  <c r="E192" i="8"/>
  <c r="I192" i="8"/>
  <c r="D192" i="8"/>
  <c r="J192" i="8"/>
  <c r="K192" i="8"/>
  <c r="E191" i="8"/>
  <c r="I191" i="8"/>
  <c r="D191" i="8"/>
  <c r="J191" i="8"/>
  <c r="K191" i="8"/>
  <c r="E190" i="8"/>
  <c r="I190" i="8"/>
  <c r="D190" i="8"/>
  <c r="J190" i="8"/>
  <c r="K190" i="8"/>
  <c r="E189" i="8"/>
  <c r="I189" i="8"/>
  <c r="D189" i="8"/>
  <c r="J189" i="8"/>
  <c r="K189" i="8"/>
  <c r="E188" i="8"/>
  <c r="I188" i="8"/>
  <c r="D188" i="8"/>
  <c r="J188" i="8"/>
  <c r="K188" i="8"/>
  <c r="E187" i="8"/>
  <c r="I187" i="8"/>
  <c r="D187" i="8"/>
  <c r="J187" i="8"/>
  <c r="K187" i="8"/>
  <c r="E186" i="8"/>
  <c r="I186" i="8"/>
  <c r="D186" i="8"/>
  <c r="J186" i="8"/>
  <c r="K186" i="8"/>
  <c r="E185" i="8"/>
  <c r="I185" i="8"/>
  <c r="D185" i="8"/>
  <c r="J185" i="8"/>
  <c r="K185" i="8"/>
  <c r="E184" i="8"/>
  <c r="I184" i="8"/>
  <c r="D184" i="8"/>
  <c r="J184" i="8"/>
  <c r="K184" i="8"/>
  <c r="E183" i="8"/>
  <c r="I183" i="8"/>
  <c r="D183" i="8"/>
  <c r="J183" i="8"/>
  <c r="K183" i="8"/>
  <c r="E182" i="8"/>
  <c r="I182" i="8"/>
  <c r="D182" i="8"/>
  <c r="J182" i="8"/>
  <c r="K182" i="8"/>
  <c r="E181" i="8"/>
  <c r="I181" i="8"/>
  <c r="D181" i="8"/>
  <c r="J181" i="8"/>
  <c r="K181" i="8"/>
  <c r="E180" i="8"/>
  <c r="I180" i="8"/>
  <c r="D180" i="8"/>
  <c r="J180" i="8"/>
  <c r="K180" i="8"/>
  <c r="E179" i="8"/>
  <c r="I179" i="8"/>
  <c r="D179" i="8"/>
  <c r="J179" i="8"/>
  <c r="K179" i="8"/>
  <c r="E178" i="8"/>
  <c r="I178" i="8"/>
  <c r="D178" i="8"/>
  <c r="J178" i="8"/>
  <c r="K178" i="8"/>
  <c r="E177" i="8"/>
  <c r="I177" i="8"/>
  <c r="D177" i="8"/>
  <c r="J177" i="8"/>
  <c r="K177" i="8"/>
  <c r="E176" i="8"/>
  <c r="I176" i="8"/>
  <c r="D176" i="8"/>
  <c r="J176" i="8"/>
  <c r="K176" i="8"/>
  <c r="E175" i="8"/>
  <c r="I175" i="8"/>
  <c r="D175" i="8"/>
  <c r="J175" i="8"/>
  <c r="K175" i="8"/>
  <c r="E174" i="8"/>
  <c r="I174" i="8"/>
  <c r="D174" i="8"/>
  <c r="J174" i="8"/>
  <c r="K174" i="8"/>
  <c r="E173" i="8"/>
  <c r="I173" i="8"/>
  <c r="D173" i="8"/>
  <c r="J173" i="8"/>
  <c r="K173" i="8"/>
  <c r="E172" i="8"/>
  <c r="I172" i="8"/>
  <c r="D172" i="8"/>
  <c r="J172" i="8"/>
  <c r="K172" i="8"/>
  <c r="E171" i="8"/>
  <c r="I171" i="8"/>
  <c r="D171" i="8"/>
  <c r="J171" i="8"/>
  <c r="K171" i="8"/>
  <c r="E170" i="8"/>
  <c r="I170" i="8"/>
  <c r="D170" i="8"/>
  <c r="J170" i="8"/>
  <c r="K170" i="8"/>
  <c r="E169" i="8"/>
  <c r="I169" i="8"/>
  <c r="D169" i="8"/>
  <c r="J169" i="8"/>
  <c r="K169" i="8"/>
  <c r="E168" i="8"/>
  <c r="I168" i="8"/>
  <c r="D168" i="8"/>
  <c r="J168" i="8"/>
  <c r="K168" i="8"/>
  <c r="E167" i="8"/>
  <c r="I167" i="8"/>
  <c r="D167" i="8"/>
  <c r="J167" i="8"/>
  <c r="K167" i="8"/>
  <c r="E166" i="8"/>
  <c r="I166" i="8"/>
  <c r="D166" i="8"/>
  <c r="J166" i="8"/>
  <c r="K166" i="8"/>
  <c r="E165" i="8"/>
  <c r="I165" i="8"/>
  <c r="D165" i="8"/>
  <c r="J165" i="8"/>
  <c r="K165" i="8"/>
  <c r="E164" i="8"/>
  <c r="I164" i="8"/>
  <c r="D164" i="8"/>
  <c r="J164" i="8"/>
  <c r="K164" i="8"/>
  <c r="E163" i="8"/>
  <c r="I163" i="8"/>
  <c r="D163" i="8"/>
  <c r="J163" i="8"/>
  <c r="K163" i="8"/>
  <c r="E162" i="8"/>
  <c r="I162" i="8"/>
  <c r="D162" i="8"/>
  <c r="J162" i="8"/>
  <c r="K162" i="8"/>
  <c r="E161" i="8"/>
  <c r="I161" i="8"/>
  <c r="D161" i="8"/>
  <c r="J161" i="8"/>
  <c r="K161" i="8"/>
  <c r="E160" i="8"/>
  <c r="I160" i="8"/>
  <c r="D160" i="8"/>
  <c r="J160" i="8"/>
  <c r="K160" i="8"/>
  <c r="E159" i="8"/>
  <c r="I159" i="8"/>
  <c r="D159" i="8"/>
  <c r="J159" i="8"/>
  <c r="K159" i="8"/>
  <c r="E158" i="8"/>
  <c r="I158" i="8"/>
  <c r="D158" i="8"/>
  <c r="J158" i="8"/>
  <c r="K158" i="8"/>
  <c r="E157" i="8"/>
  <c r="I157" i="8"/>
  <c r="D157" i="8"/>
  <c r="J157" i="8"/>
  <c r="K157" i="8"/>
  <c r="E156" i="8"/>
  <c r="I156" i="8"/>
  <c r="D156" i="8"/>
  <c r="J156" i="8"/>
  <c r="K156" i="8"/>
  <c r="E155" i="8"/>
  <c r="I155" i="8"/>
  <c r="D155" i="8"/>
  <c r="J155" i="8"/>
  <c r="K155" i="8"/>
  <c r="E154" i="8"/>
  <c r="I154" i="8"/>
  <c r="D154" i="8"/>
  <c r="J154" i="8"/>
  <c r="K154" i="8"/>
  <c r="E153" i="8"/>
  <c r="I153" i="8"/>
  <c r="D153" i="8"/>
  <c r="J153" i="8"/>
  <c r="K153" i="8"/>
  <c r="E152" i="8"/>
  <c r="I152" i="8"/>
  <c r="D152" i="8"/>
  <c r="J152" i="8"/>
  <c r="K152" i="8"/>
  <c r="E151" i="8"/>
  <c r="I151" i="8"/>
  <c r="D151" i="8"/>
  <c r="J151" i="8"/>
  <c r="K151" i="8"/>
  <c r="E150" i="8"/>
  <c r="I150" i="8"/>
  <c r="D150" i="8"/>
  <c r="J150" i="8"/>
  <c r="K150" i="8"/>
  <c r="E149" i="8"/>
  <c r="I149" i="8"/>
  <c r="D149" i="8"/>
  <c r="J149" i="8"/>
  <c r="K149" i="8"/>
  <c r="E148" i="8"/>
  <c r="I148" i="8"/>
  <c r="D148" i="8"/>
  <c r="J148" i="8"/>
  <c r="K148" i="8"/>
  <c r="E147" i="8"/>
  <c r="I147" i="8"/>
  <c r="D147" i="8"/>
  <c r="J147" i="8"/>
  <c r="K147" i="8"/>
  <c r="E146" i="8"/>
  <c r="I146" i="8"/>
  <c r="D146" i="8"/>
  <c r="J146" i="8"/>
  <c r="K146" i="8"/>
  <c r="E145" i="8"/>
  <c r="I145" i="8"/>
  <c r="D145" i="8"/>
  <c r="J145" i="8"/>
  <c r="K145" i="8"/>
  <c r="E144" i="8"/>
  <c r="I144" i="8"/>
  <c r="D144" i="8"/>
  <c r="J144" i="8"/>
  <c r="K144" i="8"/>
  <c r="E143" i="8"/>
  <c r="I143" i="8"/>
  <c r="D143" i="8"/>
  <c r="J143" i="8"/>
  <c r="K143" i="8"/>
  <c r="E142" i="8"/>
  <c r="I142" i="8"/>
  <c r="D142" i="8"/>
  <c r="J142" i="8"/>
  <c r="K142" i="8"/>
  <c r="E141" i="8"/>
  <c r="I141" i="8"/>
  <c r="D141" i="8"/>
  <c r="J141" i="8"/>
  <c r="K141" i="8"/>
  <c r="E140" i="8"/>
  <c r="I140" i="8"/>
  <c r="D140" i="8"/>
  <c r="J140" i="8"/>
  <c r="K140" i="8"/>
  <c r="E139" i="8"/>
  <c r="I139" i="8"/>
  <c r="D139" i="8"/>
  <c r="J139" i="8"/>
  <c r="K139" i="8"/>
  <c r="E138" i="8"/>
  <c r="I138" i="8"/>
  <c r="D138" i="8"/>
  <c r="J138" i="8"/>
  <c r="K138" i="8"/>
  <c r="E137" i="8"/>
  <c r="I137" i="8"/>
  <c r="D137" i="8"/>
  <c r="J137" i="8"/>
  <c r="K137" i="8"/>
  <c r="E136" i="8"/>
  <c r="I136" i="8"/>
  <c r="D136" i="8"/>
  <c r="J136" i="8"/>
  <c r="K136" i="8"/>
  <c r="E135" i="8"/>
  <c r="I135" i="8"/>
  <c r="D135" i="8"/>
  <c r="J135" i="8"/>
  <c r="K135" i="8"/>
  <c r="E134" i="8"/>
  <c r="I134" i="8"/>
  <c r="D134" i="8"/>
  <c r="J134" i="8"/>
  <c r="K134" i="8"/>
  <c r="E133" i="8"/>
  <c r="I133" i="8"/>
  <c r="D133" i="8"/>
  <c r="J133" i="8"/>
  <c r="K133" i="8"/>
  <c r="E132" i="8"/>
  <c r="I132" i="8"/>
  <c r="D132" i="8"/>
  <c r="J132" i="8"/>
  <c r="K132" i="8"/>
  <c r="E131" i="8"/>
  <c r="I131" i="8"/>
  <c r="D131" i="8"/>
  <c r="J131" i="8"/>
  <c r="K131" i="8"/>
  <c r="E130" i="8"/>
  <c r="I130" i="8"/>
  <c r="D130" i="8"/>
  <c r="J130" i="8"/>
  <c r="K130" i="8"/>
  <c r="E129" i="8"/>
  <c r="I129" i="8"/>
  <c r="D129" i="8"/>
  <c r="J129" i="8"/>
  <c r="K129" i="8"/>
  <c r="E128" i="8"/>
  <c r="I128" i="8"/>
  <c r="D128" i="8"/>
  <c r="J128" i="8"/>
  <c r="K128" i="8"/>
  <c r="E127" i="8"/>
  <c r="I127" i="8"/>
  <c r="D127" i="8"/>
  <c r="J127" i="8"/>
  <c r="K127" i="8"/>
  <c r="E126" i="8"/>
  <c r="I126" i="8"/>
  <c r="D126" i="8"/>
  <c r="J126" i="8"/>
  <c r="K126" i="8"/>
  <c r="E125" i="8"/>
  <c r="I125" i="8"/>
  <c r="D125" i="8"/>
  <c r="J125" i="8"/>
  <c r="K125" i="8"/>
  <c r="E124" i="8"/>
  <c r="I124" i="8"/>
  <c r="D124" i="8"/>
  <c r="J124" i="8"/>
  <c r="K124" i="8"/>
  <c r="E123" i="8"/>
  <c r="I123" i="8"/>
  <c r="D123" i="8"/>
  <c r="J123" i="8"/>
  <c r="K123" i="8"/>
  <c r="E122" i="8"/>
  <c r="I122" i="8"/>
  <c r="D122" i="8"/>
  <c r="J122" i="8"/>
  <c r="K122" i="8"/>
  <c r="E121" i="8"/>
  <c r="I121" i="8"/>
  <c r="D121" i="8"/>
  <c r="J121" i="8"/>
  <c r="K121" i="8"/>
  <c r="E120" i="8"/>
  <c r="I120" i="8"/>
  <c r="D120" i="8"/>
  <c r="J120" i="8"/>
  <c r="K120" i="8"/>
  <c r="E119" i="8"/>
  <c r="I119" i="8"/>
  <c r="D119" i="8"/>
  <c r="J119" i="8"/>
  <c r="K119" i="8"/>
  <c r="E118" i="8"/>
  <c r="I118" i="8"/>
  <c r="D118" i="8"/>
  <c r="J118" i="8"/>
  <c r="K118" i="8"/>
  <c r="E117" i="8"/>
  <c r="I117" i="8"/>
  <c r="D117" i="8"/>
  <c r="J117" i="8"/>
  <c r="K117" i="8"/>
  <c r="E116" i="8"/>
  <c r="I116" i="8"/>
  <c r="D116" i="8"/>
  <c r="J116" i="8"/>
  <c r="K116" i="8"/>
  <c r="E115" i="8"/>
  <c r="I115" i="8"/>
  <c r="D115" i="8"/>
  <c r="J115" i="8"/>
  <c r="K115" i="8"/>
  <c r="E114" i="8"/>
  <c r="I114" i="8"/>
  <c r="D114" i="8"/>
  <c r="J114" i="8"/>
  <c r="K114" i="8"/>
  <c r="E113" i="8"/>
  <c r="I113" i="8"/>
  <c r="D113" i="8"/>
  <c r="J113" i="8"/>
  <c r="K113" i="8"/>
  <c r="E112" i="8"/>
  <c r="I112" i="8"/>
  <c r="D112" i="8"/>
  <c r="J112" i="8"/>
  <c r="K112" i="8"/>
  <c r="E111" i="8"/>
  <c r="I111" i="8"/>
  <c r="D111" i="8"/>
  <c r="J111" i="8"/>
  <c r="K111" i="8"/>
  <c r="E110" i="8"/>
  <c r="I110" i="8"/>
  <c r="D110" i="8"/>
  <c r="J110" i="8"/>
  <c r="K110" i="8"/>
  <c r="E109" i="8"/>
  <c r="I109" i="8"/>
  <c r="D109" i="8"/>
  <c r="J109" i="8"/>
  <c r="K109" i="8"/>
  <c r="E108" i="8"/>
  <c r="I108" i="8"/>
  <c r="D108" i="8"/>
  <c r="J108" i="8"/>
  <c r="K108" i="8"/>
  <c r="E107" i="8"/>
  <c r="I107" i="8"/>
  <c r="D107" i="8"/>
  <c r="J107" i="8"/>
  <c r="K107" i="8"/>
  <c r="E106" i="8"/>
  <c r="I106" i="8"/>
  <c r="D106" i="8"/>
  <c r="J106" i="8"/>
  <c r="K106" i="8"/>
  <c r="E105" i="8"/>
  <c r="I105" i="8"/>
  <c r="D105" i="8"/>
  <c r="J105" i="8"/>
  <c r="K105" i="8"/>
  <c r="E104" i="8"/>
  <c r="I104" i="8"/>
  <c r="D104" i="8"/>
  <c r="J104" i="8"/>
  <c r="K104" i="8"/>
  <c r="E103" i="8"/>
  <c r="I103" i="8"/>
  <c r="D103" i="8"/>
  <c r="J103" i="8"/>
  <c r="K103" i="8"/>
  <c r="E102" i="8"/>
  <c r="I102" i="8"/>
  <c r="D102" i="8"/>
  <c r="J102" i="8"/>
  <c r="K102" i="8"/>
  <c r="E101" i="8"/>
  <c r="I101" i="8"/>
  <c r="D101" i="8"/>
  <c r="J101" i="8"/>
  <c r="K101" i="8"/>
  <c r="E100" i="8"/>
  <c r="I100" i="8"/>
  <c r="D100" i="8"/>
  <c r="J100" i="8"/>
  <c r="K100" i="8"/>
  <c r="E99" i="8"/>
  <c r="I99" i="8"/>
  <c r="D99" i="8"/>
  <c r="J99" i="8"/>
  <c r="K99" i="8"/>
  <c r="E98" i="8"/>
  <c r="I98" i="8"/>
  <c r="D98" i="8"/>
  <c r="J98" i="8"/>
  <c r="K98" i="8"/>
  <c r="E97" i="8"/>
  <c r="I97" i="8"/>
  <c r="D97" i="8"/>
  <c r="J97" i="8"/>
  <c r="K97" i="8"/>
  <c r="E96" i="8"/>
  <c r="I96" i="8"/>
  <c r="D96" i="8"/>
  <c r="J96" i="8"/>
  <c r="K96" i="8"/>
  <c r="E95" i="8"/>
  <c r="I95" i="8"/>
  <c r="D95" i="8"/>
  <c r="J95" i="8"/>
  <c r="K95" i="8"/>
  <c r="E94" i="8"/>
  <c r="I94" i="8"/>
  <c r="D94" i="8"/>
  <c r="J94" i="8"/>
  <c r="K94" i="8"/>
  <c r="E93" i="8"/>
  <c r="I93" i="8"/>
  <c r="D93" i="8"/>
  <c r="J93" i="8"/>
  <c r="K93" i="8"/>
  <c r="E92" i="8"/>
  <c r="I92" i="8"/>
  <c r="D92" i="8"/>
  <c r="J92" i="8"/>
  <c r="K92" i="8"/>
  <c r="E91" i="8"/>
  <c r="I91" i="8"/>
  <c r="D91" i="8"/>
  <c r="J91" i="8"/>
  <c r="K91" i="8"/>
  <c r="E90" i="8"/>
  <c r="I90" i="8"/>
  <c r="D90" i="8"/>
  <c r="J90" i="8"/>
  <c r="K90" i="8"/>
  <c r="E89" i="8"/>
  <c r="I89" i="8"/>
  <c r="D89" i="8"/>
  <c r="J89" i="8"/>
  <c r="K89" i="8"/>
  <c r="E88" i="8"/>
  <c r="I88" i="8"/>
  <c r="D88" i="8"/>
  <c r="J88" i="8"/>
  <c r="K88" i="8"/>
  <c r="E87" i="8"/>
  <c r="I87" i="8"/>
  <c r="D87" i="8"/>
  <c r="J87" i="8"/>
  <c r="K87" i="8"/>
  <c r="E86" i="8"/>
  <c r="I86" i="8"/>
  <c r="D86" i="8"/>
  <c r="J86" i="8"/>
  <c r="K86" i="8"/>
  <c r="E85" i="8"/>
  <c r="I85" i="8"/>
  <c r="D85" i="8"/>
  <c r="J85" i="8"/>
  <c r="K85" i="8"/>
  <c r="E84" i="8"/>
  <c r="I84" i="8"/>
  <c r="D84" i="8"/>
  <c r="J84" i="8"/>
  <c r="K84" i="8"/>
  <c r="E83" i="8"/>
  <c r="I83" i="8"/>
  <c r="D83" i="8"/>
  <c r="J83" i="8"/>
  <c r="K83" i="8"/>
  <c r="E82" i="8"/>
  <c r="I82" i="8"/>
  <c r="D82" i="8"/>
  <c r="J82" i="8"/>
  <c r="K82" i="8"/>
  <c r="E81" i="8"/>
  <c r="I81" i="8"/>
  <c r="D81" i="8"/>
  <c r="J81" i="8"/>
  <c r="K81" i="8"/>
  <c r="E80" i="8"/>
  <c r="I80" i="8"/>
  <c r="D80" i="8"/>
  <c r="J80" i="8"/>
  <c r="K80" i="8"/>
  <c r="E79" i="8"/>
  <c r="I79" i="8"/>
  <c r="D79" i="8"/>
  <c r="J79" i="8"/>
  <c r="K79" i="8"/>
  <c r="E78" i="8"/>
  <c r="I78" i="8"/>
  <c r="D78" i="8"/>
  <c r="J78" i="8"/>
  <c r="K78" i="8"/>
  <c r="E77" i="8"/>
  <c r="I77" i="8"/>
  <c r="D77" i="8"/>
  <c r="J77" i="8"/>
  <c r="K77" i="8"/>
  <c r="E76" i="8"/>
  <c r="I76" i="8"/>
  <c r="D76" i="8"/>
  <c r="J76" i="8"/>
  <c r="K76" i="8"/>
  <c r="E75" i="8"/>
  <c r="I75" i="8"/>
  <c r="D75" i="8"/>
  <c r="J75" i="8"/>
  <c r="K75" i="8"/>
  <c r="E74" i="8"/>
  <c r="I74" i="8"/>
  <c r="D74" i="8"/>
  <c r="J74" i="8"/>
  <c r="K74" i="8"/>
  <c r="E73" i="8"/>
  <c r="I73" i="8"/>
  <c r="D73" i="8"/>
  <c r="J73" i="8"/>
  <c r="K73" i="8"/>
  <c r="E72" i="8"/>
  <c r="I72" i="8"/>
  <c r="D72" i="8"/>
  <c r="J72" i="8"/>
  <c r="K72" i="8"/>
  <c r="E71" i="8"/>
  <c r="I71" i="8"/>
  <c r="D71" i="8"/>
  <c r="J71" i="8"/>
  <c r="K71" i="8"/>
  <c r="E70" i="8"/>
  <c r="I70" i="8"/>
  <c r="D70" i="8"/>
  <c r="J70" i="8"/>
  <c r="K70" i="8"/>
  <c r="E69" i="8"/>
  <c r="I69" i="8"/>
  <c r="D69" i="8"/>
  <c r="J69" i="8"/>
  <c r="K69" i="8"/>
  <c r="E68" i="8"/>
  <c r="I68" i="8"/>
  <c r="D68" i="8"/>
  <c r="J68" i="8"/>
  <c r="K68" i="8"/>
  <c r="E67" i="8"/>
  <c r="I67" i="8"/>
  <c r="D67" i="8"/>
  <c r="J67" i="8"/>
  <c r="K67" i="8"/>
  <c r="E66" i="8"/>
  <c r="I66" i="8"/>
  <c r="D66" i="8"/>
  <c r="J66" i="8"/>
  <c r="K66" i="8"/>
  <c r="E65" i="8"/>
  <c r="I65" i="8"/>
  <c r="D65" i="8"/>
  <c r="J65" i="8"/>
  <c r="K65" i="8"/>
  <c r="E64" i="8"/>
  <c r="I64" i="8"/>
  <c r="D64" i="8"/>
  <c r="J64" i="8"/>
  <c r="K64" i="8"/>
  <c r="E63" i="8"/>
  <c r="I63" i="8"/>
  <c r="D63" i="8"/>
  <c r="J63" i="8"/>
  <c r="K63" i="8"/>
  <c r="E62" i="8"/>
  <c r="I62" i="8"/>
  <c r="D62" i="8"/>
  <c r="J62" i="8"/>
  <c r="K62" i="8"/>
  <c r="E61" i="8"/>
  <c r="I61" i="8"/>
  <c r="D61" i="8"/>
  <c r="J61" i="8"/>
  <c r="K61" i="8"/>
  <c r="E60" i="8"/>
  <c r="I60" i="8"/>
  <c r="D60" i="8"/>
  <c r="J60" i="8"/>
  <c r="K60" i="8"/>
  <c r="E59" i="8"/>
  <c r="I59" i="8"/>
  <c r="D59" i="8"/>
  <c r="J59" i="8"/>
  <c r="K59" i="8"/>
  <c r="E58" i="8"/>
  <c r="I58" i="8"/>
  <c r="D58" i="8"/>
  <c r="J58" i="8"/>
  <c r="K58" i="8"/>
  <c r="E57" i="8"/>
  <c r="I57" i="8"/>
  <c r="D57" i="8"/>
  <c r="J57" i="8"/>
  <c r="K57" i="8"/>
  <c r="E56" i="8"/>
  <c r="I56" i="8"/>
  <c r="D56" i="8"/>
  <c r="J56" i="8"/>
  <c r="K56" i="8"/>
  <c r="E55" i="8"/>
  <c r="I55" i="8"/>
  <c r="D55" i="8"/>
  <c r="J55" i="8"/>
  <c r="K55" i="8"/>
  <c r="E54" i="8"/>
  <c r="I54" i="8"/>
  <c r="D54" i="8"/>
  <c r="J54" i="8"/>
  <c r="K54" i="8"/>
  <c r="E53" i="8"/>
  <c r="I53" i="8"/>
  <c r="D53" i="8"/>
  <c r="J53" i="8"/>
  <c r="K53" i="8"/>
  <c r="E52" i="8"/>
  <c r="I52" i="8"/>
  <c r="D52" i="8"/>
  <c r="J52" i="8"/>
  <c r="K52" i="8"/>
  <c r="E51" i="8"/>
  <c r="I51" i="8"/>
  <c r="D51" i="8"/>
  <c r="J51" i="8"/>
  <c r="K51" i="8"/>
  <c r="E50" i="8"/>
  <c r="I50" i="8"/>
  <c r="D50" i="8"/>
  <c r="J50" i="8"/>
  <c r="K50" i="8"/>
  <c r="E49" i="8"/>
  <c r="I49" i="8"/>
  <c r="D49" i="8"/>
  <c r="J49" i="8"/>
  <c r="K49" i="8"/>
  <c r="E48" i="8"/>
  <c r="I48" i="8"/>
  <c r="D48" i="8"/>
  <c r="J48" i="8"/>
  <c r="K48" i="8"/>
  <c r="E47" i="8"/>
  <c r="I47" i="8"/>
  <c r="D47" i="8"/>
  <c r="J47" i="8"/>
  <c r="K47" i="8"/>
  <c r="E46" i="8"/>
  <c r="I46" i="8"/>
  <c r="D46" i="8"/>
  <c r="J46" i="8"/>
  <c r="K46" i="8"/>
  <c r="E45" i="8"/>
  <c r="I45" i="8"/>
  <c r="D45" i="8"/>
  <c r="J45" i="8"/>
  <c r="K45" i="8"/>
  <c r="E44" i="8"/>
  <c r="I44" i="8"/>
  <c r="D44" i="8"/>
  <c r="J44" i="8"/>
  <c r="K44" i="8"/>
  <c r="E43" i="8"/>
  <c r="I43" i="8"/>
  <c r="D43" i="8"/>
  <c r="J43" i="8"/>
  <c r="K43" i="8"/>
  <c r="E42" i="8"/>
  <c r="I42" i="8"/>
  <c r="D42" i="8"/>
  <c r="J42" i="8"/>
  <c r="K42" i="8"/>
  <c r="E41" i="8"/>
  <c r="I41" i="8"/>
  <c r="D41" i="8"/>
  <c r="J41" i="8"/>
  <c r="K41" i="8"/>
  <c r="E40" i="8"/>
  <c r="I40" i="8"/>
  <c r="D40" i="8"/>
  <c r="J40" i="8"/>
  <c r="K40" i="8"/>
  <c r="E39" i="8"/>
  <c r="I39" i="8"/>
  <c r="D39" i="8"/>
  <c r="J39" i="8"/>
  <c r="K39" i="8"/>
  <c r="E38" i="8"/>
  <c r="I38" i="8"/>
  <c r="D38" i="8"/>
  <c r="J38" i="8"/>
  <c r="K38" i="8"/>
  <c r="E37" i="8"/>
  <c r="I37" i="8"/>
  <c r="D37" i="8"/>
  <c r="J37" i="8"/>
  <c r="K37" i="8"/>
  <c r="E36" i="8"/>
  <c r="I36" i="8"/>
  <c r="D36" i="8"/>
  <c r="J36" i="8"/>
  <c r="K36" i="8"/>
  <c r="E35" i="8"/>
  <c r="I35" i="8"/>
  <c r="D35" i="8"/>
  <c r="J35" i="8"/>
  <c r="K35" i="8"/>
  <c r="E34" i="8"/>
  <c r="I34" i="8"/>
  <c r="D34" i="8"/>
  <c r="J34" i="8"/>
  <c r="K34" i="8"/>
  <c r="E33" i="8"/>
  <c r="I33" i="8"/>
  <c r="D33" i="8"/>
  <c r="J33" i="8"/>
  <c r="K33" i="8"/>
  <c r="E32" i="8"/>
  <c r="I32" i="8"/>
  <c r="D32" i="8"/>
  <c r="J32" i="8"/>
  <c r="K32" i="8"/>
  <c r="E31" i="8"/>
  <c r="I31" i="8"/>
  <c r="D31" i="8"/>
  <c r="J31" i="8"/>
  <c r="K31" i="8"/>
  <c r="E30" i="8"/>
  <c r="I30" i="8"/>
  <c r="D30" i="8"/>
  <c r="J30" i="8"/>
  <c r="K30" i="8"/>
  <c r="E29" i="8"/>
  <c r="I29" i="8"/>
  <c r="D29" i="8"/>
  <c r="J29" i="8"/>
  <c r="K29" i="8"/>
  <c r="E28" i="8"/>
  <c r="I28" i="8"/>
  <c r="D28" i="8"/>
  <c r="J28" i="8"/>
  <c r="K28" i="8"/>
  <c r="E27" i="8"/>
  <c r="I27" i="8"/>
  <c r="D27" i="8"/>
  <c r="J27" i="8"/>
  <c r="K27" i="8"/>
  <c r="E26" i="8"/>
  <c r="I26" i="8"/>
  <c r="D26" i="8"/>
  <c r="J26" i="8"/>
  <c r="K26" i="8"/>
  <c r="E25" i="8"/>
  <c r="I25" i="8"/>
  <c r="D25" i="8"/>
  <c r="J25" i="8"/>
  <c r="K25" i="8"/>
  <c r="E24" i="8"/>
  <c r="I24" i="8"/>
  <c r="D24" i="8"/>
  <c r="J24" i="8"/>
  <c r="K24" i="8"/>
  <c r="E23" i="8"/>
  <c r="I23" i="8"/>
  <c r="D23" i="8"/>
  <c r="J23" i="8"/>
  <c r="K23" i="8"/>
  <c r="E22" i="8"/>
  <c r="I22" i="8"/>
  <c r="D22" i="8"/>
  <c r="J22" i="8"/>
  <c r="K22" i="8"/>
  <c r="E21" i="8"/>
  <c r="I21" i="8"/>
  <c r="D21" i="8"/>
  <c r="J21" i="8"/>
  <c r="K21" i="8"/>
  <c r="E20" i="8"/>
  <c r="I20" i="8"/>
  <c r="D20" i="8"/>
  <c r="J20" i="8"/>
  <c r="K20" i="8"/>
  <c r="E19" i="8"/>
  <c r="I19" i="8"/>
  <c r="D19" i="8"/>
  <c r="J19" i="8"/>
  <c r="K19" i="8"/>
  <c r="E18" i="8"/>
  <c r="I18" i="8"/>
  <c r="D18" i="8"/>
  <c r="J18" i="8"/>
  <c r="K18" i="8"/>
  <c r="E17" i="8"/>
  <c r="I17" i="8"/>
  <c r="D17" i="8"/>
  <c r="J17" i="8"/>
  <c r="K17" i="8"/>
  <c r="E16" i="8"/>
  <c r="I16" i="8"/>
  <c r="D16" i="8"/>
  <c r="J16" i="8"/>
  <c r="K16" i="8"/>
  <c r="E15" i="8"/>
  <c r="I15" i="8"/>
  <c r="D15" i="8"/>
  <c r="J15" i="8"/>
  <c r="K15" i="8"/>
  <c r="E14" i="8"/>
  <c r="I14" i="8"/>
  <c r="D14" i="8"/>
  <c r="J14" i="8"/>
  <c r="K14" i="8"/>
  <c r="E13" i="8"/>
  <c r="I13" i="8"/>
  <c r="D13" i="8"/>
  <c r="J13" i="8"/>
  <c r="K13" i="8"/>
  <c r="E12" i="8"/>
  <c r="I12" i="8"/>
  <c r="D12" i="8"/>
  <c r="J12" i="8"/>
  <c r="K12" i="8"/>
  <c r="E11" i="8"/>
  <c r="I11" i="8"/>
  <c r="D11" i="8"/>
  <c r="J11" i="8"/>
  <c r="K11" i="8"/>
  <c r="E10" i="8"/>
  <c r="I10" i="8"/>
  <c r="D10" i="8"/>
  <c r="J10" i="8"/>
  <c r="K10" i="8"/>
  <c r="E9" i="8"/>
  <c r="I9" i="8"/>
  <c r="D9" i="8"/>
  <c r="J9" i="8"/>
  <c r="K9" i="8"/>
  <c r="E8" i="8"/>
  <c r="I8" i="8"/>
  <c r="D8" i="8"/>
  <c r="J8" i="8"/>
  <c r="K8" i="8"/>
  <c r="E7" i="8"/>
  <c r="I7" i="8"/>
  <c r="D7" i="8"/>
  <c r="J7" i="8"/>
  <c r="K7" i="8"/>
  <c r="E6" i="8"/>
  <c r="I6" i="8"/>
  <c r="D6" i="8"/>
  <c r="J6" i="8"/>
  <c r="K6" i="8"/>
  <c r="E5" i="8"/>
  <c r="I5" i="8"/>
  <c r="D5" i="8"/>
  <c r="J5" i="8"/>
  <c r="K5" i="8"/>
  <c r="E4" i="8"/>
  <c r="I4" i="8"/>
  <c r="D4" i="8"/>
  <c r="J4" i="8"/>
  <c r="K4" i="8"/>
  <c r="E3" i="8"/>
  <c r="I3" i="8"/>
  <c r="D3" i="8"/>
  <c r="J3" i="8"/>
  <c r="K3" i="8"/>
  <c r="E2" i="8"/>
  <c r="I2" i="8"/>
  <c r="D2" i="8"/>
  <c r="J2" i="8"/>
  <c r="K2" i="8"/>
  <c r="E200" i="8"/>
  <c r="I200" i="8"/>
  <c r="D200" i="8"/>
  <c r="J200" i="8"/>
  <c r="K200" i="8"/>
  <c r="K199" i="9"/>
  <c r="M199" i="9"/>
  <c r="K200" i="9"/>
  <c r="M200" i="9"/>
  <c r="I201" i="9"/>
  <c r="I200" i="9"/>
  <c r="I199" i="9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J199" i="9"/>
  <c r="L199" i="9"/>
  <c r="J200" i="9"/>
  <c r="L200" i="9"/>
  <c r="K198" i="9"/>
  <c r="M198" i="9"/>
  <c r="J198" i="9"/>
  <c r="L198" i="9"/>
  <c r="N199" i="9"/>
  <c r="K197" i="9"/>
  <c r="M197" i="9"/>
  <c r="J197" i="9"/>
  <c r="L197" i="9"/>
  <c r="N198" i="9"/>
  <c r="K196" i="9"/>
  <c r="M196" i="9"/>
  <c r="J196" i="9"/>
  <c r="L196" i="9"/>
  <c r="N197" i="9"/>
  <c r="K195" i="9"/>
  <c r="M195" i="9"/>
  <c r="J195" i="9"/>
  <c r="L195" i="9"/>
  <c r="N196" i="9"/>
  <c r="K194" i="9"/>
  <c r="M194" i="9"/>
  <c r="J194" i="9"/>
  <c r="L194" i="9"/>
  <c r="N195" i="9"/>
  <c r="K193" i="9"/>
  <c r="M193" i="9"/>
  <c r="J193" i="9"/>
  <c r="L193" i="9"/>
  <c r="N194" i="9"/>
  <c r="K192" i="9"/>
  <c r="M192" i="9"/>
  <c r="J192" i="9"/>
  <c r="L192" i="9"/>
  <c r="N193" i="9"/>
  <c r="K191" i="9"/>
  <c r="M191" i="9"/>
  <c r="J191" i="9"/>
  <c r="L191" i="9"/>
  <c r="N192" i="9"/>
  <c r="K190" i="9"/>
  <c r="M190" i="9"/>
  <c r="J190" i="9"/>
  <c r="L190" i="9"/>
  <c r="N191" i="9"/>
  <c r="K189" i="9"/>
  <c r="M189" i="9"/>
  <c r="J189" i="9"/>
  <c r="L189" i="9"/>
  <c r="N190" i="9"/>
  <c r="K188" i="9"/>
  <c r="M188" i="9"/>
  <c r="J188" i="9"/>
  <c r="L188" i="9"/>
  <c r="N189" i="9"/>
  <c r="K187" i="9"/>
  <c r="M187" i="9"/>
  <c r="J187" i="9"/>
  <c r="L187" i="9"/>
  <c r="N188" i="9"/>
  <c r="K186" i="9"/>
  <c r="M186" i="9"/>
  <c r="J186" i="9"/>
  <c r="L186" i="9"/>
  <c r="N187" i="9"/>
  <c r="K185" i="9"/>
  <c r="M185" i="9"/>
  <c r="J185" i="9"/>
  <c r="L185" i="9"/>
  <c r="N186" i="9"/>
  <c r="K184" i="9"/>
  <c r="M184" i="9"/>
  <c r="J184" i="9"/>
  <c r="L184" i="9"/>
  <c r="N185" i="9"/>
  <c r="K183" i="9"/>
  <c r="M183" i="9"/>
  <c r="J183" i="9"/>
  <c r="L183" i="9"/>
  <c r="N184" i="9"/>
  <c r="K182" i="9"/>
  <c r="M182" i="9"/>
  <c r="J182" i="9"/>
  <c r="L182" i="9"/>
  <c r="N183" i="9"/>
  <c r="K181" i="9"/>
  <c r="M181" i="9"/>
  <c r="J181" i="9"/>
  <c r="L181" i="9"/>
  <c r="N182" i="9"/>
  <c r="K180" i="9"/>
  <c r="M180" i="9"/>
  <c r="J180" i="9"/>
  <c r="L180" i="9"/>
  <c r="N181" i="9"/>
  <c r="K179" i="9"/>
  <c r="M179" i="9"/>
  <c r="J179" i="9"/>
  <c r="L179" i="9"/>
  <c r="N180" i="9"/>
  <c r="K178" i="9"/>
  <c r="M178" i="9"/>
  <c r="J178" i="9"/>
  <c r="L178" i="9"/>
  <c r="N179" i="9"/>
  <c r="K177" i="9"/>
  <c r="M177" i="9"/>
  <c r="J177" i="9"/>
  <c r="L177" i="9"/>
  <c r="N178" i="9"/>
  <c r="K176" i="9"/>
  <c r="M176" i="9"/>
  <c r="J176" i="9"/>
  <c r="L176" i="9"/>
  <c r="N177" i="9"/>
  <c r="K175" i="9"/>
  <c r="M175" i="9"/>
  <c r="J175" i="9"/>
  <c r="L175" i="9"/>
  <c r="N176" i="9"/>
  <c r="K174" i="9"/>
  <c r="M174" i="9"/>
  <c r="J174" i="9"/>
  <c r="L174" i="9"/>
  <c r="N175" i="9"/>
  <c r="K173" i="9"/>
  <c r="M173" i="9"/>
  <c r="J173" i="9"/>
  <c r="L173" i="9"/>
  <c r="N174" i="9"/>
  <c r="K172" i="9"/>
  <c r="M172" i="9"/>
  <c r="J172" i="9"/>
  <c r="L172" i="9"/>
  <c r="N173" i="9"/>
  <c r="K171" i="9"/>
  <c r="M171" i="9"/>
  <c r="J171" i="9"/>
  <c r="L171" i="9"/>
  <c r="N172" i="9"/>
  <c r="K170" i="9"/>
  <c r="M170" i="9"/>
  <c r="J170" i="9"/>
  <c r="L170" i="9"/>
  <c r="N171" i="9"/>
  <c r="K169" i="9"/>
  <c r="M169" i="9"/>
  <c r="J169" i="9"/>
  <c r="L169" i="9"/>
  <c r="N170" i="9"/>
  <c r="K168" i="9"/>
  <c r="M168" i="9"/>
  <c r="J168" i="9"/>
  <c r="L168" i="9"/>
  <c r="N169" i="9"/>
  <c r="K167" i="9"/>
  <c r="M167" i="9"/>
  <c r="J167" i="9"/>
  <c r="L167" i="9"/>
  <c r="N168" i="9"/>
  <c r="K166" i="9"/>
  <c r="M166" i="9"/>
  <c r="J166" i="9"/>
  <c r="L166" i="9"/>
  <c r="N167" i="9"/>
  <c r="K165" i="9"/>
  <c r="M165" i="9"/>
  <c r="J165" i="9"/>
  <c r="L165" i="9"/>
  <c r="N166" i="9"/>
  <c r="K164" i="9"/>
  <c r="M164" i="9"/>
  <c r="J164" i="9"/>
  <c r="L164" i="9"/>
  <c r="N165" i="9"/>
  <c r="K163" i="9"/>
  <c r="M163" i="9"/>
  <c r="J163" i="9"/>
  <c r="L163" i="9"/>
  <c r="N164" i="9"/>
  <c r="K162" i="9"/>
  <c r="M162" i="9"/>
  <c r="J162" i="9"/>
  <c r="L162" i="9"/>
  <c r="N163" i="9"/>
  <c r="K161" i="9"/>
  <c r="M161" i="9"/>
  <c r="J161" i="9"/>
  <c r="L161" i="9"/>
  <c r="N162" i="9"/>
  <c r="K160" i="9"/>
  <c r="M160" i="9"/>
  <c r="J160" i="9"/>
  <c r="L160" i="9"/>
  <c r="N161" i="9"/>
  <c r="K159" i="9"/>
  <c r="M159" i="9"/>
  <c r="J159" i="9"/>
  <c r="L159" i="9"/>
  <c r="N160" i="9"/>
  <c r="K158" i="9"/>
  <c r="M158" i="9"/>
  <c r="J158" i="9"/>
  <c r="L158" i="9"/>
  <c r="N159" i="9"/>
  <c r="K157" i="9"/>
  <c r="M157" i="9"/>
  <c r="J157" i="9"/>
  <c r="L157" i="9"/>
  <c r="N158" i="9"/>
  <c r="K156" i="9"/>
  <c r="M156" i="9"/>
  <c r="J156" i="9"/>
  <c r="L156" i="9"/>
  <c r="N157" i="9"/>
  <c r="K155" i="9"/>
  <c r="M155" i="9"/>
  <c r="J155" i="9"/>
  <c r="L155" i="9"/>
  <c r="N156" i="9"/>
  <c r="K154" i="9"/>
  <c r="M154" i="9"/>
  <c r="J154" i="9"/>
  <c r="L154" i="9"/>
  <c r="N155" i="9"/>
  <c r="K153" i="9"/>
  <c r="M153" i="9"/>
  <c r="J153" i="9"/>
  <c r="L153" i="9"/>
  <c r="N154" i="9"/>
  <c r="K152" i="9"/>
  <c r="M152" i="9"/>
  <c r="J152" i="9"/>
  <c r="L152" i="9"/>
  <c r="N153" i="9"/>
  <c r="K151" i="9"/>
  <c r="M151" i="9"/>
  <c r="J151" i="9"/>
  <c r="L151" i="9"/>
  <c r="N152" i="9"/>
  <c r="K150" i="9"/>
  <c r="M150" i="9"/>
  <c r="J150" i="9"/>
  <c r="L150" i="9"/>
  <c r="N151" i="9"/>
  <c r="K149" i="9"/>
  <c r="M149" i="9"/>
  <c r="J149" i="9"/>
  <c r="L149" i="9"/>
  <c r="N150" i="9"/>
  <c r="K148" i="9"/>
  <c r="M148" i="9"/>
  <c r="J148" i="9"/>
  <c r="L148" i="9"/>
  <c r="N149" i="9"/>
  <c r="K147" i="9"/>
  <c r="M147" i="9"/>
  <c r="J147" i="9"/>
  <c r="L147" i="9"/>
  <c r="N148" i="9"/>
  <c r="K146" i="9"/>
  <c r="M146" i="9"/>
  <c r="J146" i="9"/>
  <c r="L146" i="9"/>
  <c r="N147" i="9"/>
  <c r="K145" i="9"/>
  <c r="M145" i="9"/>
  <c r="J145" i="9"/>
  <c r="L145" i="9"/>
  <c r="N146" i="9"/>
  <c r="K144" i="9"/>
  <c r="M144" i="9"/>
  <c r="J144" i="9"/>
  <c r="L144" i="9"/>
  <c r="N145" i="9"/>
  <c r="K143" i="9"/>
  <c r="M143" i="9"/>
  <c r="J143" i="9"/>
  <c r="L143" i="9"/>
  <c r="N144" i="9"/>
  <c r="K142" i="9"/>
  <c r="M142" i="9"/>
  <c r="J142" i="9"/>
  <c r="L142" i="9"/>
  <c r="N143" i="9"/>
  <c r="K141" i="9"/>
  <c r="M141" i="9"/>
  <c r="J141" i="9"/>
  <c r="L141" i="9"/>
  <c r="N142" i="9"/>
  <c r="K140" i="9"/>
  <c r="M140" i="9"/>
  <c r="J140" i="9"/>
  <c r="L140" i="9"/>
  <c r="N141" i="9"/>
  <c r="K139" i="9"/>
  <c r="M139" i="9"/>
  <c r="J139" i="9"/>
  <c r="L139" i="9"/>
  <c r="N140" i="9"/>
  <c r="K138" i="9"/>
  <c r="M138" i="9"/>
  <c r="J138" i="9"/>
  <c r="L138" i="9"/>
  <c r="N139" i="9"/>
  <c r="K137" i="9"/>
  <c r="M137" i="9"/>
  <c r="J137" i="9"/>
  <c r="L137" i="9"/>
  <c r="N138" i="9"/>
  <c r="K136" i="9"/>
  <c r="M136" i="9"/>
  <c r="J136" i="9"/>
  <c r="L136" i="9"/>
  <c r="N137" i="9"/>
  <c r="K135" i="9"/>
  <c r="M135" i="9"/>
  <c r="J135" i="9"/>
  <c r="L135" i="9"/>
  <c r="N136" i="9"/>
  <c r="K134" i="9"/>
  <c r="M134" i="9"/>
  <c r="J134" i="9"/>
  <c r="L134" i="9"/>
  <c r="N135" i="9"/>
  <c r="K133" i="9"/>
  <c r="M133" i="9"/>
  <c r="J133" i="9"/>
  <c r="L133" i="9"/>
  <c r="N134" i="9"/>
  <c r="K132" i="9"/>
  <c r="M132" i="9"/>
  <c r="J132" i="9"/>
  <c r="L132" i="9"/>
  <c r="N133" i="9"/>
  <c r="K131" i="9"/>
  <c r="M131" i="9"/>
  <c r="J131" i="9"/>
  <c r="L131" i="9"/>
  <c r="N132" i="9"/>
  <c r="K130" i="9"/>
  <c r="M130" i="9"/>
  <c r="J130" i="9"/>
  <c r="L130" i="9"/>
  <c r="N131" i="9"/>
  <c r="K129" i="9"/>
  <c r="M129" i="9"/>
  <c r="J129" i="9"/>
  <c r="L129" i="9"/>
  <c r="N130" i="9"/>
  <c r="K128" i="9"/>
  <c r="M128" i="9"/>
  <c r="J128" i="9"/>
  <c r="L128" i="9"/>
  <c r="N129" i="9"/>
  <c r="K127" i="9"/>
  <c r="M127" i="9"/>
  <c r="J127" i="9"/>
  <c r="L127" i="9"/>
  <c r="N128" i="9"/>
  <c r="K126" i="9"/>
  <c r="M126" i="9"/>
  <c r="J126" i="9"/>
  <c r="L126" i="9"/>
  <c r="N127" i="9"/>
  <c r="K125" i="9"/>
  <c r="M125" i="9"/>
  <c r="J125" i="9"/>
  <c r="L125" i="9"/>
  <c r="N126" i="9"/>
  <c r="K124" i="9"/>
  <c r="M124" i="9"/>
  <c r="J124" i="9"/>
  <c r="L124" i="9"/>
  <c r="N125" i="9"/>
  <c r="K123" i="9"/>
  <c r="M123" i="9"/>
  <c r="J123" i="9"/>
  <c r="L123" i="9"/>
  <c r="N124" i="9"/>
  <c r="K122" i="9"/>
  <c r="M122" i="9"/>
  <c r="J122" i="9"/>
  <c r="L122" i="9"/>
  <c r="N123" i="9"/>
  <c r="K121" i="9"/>
  <c r="M121" i="9"/>
  <c r="J121" i="9"/>
  <c r="L121" i="9"/>
  <c r="N122" i="9"/>
  <c r="K120" i="9"/>
  <c r="M120" i="9"/>
  <c r="J120" i="9"/>
  <c r="L120" i="9"/>
  <c r="N121" i="9"/>
  <c r="K119" i="9"/>
  <c r="M119" i="9"/>
  <c r="J119" i="9"/>
  <c r="L119" i="9"/>
  <c r="N120" i="9"/>
  <c r="K118" i="9"/>
  <c r="M118" i="9"/>
  <c r="J118" i="9"/>
  <c r="L118" i="9"/>
  <c r="N119" i="9"/>
  <c r="K117" i="9"/>
  <c r="M117" i="9"/>
  <c r="J117" i="9"/>
  <c r="L117" i="9"/>
  <c r="N118" i="9"/>
  <c r="K116" i="9"/>
  <c r="M116" i="9"/>
  <c r="J116" i="9"/>
  <c r="L116" i="9"/>
  <c r="N117" i="9"/>
  <c r="K115" i="9"/>
  <c r="M115" i="9"/>
  <c r="J115" i="9"/>
  <c r="L115" i="9"/>
  <c r="N116" i="9"/>
  <c r="K114" i="9"/>
  <c r="M114" i="9"/>
  <c r="J114" i="9"/>
  <c r="L114" i="9"/>
  <c r="N115" i="9"/>
  <c r="K113" i="9"/>
  <c r="M113" i="9"/>
  <c r="J113" i="9"/>
  <c r="L113" i="9"/>
  <c r="N114" i="9"/>
  <c r="K112" i="9"/>
  <c r="M112" i="9"/>
  <c r="J112" i="9"/>
  <c r="L112" i="9"/>
  <c r="N113" i="9"/>
  <c r="K111" i="9"/>
  <c r="M111" i="9"/>
  <c r="J111" i="9"/>
  <c r="L111" i="9"/>
  <c r="N112" i="9"/>
  <c r="K110" i="9"/>
  <c r="M110" i="9"/>
  <c r="J110" i="9"/>
  <c r="L110" i="9"/>
  <c r="N111" i="9"/>
  <c r="K109" i="9"/>
  <c r="M109" i="9"/>
  <c r="J109" i="9"/>
  <c r="L109" i="9"/>
  <c r="N110" i="9"/>
  <c r="K108" i="9"/>
  <c r="M108" i="9"/>
  <c r="J108" i="9"/>
  <c r="L108" i="9"/>
  <c r="N109" i="9"/>
  <c r="K107" i="9"/>
  <c r="M107" i="9"/>
  <c r="J107" i="9"/>
  <c r="L107" i="9"/>
  <c r="N108" i="9"/>
  <c r="K106" i="9"/>
  <c r="M106" i="9"/>
  <c r="J106" i="9"/>
  <c r="L106" i="9"/>
  <c r="N107" i="9"/>
  <c r="K105" i="9"/>
  <c r="M105" i="9"/>
  <c r="J105" i="9"/>
  <c r="L105" i="9"/>
  <c r="N106" i="9"/>
  <c r="K104" i="9"/>
  <c r="M104" i="9"/>
  <c r="J104" i="9"/>
  <c r="L104" i="9"/>
  <c r="N105" i="9"/>
  <c r="K103" i="9"/>
  <c r="M103" i="9"/>
  <c r="J103" i="9"/>
  <c r="L103" i="9"/>
  <c r="N104" i="9"/>
  <c r="K102" i="9"/>
  <c r="M102" i="9"/>
  <c r="J102" i="9"/>
  <c r="L102" i="9"/>
  <c r="N103" i="9"/>
  <c r="K101" i="9"/>
  <c r="M101" i="9"/>
  <c r="J101" i="9"/>
  <c r="L101" i="9"/>
  <c r="N102" i="9"/>
  <c r="K100" i="9"/>
  <c r="M100" i="9"/>
  <c r="J100" i="9"/>
  <c r="L100" i="9"/>
  <c r="N101" i="9"/>
  <c r="K99" i="9"/>
  <c r="M99" i="9"/>
  <c r="J99" i="9"/>
  <c r="L99" i="9"/>
  <c r="N100" i="9"/>
  <c r="K98" i="9"/>
  <c r="M98" i="9"/>
  <c r="J98" i="9"/>
  <c r="L98" i="9"/>
  <c r="N99" i="9"/>
  <c r="K97" i="9"/>
  <c r="M97" i="9"/>
  <c r="J97" i="9"/>
  <c r="L97" i="9"/>
  <c r="N98" i="9"/>
  <c r="K96" i="9"/>
  <c r="M96" i="9"/>
  <c r="J96" i="9"/>
  <c r="L96" i="9"/>
  <c r="N97" i="9"/>
  <c r="K95" i="9"/>
  <c r="M95" i="9"/>
  <c r="J95" i="9"/>
  <c r="L95" i="9"/>
  <c r="N96" i="9"/>
  <c r="K94" i="9"/>
  <c r="M94" i="9"/>
  <c r="J94" i="9"/>
  <c r="L94" i="9"/>
  <c r="N95" i="9"/>
  <c r="K93" i="9"/>
  <c r="M93" i="9"/>
  <c r="J93" i="9"/>
  <c r="L93" i="9"/>
  <c r="N94" i="9"/>
  <c r="K92" i="9"/>
  <c r="M92" i="9"/>
  <c r="J92" i="9"/>
  <c r="L92" i="9"/>
  <c r="N93" i="9"/>
  <c r="K91" i="9"/>
  <c r="M91" i="9"/>
  <c r="J91" i="9"/>
  <c r="L91" i="9"/>
  <c r="N92" i="9"/>
  <c r="K90" i="9"/>
  <c r="M90" i="9"/>
  <c r="J90" i="9"/>
  <c r="L90" i="9"/>
  <c r="N91" i="9"/>
  <c r="K89" i="9"/>
  <c r="M89" i="9"/>
  <c r="J89" i="9"/>
  <c r="L89" i="9"/>
  <c r="N90" i="9"/>
  <c r="K88" i="9"/>
  <c r="M88" i="9"/>
  <c r="J88" i="9"/>
  <c r="L88" i="9"/>
  <c r="N89" i="9"/>
  <c r="K87" i="9"/>
  <c r="M87" i="9"/>
  <c r="J87" i="9"/>
  <c r="L87" i="9"/>
  <c r="N88" i="9"/>
  <c r="K86" i="9"/>
  <c r="M86" i="9"/>
  <c r="J86" i="9"/>
  <c r="L86" i="9"/>
  <c r="N87" i="9"/>
  <c r="K85" i="9"/>
  <c r="M85" i="9"/>
  <c r="J85" i="9"/>
  <c r="L85" i="9"/>
  <c r="N86" i="9"/>
  <c r="K84" i="9"/>
  <c r="M84" i="9"/>
  <c r="J84" i="9"/>
  <c r="L84" i="9"/>
  <c r="N85" i="9"/>
  <c r="K83" i="9"/>
  <c r="M83" i="9"/>
  <c r="J83" i="9"/>
  <c r="L83" i="9"/>
  <c r="N84" i="9"/>
  <c r="K82" i="9"/>
  <c r="M82" i="9"/>
  <c r="J82" i="9"/>
  <c r="L82" i="9"/>
  <c r="N83" i="9"/>
  <c r="K81" i="9"/>
  <c r="M81" i="9"/>
  <c r="J81" i="9"/>
  <c r="L81" i="9"/>
  <c r="N82" i="9"/>
  <c r="K80" i="9"/>
  <c r="M80" i="9"/>
  <c r="J80" i="9"/>
  <c r="L80" i="9"/>
  <c r="N81" i="9"/>
  <c r="K79" i="9"/>
  <c r="M79" i="9"/>
  <c r="J79" i="9"/>
  <c r="L79" i="9"/>
  <c r="N80" i="9"/>
  <c r="K78" i="9"/>
  <c r="M78" i="9"/>
  <c r="J78" i="9"/>
  <c r="L78" i="9"/>
  <c r="N79" i="9"/>
  <c r="K77" i="9"/>
  <c r="M77" i="9"/>
  <c r="J77" i="9"/>
  <c r="L77" i="9"/>
  <c r="N78" i="9"/>
  <c r="K76" i="9"/>
  <c r="M76" i="9"/>
  <c r="J76" i="9"/>
  <c r="L76" i="9"/>
  <c r="N77" i="9"/>
  <c r="K75" i="9"/>
  <c r="M75" i="9"/>
  <c r="J75" i="9"/>
  <c r="L75" i="9"/>
  <c r="N76" i="9"/>
  <c r="K74" i="9"/>
  <c r="M74" i="9"/>
  <c r="J74" i="9"/>
  <c r="L74" i="9"/>
  <c r="N75" i="9"/>
  <c r="K73" i="9"/>
  <c r="M73" i="9"/>
  <c r="J73" i="9"/>
  <c r="L73" i="9"/>
  <c r="N74" i="9"/>
  <c r="K72" i="9"/>
  <c r="M72" i="9"/>
  <c r="J72" i="9"/>
  <c r="L72" i="9"/>
  <c r="N73" i="9"/>
  <c r="K71" i="9"/>
  <c r="M71" i="9"/>
  <c r="J71" i="9"/>
  <c r="L71" i="9"/>
  <c r="N72" i="9"/>
  <c r="K70" i="9"/>
  <c r="M70" i="9"/>
  <c r="J70" i="9"/>
  <c r="L70" i="9"/>
  <c r="N71" i="9"/>
  <c r="K69" i="9"/>
  <c r="M69" i="9"/>
  <c r="J69" i="9"/>
  <c r="L69" i="9"/>
  <c r="N70" i="9"/>
  <c r="K68" i="9"/>
  <c r="M68" i="9"/>
  <c r="J68" i="9"/>
  <c r="L68" i="9"/>
  <c r="N69" i="9"/>
  <c r="K67" i="9"/>
  <c r="M67" i="9"/>
  <c r="J67" i="9"/>
  <c r="L67" i="9"/>
  <c r="N68" i="9"/>
  <c r="K66" i="9"/>
  <c r="M66" i="9"/>
  <c r="J66" i="9"/>
  <c r="L66" i="9"/>
  <c r="N67" i="9"/>
  <c r="K65" i="9"/>
  <c r="M65" i="9"/>
  <c r="J65" i="9"/>
  <c r="L65" i="9"/>
  <c r="N66" i="9"/>
  <c r="K64" i="9"/>
  <c r="M64" i="9"/>
  <c r="J64" i="9"/>
  <c r="L64" i="9"/>
  <c r="N65" i="9"/>
  <c r="K63" i="9"/>
  <c r="M63" i="9"/>
  <c r="J63" i="9"/>
  <c r="L63" i="9"/>
  <c r="N64" i="9"/>
  <c r="K62" i="9"/>
  <c r="M62" i="9"/>
  <c r="J62" i="9"/>
  <c r="L62" i="9"/>
  <c r="N63" i="9"/>
  <c r="K61" i="9"/>
  <c r="M61" i="9"/>
  <c r="J61" i="9"/>
  <c r="L61" i="9"/>
  <c r="N62" i="9"/>
  <c r="K60" i="9"/>
  <c r="M60" i="9"/>
  <c r="J60" i="9"/>
  <c r="L60" i="9"/>
  <c r="N61" i="9"/>
  <c r="K59" i="9"/>
  <c r="M59" i="9"/>
  <c r="J59" i="9"/>
  <c r="L59" i="9"/>
  <c r="N60" i="9"/>
  <c r="K58" i="9"/>
  <c r="M58" i="9"/>
  <c r="J58" i="9"/>
  <c r="L58" i="9"/>
  <c r="N59" i="9"/>
  <c r="K57" i="9"/>
  <c r="M57" i="9"/>
  <c r="J57" i="9"/>
  <c r="L57" i="9"/>
  <c r="N58" i="9"/>
  <c r="K56" i="9"/>
  <c r="M56" i="9"/>
  <c r="J56" i="9"/>
  <c r="L56" i="9"/>
  <c r="N57" i="9"/>
  <c r="K55" i="9"/>
  <c r="M55" i="9"/>
  <c r="J55" i="9"/>
  <c r="L55" i="9"/>
  <c r="N56" i="9"/>
  <c r="K54" i="9"/>
  <c r="M54" i="9"/>
  <c r="J54" i="9"/>
  <c r="L54" i="9"/>
  <c r="N55" i="9"/>
  <c r="K53" i="9"/>
  <c r="M53" i="9"/>
  <c r="J53" i="9"/>
  <c r="L53" i="9"/>
  <c r="N54" i="9"/>
  <c r="K52" i="9"/>
  <c r="M52" i="9"/>
  <c r="J52" i="9"/>
  <c r="L52" i="9"/>
  <c r="N53" i="9"/>
  <c r="K51" i="9"/>
  <c r="M51" i="9"/>
  <c r="J51" i="9"/>
  <c r="L51" i="9"/>
  <c r="N52" i="9"/>
  <c r="K50" i="9"/>
  <c r="M50" i="9"/>
  <c r="J50" i="9"/>
  <c r="L50" i="9"/>
  <c r="N51" i="9"/>
  <c r="K49" i="9"/>
  <c r="M49" i="9"/>
  <c r="J49" i="9"/>
  <c r="L49" i="9"/>
  <c r="N50" i="9"/>
  <c r="K48" i="9"/>
  <c r="M48" i="9"/>
  <c r="J48" i="9"/>
  <c r="L48" i="9"/>
  <c r="N49" i="9"/>
  <c r="K47" i="9"/>
  <c r="M47" i="9"/>
  <c r="J47" i="9"/>
  <c r="L47" i="9"/>
  <c r="N48" i="9"/>
  <c r="K46" i="9"/>
  <c r="M46" i="9"/>
  <c r="J46" i="9"/>
  <c r="L46" i="9"/>
  <c r="N47" i="9"/>
  <c r="K45" i="9"/>
  <c r="M45" i="9"/>
  <c r="J45" i="9"/>
  <c r="L45" i="9"/>
  <c r="N46" i="9"/>
  <c r="K44" i="9"/>
  <c r="M44" i="9"/>
  <c r="J44" i="9"/>
  <c r="L44" i="9"/>
  <c r="N45" i="9"/>
  <c r="K43" i="9"/>
  <c r="M43" i="9"/>
  <c r="J43" i="9"/>
  <c r="L43" i="9"/>
  <c r="N44" i="9"/>
  <c r="K42" i="9"/>
  <c r="M42" i="9"/>
  <c r="J42" i="9"/>
  <c r="L42" i="9"/>
  <c r="N43" i="9"/>
  <c r="K41" i="9"/>
  <c r="M41" i="9"/>
  <c r="J41" i="9"/>
  <c r="L41" i="9"/>
  <c r="N42" i="9"/>
  <c r="K40" i="9"/>
  <c r="M40" i="9"/>
  <c r="J40" i="9"/>
  <c r="L40" i="9"/>
  <c r="N41" i="9"/>
  <c r="K39" i="9"/>
  <c r="M39" i="9"/>
  <c r="J39" i="9"/>
  <c r="L39" i="9"/>
  <c r="N40" i="9"/>
  <c r="K38" i="9"/>
  <c r="M38" i="9"/>
  <c r="J38" i="9"/>
  <c r="L38" i="9"/>
  <c r="N39" i="9"/>
  <c r="K37" i="9"/>
  <c r="M37" i="9"/>
  <c r="J37" i="9"/>
  <c r="L37" i="9"/>
  <c r="N38" i="9"/>
  <c r="K36" i="9"/>
  <c r="M36" i="9"/>
  <c r="J36" i="9"/>
  <c r="L36" i="9"/>
  <c r="N37" i="9"/>
  <c r="K35" i="9"/>
  <c r="M35" i="9"/>
  <c r="J35" i="9"/>
  <c r="L35" i="9"/>
  <c r="N36" i="9"/>
  <c r="K34" i="9"/>
  <c r="M34" i="9"/>
  <c r="J34" i="9"/>
  <c r="L34" i="9"/>
  <c r="N35" i="9"/>
  <c r="K33" i="9"/>
  <c r="M33" i="9"/>
  <c r="J33" i="9"/>
  <c r="L33" i="9"/>
  <c r="N34" i="9"/>
  <c r="K32" i="9"/>
  <c r="M32" i="9"/>
  <c r="J32" i="9"/>
  <c r="L32" i="9"/>
  <c r="N33" i="9"/>
  <c r="K31" i="9"/>
  <c r="M31" i="9"/>
  <c r="J31" i="9"/>
  <c r="L31" i="9"/>
  <c r="N32" i="9"/>
  <c r="K30" i="9"/>
  <c r="M30" i="9"/>
  <c r="J30" i="9"/>
  <c r="L30" i="9"/>
  <c r="N31" i="9"/>
  <c r="K29" i="9"/>
  <c r="M29" i="9"/>
  <c r="J29" i="9"/>
  <c r="L29" i="9"/>
  <c r="N30" i="9"/>
  <c r="K28" i="9"/>
  <c r="M28" i="9"/>
  <c r="J28" i="9"/>
  <c r="L28" i="9"/>
  <c r="N29" i="9"/>
  <c r="K27" i="9"/>
  <c r="M27" i="9"/>
  <c r="J27" i="9"/>
  <c r="L27" i="9"/>
  <c r="N28" i="9"/>
  <c r="K26" i="9"/>
  <c r="M26" i="9"/>
  <c r="J26" i="9"/>
  <c r="L26" i="9"/>
  <c r="N27" i="9"/>
  <c r="K25" i="9"/>
  <c r="M25" i="9"/>
  <c r="J25" i="9"/>
  <c r="L25" i="9"/>
  <c r="N26" i="9"/>
  <c r="K24" i="9"/>
  <c r="M24" i="9"/>
  <c r="J24" i="9"/>
  <c r="L24" i="9"/>
  <c r="N25" i="9"/>
  <c r="K23" i="9"/>
  <c r="M23" i="9"/>
  <c r="J23" i="9"/>
  <c r="L23" i="9"/>
  <c r="N24" i="9"/>
  <c r="K22" i="9"/>
  <c r="M22" i="9"/>
  <c r="J22" i="9"/>
  <c r="L22" i="9"/>
  <c r="N23" i="9"/>
  <c r="K21" i="9"/>
  <c r="M21" i="9"/>
  <c r="J21" i="9"/>
  <c r="L21" i="9"/>
  <c r="N22" i="9"/>
  <c r="K20" i="9"/>
  <c r="M20" i="9"/>
  <c r="J20" i="9"/>
  <c r="L20" i="9"/>
  <c r="N21" i="9"/>
  <c r="K19" i="9"/>
  <c r="M19" i="9"/>
  <c r="J19" i="9"/>
  <c r="L19" i="9"/>
  <c r="N20" i="9"/>
  <c r="K18" i="9"/>
  <c r="M18" i="9"/>
  <c r="J18" i="9"/>
  <c r="L18" i="9"/>
  <c r="N19" i="9"/>
  <c r="K17" i="9"/>
  <c r="M17" i="9"/>
  <c r="J17" i="9"/>
  <c r="L17" i="9"/>
  <c r="N18" i="9"/>
  <c r="K16" i="9"/>
  <c r="M16" i="9"/>
  <c r="J16" i="9"/>
  <c r="L16" i="9"/>
  <c r="N17" i="9"/>
  <c r="K15" i="9"/>
  <c r="M15" i="9"/>
  <c r="J15" i="9"/>
  <c r="L15" i="9"/>
  <c r="N16" i="9"/>
  <c r="K14" i="9"/>
  <c r="M14" i="9"/>
  <c r="J14" i="9"/>
  <c r="L14" i="9"/>
  <c r="N15" i="9"/>
  <c r="K13" i="9"/>
  <c r="M13" i="9"/>
  <c r="J13" i="9"/>
  <c r="L13" i="9"/>
  <c r="N14" i="9"/>
  <c r="K12" i="9"/>
  <c r="M12" i="9"/>
  <c r="J12" i="9"/>
  <c r="L12" i="9"/>
  <c r="N13" i="9"/>
  <c r="K11" i="9"/>
  <c r="M11" i="9"/>
  <c r="J11" i="9"/>
  <c r="L11" i="9"/>
  <c r="N12" i="9"/>
  <c r="K10" i="9"/>
  <c r="M10" i="9"/>
  <c r="J10" i="9"/>
  <c r="L10" i="9"/>
  <c r="N11" i="9"/>
  <c r="K9" i="9"/>
  <c r="M9" i="9"/>
  <c r="J9" i="9"/>
  <c r="L9" i="9"/>
  <c r="N10" i="9"/>
  <c r="K8" i="9"/>
  <c r="M8" i="9"/>
  <c r="J8" i="9"/>
  <c r="L8" i="9"/>
  <c r="N9" i="9"/>
  <c r="K7" i="9"/>
  <c r="M7" i="9"/>
  <c r="J7" i="9"/>
  <c r="L7" i="9"/>
  <c r="N8" i="9"/>
  <c r="K6" i="9"/>
  <c r="M6" i="9"/>
  <c r="J6" i="9"/>
  <c r="L6" i="9"/>
  <c r="N7" i="9"/>
  <c r="K5" i="9"/>
  <c r="M5" i="9"/>
  <c r="J5" i="9"/>
  <c r="L5" i="9"/>
  <c r="N6" i="9"/>
  <c r="K4" i="9"/>
  <c r="M4" i="9"/>
  <c r="J4" i="9"/>
  <c r="L4" i="9"/>
  <c r="N5" i="9"/>
  <c r="K3" i="9"/>
  <c r="M3" i="9"/>
  <c r="J3" i="9"/>
  <c r="L3" i="9"/>
  <c r="N4" i="9"/>
  <c r="K2" i="9"/>
  <c r="M2" i="9"/>
  <c r="J2" i="9"/>
  <c r="L2" i="9"/>
  <c r="N3" i="9"/>
  <c r="N2" i="9"/>
  <c r="S206" i="1"/>
  <c r="S207" i="1"/>
  <c r="S209" i="1"/>
  <c r="G199" i="8"/>
  <c r="G200" i="8"/>
  <c r="F199" i="8"/>
  <c r="F200" i="8"/>
  <c r="G109" i="8"/>
  <c r="F109" i="8"/>
  <c r="G15" i="8"/>
  <c r="F15" i="8"/>
  <c r="G198" i="8"/>
  <c r="F198" i="8"/>
  <c r="H199" i="8"/>
  <c r="G56" i="8"/>
  <c r="F56" i="8"/>
  <c r="G114" i="8"/>
  <c r="F114" i="8"/>
  <c r="G197" i="8"/>
  <c r="F197" i="8"/>
  <c r="H198" i="8"/>
  <c r="G183" i="8"/>
  <c r="F183" i="8"/>
  <c r="G29" i="8"/>
  <c r="F29" i="8"/>
  <c r="G196" i="8"/>
  <c r="F196" i="8"/>
  <c r="H197" i="8"/>
  <c r="G76" i="8"/>
  <c r="F76" i="8"/>
  <c r="G195" i="8"/>
  <c r="F195" i="8"/>
  <c r="H196" i="8"/>
  <c r="G175" i="8"/>
  <c r="F175" i="8"/>
  <c r="G67" i="8"/>
  <c r="F67" i="8"/>
  <c r="G194" i="8"/>
  <c r="F194" i="8"/>
  <c r="H195" i="8"/>
  <c r="G102" i="8"/>
  <c r="F102" i="8"/>
  <c r="G158" i="8"/>
  <c r="F158" i="8"/>
  <c r="G193" i="8"/>
  <c r="F193" i="8"/>
  <c r="H194" i="8"/>
  <c r="G139" i="8"/>
  <c r="F139" i="8"/>
  <c r="G192" i="8"/>
  <c r="F192" i="8"/>
  <c r="H193" i="8"/>
  <c r="G133" i="8"/>
  <c r="F133" i="8"/>
  <c r="G131" i="8"/>
  <c r="F131" i="8"/>
  <c r="G191" i="8"/>
  <c r="F191" i="8"/>
  <c r="H192" i="8"/>
  <c r="G94" i="8"/>
  <c r="F94" i="8"/>
  <c r="G26" i="8"/>
  <c r="F26" i="8"/>
  <c r="G190" i="8"/>
  <c r="F190" i="8"/>
  <c r="H191" i="8"/>
  <c r="G110" i="8"/>
  <c r="F110" i="8"/>
  <c r="G137" i="8"/>
  <c r="F137" i="8"/>
  <c r="G189" i="8"/>
  <c r="F189" i="8"/>
  <c r="H190" i="8"/>
  <c r="G27" i="8"/>
  <c r="F27" i="8"/>
  <c r="G170" i="8"/>
  <c r="F170" i="8"/>
  <c r="G188" i="8"/>
  <c r="F188" i="8"/>
  <c r="H189" i="8"/>
  <c r="G38" i="8"/>
  <c r="F38" i="8"/>
  <c r="G98" i="8"/>
  <c r="F98" i="8"/>
  <c r="G187" i="8"/>
  <c r="F187" i="8"/>
  <c r="H188" i="8"/>
  <c r="G179" i="8"/>
  <c r="F179" i="8"/>
  <c r="G83" i="8"/>
  <c r="F83" i="8"/>
  <c r="G186" i="8"/>
  <c r="F186" i="8"/>
  <c r="H187" i="8"/>
  <c r="G50" i="8"/>
  <c r="F50" i="8"/>
  <c r="G185" i="8"/>
  <c r="F185" i="8"/>
  <c r="H186" i="8"/>
  <c r="G14" i="8"/>
  <c r="F14" i="8"/>
  <c r="G184" i="8"/>
  <c r="F184" i="8"/>
  <c r="H185" i="8"/>
  <c r="G138" i="8"/>
  <c r="F138" i="8"/>
  <c r="G81" i="8"/>
  <c r="F81" i="8"/>
  <c r="H184" i="8"/>
  <c r="G168" i="8"/>
  <c r="F168" i="8"/>
  <c r="G44" i="8"/>
  <c r="F44" i="8"/>
  <c r="G182" i="8"/>
  <c r="F182" i="8"/>
  <c r="H183" i="8"/>
  <c r="G60" i="8"/>
  <c r="F60" i="8"/>
  <c r="G148" i="8"/>
  <c r="F148" i="8"/>
  <c r="G181" i="8"/>
  <c r="F181" i="8"/>
  <c r="H182" i="8"/>
  <c r="G145" i="8"/>
  <c r="F145" i="8"/>
  <c r="G7" i="8"/>
  <c r="F7" i="8"/>
  <c r="G180" i="8"/>
  <c r="F180" i="8"/>
  <c r="H181" i="8"/>
  <c r="G52" i="8"/>
  <c r="F52" i="8"/>
  <c r="G118" i="8"/>
  <c r="F118" i="8"/>
  <c r="H180" i="8"/>
  <c r="G111" i="8"/>
  <c r="F111" i="8"/>
  <c r="G104" i="8"/>
  <c r="F104" i="8"/>
  <c r="G178" i="8"/>
  <c r="F178" i="8"/>
  <c r="H179" i="8"/>
  <c r="G82" i="8"/>
  <c r="F82" i="8"/>
  <c r="G177" i="8"/>
  <c r="F177" i="8"/>
  <c r="H178" i="8"/>
  <c r="G101" i="8"/>
  <c r="F101" i="8"/>
  <c r="G25" i="8"/>
  <c r="F25" i="8"/>
  <c r="G176" i="8"/>
  <c r="F176" i="8"/>
  <c r="H177" i="8"/>
  <c r="G162" i="8"/>
  <c r="F162" i="8"/>
  <c r="H176" i="8"/>
  <c r="G19" i="8"/>
  <c r="F19" i="8"/>
  <c r="G32" i="8"/>
  <c r="F32" i="8"/>
  <c r="G174" i="8"/>
  <c r="F174" i="8"/>
  <c r="H175" i="8"/>
  <c r="G87" i="8"/>
  <c r="F87" i="8"/>
  <c r="G173" i="8"/>
  <c r="F173" i="8"/>
  <c r="H174" i="8"/>
  <c r="G4" i="8"/>
  <c r="F4" i="8"/>
  <c r="G23" i="8"/>
  <c r="F23" i="8"/>
  <c r="G172" i="8"/>
  <c r="F172" i="8"/>
  <c r="H173" i="8"/>
  <c r="G105" i="8"/>
  <c r="F105" i="8"/>
  <c r="G171" i="8"/>
  <c r="F171" i="8"/>
  <c r="H172" i="8"/>
  <c r="G96" i="8"/>
  <c r="F96" i="8"/>
  <c r="H171" i="8"/>
  <c r="G169" i="8"/>
  <c r="F169" i="8"/>
  <c r="H170" i="8"/>
  <c r="G58" i="8"/>
  <c r="F58" i="8"/>
  <c r="G160" i="8"/>
  <c r="F160" i="8"/>
  <c r="H169" i="8"/>
  <c r="G128" i="8"/>
  <c r="F128" i="8"/>
  <c r="G167" i="8"/>
  <c r="F167" i="8"/>
  <c r="H168" i="8"/>
  <c r="G6" i="8"/>
  <c r="F6" i="8"/>
  <c r="G166" i="8"/>
  <c r="F166" i="8"/>
  <c r="H167" i="8"/>
  <c r="G165" i="8"/>
  <c r="F165" i="8"/>
  <c r="H166" i="8"/>
  <c r="G51" i="8"/>
  <c r="F51" i="8"/>
  <c r="G74" i="8"/>
  <c r="F74" i="8"/>
  <c r="G164" i="8"/>
  <c r="F164" i="8"/>
  <c r="H165" i="8"/>
  <c r="G84" i="8"/>
  <c r="F84" i="8"/>
  <c r="G163" i="8"/>
  <c r="F163" i="8"/>
  <c r="H164" i="8"/>
  <c r="G43" i="8"/>
  <c r="F43" i="8"/>
  <c r="H163" i="8"/>
  <c r="G153" i="8"/>
  <c r="F153" i="8"/>
  <c r="G127" i="8"/>
  <c r="F127" i="8"/>
  <c r="G161" i="8"/>
  <c r="F161" i="8"/>
  <c r="H162" i="8"/>
  <c r="G78" i="8"/>
  <c r="F78" i="8"/>
  <c r="H161" i="8"/>
  <c r="G124" i="8"/>
  <c r="F124" i="8"/>
  <c r="G159" i="8"/>
  <c r="F159" i="8"/>
  <c r="H160" i="8"/>
  <c r="G126" i="8"/>
  <c r="F126" i="8"/>
  <c r="H159" i="8"/>
  <c r="G157" i="8"/>
  <c r="F157" i="8"/>
  <c r="H158" i="8"/>
  <c r="G34" i="8"/>
  <c r="F34" i="8"/>
  <c r="G57" i="8"/>
  <c r="F57" i="8"/>
  <c r="G156" i="8"/>
  <c r="F156" i="8"/>
  <c r="H157" i="8"/>
  <c r="G49" i="8"/>
  <c r="F49" i="8"/>
  <c r="G112" i="8"/>
  <c r="F112" i="8"/>
  <c r="G155" i="8"/>
  <c r="F155" i="8"/>
  <c r="H156" i="8"/>
  <c r="G115" i="8"/>
  <c r="F115" i="8"/>
  <c r="G154" i="8"/>
  <c r="F154" i="8"/>
  <c r="H155" i="8"/>
  <c r="G103" i="8"/>
  <c r="F103" i="8"/>
  <c r="G20" i="8"/>
  <c r="F20" i="8"/>
  <c r="H154" i="8"/>
  <c r="G64" i="8"/>
  <c r="F64" i="8"/>
  <c r="G152" i="8"/>
  <c r="F152" i="8"/>
  <c r="H153" i="8"/>
  <c r="G71" i="8"/>
  <c r="F71" i="8"/>
  <c r="G151" i="8"/>
  <c r="F151" i="8"/>
  <c r="H152" i="8"/>
  <c r="G97" i="8"/>
  <c r="F97" i="8"/>
  <c r="G42" i="8"/>
  <c r="F42" i="8"/>
  <c r="G150" i="8"/>
  <c r="F150" i="8"/>
  <c r="H151" i="8"/>
  <c r="G146" i="8"/>
  <c r="F146" i="8"/>
  <c r="G95" i="8"/>
  <c r="F95" i="8"/>
  <c r="G149" i="8"/>
  <c r="F149" i="8"/>
  <c r="H150" i="8"/>
  <c r="G119" i="8"/>
  <c r="F119" i="8"/>
  <c r="G144" i="8"/>
  <c r="F144" i="8"/>
  <c r="H149" i="8"/>
  <c r="G147" i="8"/>
  <c r="F147" i="8"/>
  <c r="H148" i="8"/>
  <c r="H147" i="8"/>
  <c r="G134" i="8"/>
  <c r="F134" i="8"/>
  <c r="H146" i="8"/>
  <c r="G61" i="8"/>
  <c r="F61" i="8"/>
  <c r="H145" i="8"/>
  <c r="G143" i="8"/>
  <c r="F143" i="8"/>
  <c r="H144" i="8"/>
  <c r="G93" i="8"/>
  <c r="F93" i="8"/>
  <c r="G21" i="8"/>
  <c r="F21" i="8"/>
  <c r="G142" i="8"/>
  <c r="F142" i="8"/>
  <c r="H143" i="8"/>
  <c r="G121" i="8"/>
  <c r="F121" i="8"/>
  <c r="G141" i="8"/>
  <c r="F141" i="8"/>
  <c r="H142" i="8"/>
  <c r="G140" i="8"/>
  <c r="F140" i="8"/>
  <c r="H141" i="8"/>
  <c r="G92" i="8"/>
  <c r="F92" i="8"/>
  <c r="G80" i="8"/>
  <c r="F80" i="8"/>
  <c r="H140" i="8"/>
  <c r="G123" i="8"/>
  <c r="F123" i="8"/>
  <c r="H139" i="8"/>
  <c r="G65" i="8"/>
  <c r="F65" i="8"/>
  <c r="H138" i="8"/>
  <c r="G75" i="8"/>
  <c r="F75" i="8"/>
  <c r="G136" i="8"/>
  <c r="F136" i="8"/>
  <c r="H137" i="8"/>
  <c r="G135" i="8"/>
  <c r="F135" i="8"/>
  <c r="H136" i="8"/>
  <c r="G13" i="8"/>
  <c r="F13" i="8"/>
  <c r="H135" i="8"/>
  <c r="G69" i="8"/>
  <c r="F69" i="8"/>
  <c r="H134" i="8"/>
  <c r="G45" i="8"/>
  <c r="F45" i="8"/>
  <c r="G63" i="8"/>
  <c r="F63" i="8"/>
  <c r="G132" i="8"/>
  <c r="F132" i="8"/>
  <c r="H133" i="8"/>
  <c r="G79" i="8"/>
  <c r="F79" i="8"/>
  <c r="H132" i="8"/>
  <c r="G130" i="8"/>
  <c r="F130" i="8"/>
  <c r="H131" i="8"/>
  <c r="G53" i="8"/>
  <c r="F53" i="8"/>
  <c r="G129" i="8"/>
  <c r="F129" i="8"/>
  <c r="H130" i="8"/>
  <c r="G37" i="8"/>
  <c r="F37" i="8"/>
  <c r="H129" i="8"/>
  <c r="G117" i="8"/>
  <c r="F117" i="8"/>
  <c r="G5" i="8"/>
  <c r="F5" i="8"/>
  <c r="H128" i="8"/>
  <c r="G3" i="8"/>
  <c r="F3" i="8"/>
  <c r="G113" i="8"/>
  <c r="F113" i="8"/>
  <c r="H127" i="8"/>
  <c r="G12" i="8"/>
  <c r="F12" i="8"/>
  <c r="G125" i="8"/>
  <c r="F125" i="8"/>
  <c r="H126" i="8"/>
  <c r="G120" i="8"/>
  <c r="F120" i="8"/>
  <c r="H125" i="8"/>
  <c r="H124" i="8"/>
  <c r="G122" i="8"/>
  <c r="F122" i="8"/>
  <c r="H123" i="8"/>
  <c r="G106" i="8"/>
  <c r="F106" i="8"/>
  <c r="H122" i="8"/>
  <c r="G89" i="8"/>
  <c r="F89" i="8"/>
  <c r="H121" i="8"/>
  <c r="G86" i="8"/>
  <c r="F86" i="8"/>
  <c r="H120" i="8"/>
  <c r="G33" i="8"/>
  <c r="F33" i="8"/>
  <c r="H119" i="8"/>
  <c r="G66" i="8"/>
  <c r="F66" i="8"/>
  <c r="H118" i="8"/>
  <c r="G73" i="8"/>
  <c r="F73" i="8"/>
  <c r="G116" i="8"/>
  <c r="F116" i="8"/>
  <c r="H117" i="8"/>
  <c r="G2" i="8"/>
  <c r="F2" i="8"/>
  <c r="G41" i="8"/>
  <c r="F41" i="8"/>
  <c r="H116" i="8"/>
  <c r="G108" i="8"/>
  <c r="F108" i="8"/>
  <c r="G17" i="8"/>
  <c r="F17" i="8"/>
  <c r="H115" i="8"/>
  <c r="G59" i="8"/>
  <c r="F59" i="8"/>
  <c r="H114" i="8"/>
  <c r="H113" i="8"/>
  <c r="H112" i="8"/>
  <c r="H111" i="8"/>
  <c r="H110" i="8"/>
  <c r="H109" i="8"/>
  <c r="G46" i="8"/>
  <c r="F46" i="8"/>
  <c r="G107" i="8"/>
  <c r="F107" i="8"/>
  <c r="H108" i="8"/>
  <c r="G48" i="8"/>
  <c r="F48" i="8"/>
  <c r="H107" i="8"/>
  <c r="G99" i="8"/>
  <c r="F99" i="8"/>
  <c r="H106" i="8"/>
  <c r="G85" i="8"/>
  <c r="F85" i="8"/>
  <c r="G70" i="8"/>
  <c r="F70" i="8"/>
  <c r="H105" i="8"/>
  <c r="G28" i="8"/>
  <c r="F28" i="8"/>
  <c r="H104" i="8"/>
  <c r="H103" i="8"/>
  <c r="H102" i="8"/>
  <c r="G10" i="8"/>
  <c r="F10" i="8"/>
  <c r="G100" i="8"/>
  <c r="F100" i="8"/>
  <c r="H101" i="8"/>
  <c r="G16" i="8"/>
  <c r="F16" i="8"/>
  <c r="H100" i="8"/>
  <c r="G68" i="8"/>
  <c r="F68" i="8"/>
  <c r="H99" i="8"/>
  <c r="H98" i="8"/>
  <c r="H97" i="8"/>
  <c r="G55" i="8"/>
  <c r="F55" i="8"/>
  <c r="H96" i="8"/>
  <c r="H95" i="8"/>
  <c r="H94" i="8"/>
  <c r="H93" i="8"/>
  <c r="G91" i="8"/>
  <c r="F91" i="8"/>
  <c r="H92" i="8"/>
  <c r="G90" i="8"/>
  <c r="F90" i="8"/>
  <c r="H91" i="8"/>
  <c r="G62" i="8"/>
  <c r="F62" i="8"/>
  <c r="H90" i="8"/>
  <c r="G88" i="8"/>
  <c r="F88" i="8"/>
  <c r="H89" i="8"/>
  <c r="H88" i="8"/>
  <c r="H87" i="8"/>
  <c r="G18" i="8"/>
  <c r="F18" i="8"/>
  <c r="H86" i="8"/>
  <c r="H85" i="8"/>
  <c r="H84" i="8"/>
  <c r="G11" i="8"/>
  <c r="F11" i="8"/>
  <c r="H83" i="8"/>
  <c r="H82" i="8"/>
  <c r="G24" i="8"/>
  <c r="F24" i="8"/>
  <c r="H81" i="8"/>
  <c r="H80" i="8"/>
  <c r="H79" i="8"/>
  <c r="G77" i="8"/>
  <c r="F77" i="8"/>
  <c r="H78" i="8"/>
  <c r="H77" i="8"/>
  <c r="H76" i="8"/>
  <c r="H75" i="8"/>
  <c r="H74" i="8"/>
  <c r="G72" i="8"/>
  <c r="F72" i="8"/>
  <c r="H73" i="8"/>
  <c r="H72" i="8"/>
  <c r="G8" i="8"/>
  <c r="F8" i="8"/>
  <c r="G22" i="8"/>
  <c r="F2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G9" i="8"/>
  <c r="F9" i="8"/>
  <c r="G54" i="8"/>
  <c r="F54" i="8"/>
  <c r="H55" i="8"/>
  <c r="H54" i="8"/>
  <c r="H53" i="8"/>
  <c r="G47" i="8"/>
  <c r="F47" i="8"/>
  <c r="H52" i="8"/>
  <c r="H51" i="8"/>
  <c r="H50" i="8"/>
  <c r="G39" i="8"/>
  <c r="F39" i="8"/>
  <c r="H49" i="8"/>
  <c r="H48" i="8"/>
  <c r="H47" i="8"/>
  <c r="H46" i="8"/>
  <c r="H45" i="8"/>
  <c r="G35" i="8"/>
  <c r="F35" i="8"/>
  <c r="H44" i="8"/>
  <c r="G30" i="8"/>
  <c r="F30" i="8"/>
  <c r="H43" i="8"/>
  <c r="H42" i="8"/>
  <c r="G40" i="8"/>
  <c r="F40" i="8"/>
  <c r="H41" i="8"/>
  <c r="H40" i="8"/>
  <c r="H39" i="8"/>
  <c r="H38" i="8"/>
  <c r="G36" i="8"/>
  <c r="F36" i="8"/>
  <c r="H37" i="8"/>
  <c r="H36" i="8"/>
  <c r="H35" i="8"/>
  <c r="H34" i="8"/>
  <c r="H33" i="8"/>
  <c r="G31" i="8"/>
  <c r="F31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N203" i="7"/>
  <c r="M203" i="7"/>
  <c r="N210" i="7"/>
  <c r="P210" i="7"/>
  <c r="N211" i="7"/>
  <c r="P211" i="7"/>
  <c r="M211" i="7"/>
  <c r="O211" i="7"/>
  <c r="M210" i="7"/>
  <c r="O210" i="7"/>
  <c r="Q211" i="7"/>
  <c r="N212" i="7"/>
  <c r="P212" i="7"/>
  <c r="M212" i="7"/>
  <c r="O212" i="7"/>
  <c r="Q212" i="7"/>
  <c r="N213" i="7"/>
  <c r="P213" i="7"/>
  <c r="M213" i="7"/>
  <c r="O213" i="7"/>
  <c r="Q213" i="7"/>
  <c r="N214" i="7"/>
  <c r="P214" i="7"/>
  <c r="M214" i="7"/>
  <c r="O214" i="7"/>
  <c r="Q214" i="7"/>
  <c r="N215" i="7"/>
  <c r="P215" i="7"/>
  <c r="M215" i="7"/>
  <c r="O215" i="7"/>
  <c r="Q215" i="7"/>
  <c r="N216" i="7"/>
  <c r="P216" i="7"/>
  <c r="M216" i="7"/>
  <c r="O216" i="7"/>
  <c r="Q216" i="7"/>
  <c r="N217" i="7"/>
  <c r="P217" i="7"/>
  <c r="M217" i="7"/>
  <c r="O217" i="7"/>
  <c r="Q217" i="7"/>
  <c r="N218" i="7"/>
  <c r="P218" i="7"/>
  <c r="M218" i="7"/>
  <c r="O218" i="7"/>
  <c r="Q218" i="7"/>
  <c r="N219" i="7"/>
  <c r="P219" i="7"/>
  <c r="M219" i="7"/>
  <c r="O219" i="7"/>
  <c r="Q219" i="7"/>
  <c r="N220" i="7"/>
  <c r="P220" i="7"/>
  <c r="M220" i="7"/>
  <c r="O220" i="7"/>
  <c r="Q220" i="7"/>
  <c r="N221" i="7"/>
  <c r="P221" i="7"/>
  <c r="M221" i="7"/>
  <c r="O221" i="7"/>
  <c r="Q221" i="7"/>
  <c r="N222" i="7"/>
  <c r="P222" i="7"/>
  <c r="M222" i="7"/>
  <c r="O222" i="7"/>
  <c r="Q222" i="7"/>
  <c r="N223" i="7"/>
  <c r="P223" i="7"/>
  <c r="M223" i="7"/>
  <c r="O223" i="7"/>
  <c r="Q223" i="7"/>
  <c r="N224" i="7"/>
  <c r="P224" i="7"/>
  <c r="M224" i="7"/>
  <c r="O224" i="7"/>
  <c r="Q224" i="7"/>
  <c r="N225" i="7"/>
  <c r="P225" i="7"/>
  <c r="M225" i="7"/>
  <c r="O225" i="7"/>
  <c r="Q225" i="7"/>
  <c r="N226" i="7"/>
  <c r="P226" i="7"/>
  <c r="M226" i="7"/>
  <c r="O226" i="7"/>
  <c r="Q226" i="7"/>
  <c r="N227" i="7"/>
  <c r="P227" i="7"/>
  <c r="M227" i="7"/>
  <c r="O227" i="7"/>
  <c r="Q227" i="7"/>
  <c r="N228" i="7"/>
  <c r="P228" i="7"/>
  <c r="M228" i="7"/>
  <c r="O228" i="7"/>
  <c r="Q228" i="7"/>
  <c r="N229" i="7"/>
  <c r="P229" i="7"/>
  <c r="M229" i="7"/>
  <c r="O229" i="7"/>
  <c r="Q229" i="7"/>
  <c r="N230" i="7"/>
  <c r="P230" i="7"/>
  <c r="M230" i="7"/>
  <c r="O230" i="7"/>
  <c r="Q230" i="7"/>
  <c r="N231" i="7"/>
  <c r="P231" i="7"/>
  <c r="M231" i="7"/>
  <c r="O231" i="7"/>
  <c r="Q231" i="7"/>
  <c r="N232" i="7"/>
  <c r="P232" i="7"/>
  <c r="M232" i="7"/>
  <c r="O232" i="7"/>
  <c r="Q232" i="7"/>
  <c r="N233" i="7"/>
  <c r="P233" i="7"/>
  <c r="M233" i="7"/>
  <c r="O233" i="7"/>
  <c r="Q233" i="7"/>
  <c r="N234" i="7"/>
  <c r="P234" i="7"/>
  <c r="M234" i="7"/>
  <c r="O234" i="7"/>
  <c r="Q234" i="7"/>
  <c r="N235" i="7"/>
  <c r="P235" i="7"/>
  <c r="M235" i="7"/>
  <c r="O235" i="7"/>
  <c r="Q235" i="7"/>
  <c r="N236" i="7"/>
  <c r="P236" i="7"/>
  <c r="M236" i="7"/>
  <c r="O236" i="7"/>
  <c r="Q236" i="7"/>
  <c r="N237" i="7"/>
  <c r="P237" i="7"/>
  <c r="M237" i="7"/>
  <c r="O237" i="7"/>
  <c r="Q237" i="7"/>
  <c r="N238" i="7"/>
  <c r="P238" i="7"/>
  <c r="M238" i="7"/>
  <c r="O238" i="7"/>
  <c r="Q238" i="7"/>
  <c r="N239" i="7"/>
  <c r="P239" i="7"/>
  <c r="M239" i="7"/>
  <c r="O239" i="7"/>
  <c r="Q239" i="7"/>
  <c r="N240" i="7"/>
  <c r="P240" i="7"/>
  <c r="M240" i="7"/>
  <c r="O240" i="7"/>
  <c r="Q240" i="7"/>
  <c r="N241" i="7"/>
  <c r="P241" i="7"/>
  <c r="M241" i="7"/>
  <c r="O241" i="7"/>
  <c r="Q241" i="7"/>
  <c r="N242" i="7"/>
  <c r="P242" i="7"/>
  <c r="M242" i="7"/>
  <c r="O242" i="7"/>
  <c r="Q242" i="7"/>
  <c r="N243" i="7"/>
  <c r="P243" i="7"/>
  <c r="M243" i="7"/>
  <c r="O243" i="7"/>
  <c r="Q243" i="7"/>
  <c r="N244" i="7"/>
  <c r="P244" i="7"/>
  <c r="M244" i="7"/>
  <c r="O244" i="7"/>
  <c r="Q244" i="7"/>
  <c r="N245" i="7"/>
  <c r="P245" i="7"/>
  <c r="M245" i="7"/>
  <c r="O245" i="7"/>
  <c r="Q245" i="7"/>
  <c r="N246" i="7"/>
  <c r="P246" i="7"/>
  <c r="M246" i="7"/>
  <c r="O246" i="7"/>
  <c r="Q246" i="7"/>
  <c r="N247" i="7"/>
  <c r="P247" i="7"/>
  <c r="M247" i="7"/>
  <c r="O247" i="7"/>
  <c r="Q247" i="7"/>
  <c r="N248" i="7"/>
  <c r="P248" i="7"/>
  <c r="M248" i="7"/>
  <c r="O248" i="7"/>
  <c r="Q248" i="7"/>
  <c r="N249" i="7"/>
  <c r="P249" i="7"/>
  <c r="M249" i="7"/>
  <c r="O249" i="7"/>
  <c r="Q249" i="7"/>
  <c r="N250" i="7"/>
  <c r="P250" i="7"/>
  <c r="M250" i="7"/>
  <c r="O250" i="7"/>
  <c r="Q250" i="7"/>
  <c r="N251" i="7"/>
  <c r="P251" i="7"/>
  <c r="M251" i="7"/>
  <c r="O251" i="7"/>
  <c r="Q251" i="7"/>
  <c r="N252" i="7"/>
  <c r="P252" i="7"/>
  <c r="M252" i="7"/>
  <c r="O252" i="7"/>
  <c r="Q252" i="7"/>
  <c r="N253" i="7"/>
  <c r="P253" i="7"/>
  <c r="M253" i="7"/>
  <c r="O253" i="7"/>
  <c r="Q253" i="7"/>
  <c r="N254" i="7"/>
  <c r="P254" i="7"/>
  <c r="M254" i="7"/>
  <c r="O254" i="7"/>
  <c r="Q254" i="7"/>
  <c r="N255" i="7"/>
  <c r="P255" i="7"/>
  <c r="M255" i="7"/>
  <c r="O255" i="7"/>
  <c r="Q255" i="7"/>
  <c r="N256" i="7"/>
  <c r="P256" i="7"/>
  <c r="M256" i="7"/>
  <c r="O256" i="7"/>
  <c r="Q256" i="7"/>
  <c r="N257" i="7"/>
  <c r="P257" i="7"/>
  <c r="M257" i="7"/>
  <c r="O257" i="7"/>
  <c r="Q257" i="7"/>
  <c r="N258" i="7"/>
  <c r="P258" i="7"/>
  <c r="M258" i="7"/>
  <c r="O258" i="7"/>
  <c r="Q258" i="7"/>
  <c r="N259" i="7"/>
  <c r="P259" i="7"/>
  <c r="M259" i="7"/>
  <c r="O259" i="7"/>
  <c r="Q259" i="7"/>
  <c r="N260" i="7"/>
  <c r="P260" i="7"/>
  <c r="M260" i="7"/>
  <c r="O260" i="7"/>
  <c r="Q260" i="7"/>
  <c r="N261" i="7"/>
  <c r="P261" i="7"/>
  <c r="M261" i="7"/>
  <c r="O261" i="7"/>
  <c r="Q261" i="7"/>
  <c r="N262" i="7"/>
  <c r="P262" i="7"/>
  <c r="M262" i="7"/>
  <c r="O262" i="7"/>
  <c r="Q262" i="7"/>
  <c r="N263" i="7"/>
  <c r="P263" i="7"/>
  <c r="M263" i="7"/>
  <c r="O263" i="7"/>
  <c r="Q263" i="7"/>
  <c r="N264" i="7"/>
  <c r="P264" i="7"/>
  <c r="M264" i="7"/>
  <c r="O264" i="7"/>
  <c r="Q264" i="7"/>
  <c r="N265" i="7"/>
  <c r="P265" i="7"/>
  <c r="M265" i="7"/>
  <c r="O265" i="7"/>
  <c r="Q265" i="7"/>
  <c r="N266" i="7"/>
  <c r="P266" i="7"/>
  <c r="M266" i="7"/>
  <c r="O266" i="7"/>
  <c r="Q266" i="7"/>
  <c r="N267" i="7"/>
  <c r="P267" i="7"/>
  <c r="M267" i="7"/>
  <c r="O267" i="7"/>
  <c r="Q267" i="7"/>
  <c r="N268" i="7"/>
  <c r="P268" i="7"/>
  <c r="M268" i="7"/>
  <c r="O268" i="7"/>
  <c r="Q268" i="7"/>
  <c r="N269" i="7"/>
  <c r="P269" i="7"/>
  <c r="M269" i="7"/>
  <c r="O269" i="7"/>
  <c r="Q269" i="7"/>
  <c r="N270" i="7"/>
  <c r="P270" i="7"/>
  <c r="M270" i="7"/>
  <c r="O270" i="7"/>
  <c r="Q270" i="7"/>
  <c r="N271" i="7"/>
  <c r="P271" i="7"/>
  <c r="M271" i="7"/>
  <c r="O271" i="7"/>
  <c r="Q271" i="7"/>
  <c r="N272" i="7"/>
  <c r="P272" i="7"/>
  <c r="M272" i="7"/>
  <c r="O272" i="7"/>
  <c r="Q272" i="7"/>
  <c r="N273" i="7"/>
  <c r="P273" i="7"/>
  <c r="M273" i="7"/>
  <c r="O273" i="7"/>
  <c r="Q273" i="7"/>
  <c r="N274" i="7"/>
  <c r="P274" i="7"/>
  <c r="M274" i="7"/>
  <c r="O274" i="7"/>
  <c r="Q274" i="7"/>
  <c r="N275" i="7"/>
  <c r="P275" i="7"/>
  <c r="M275" i="7"/>
  <c r="O275" i="7"/>
  <c r="Q275" i="7"/>
  <c r="N276" i="7"/>
  <c r="P276" i="7"/>
  <c r="M276" i="7"/>
  <c r="O276" i="7"/>
  <c r="Q276" i="7"/>
  <c r="N277" i="7"/>
  <c r="P277" i="7"/>
  <c r="M277" i="7"/>
  <c r="O277" i="7"/>
  <c r="Q277" i="7"/>
  <c r="N278" i="7"/>
  <c r="P278" i="7"/>
  <c r="M278" i="7"/>
  <c r="O278" i="7"/>
  <c r="Q278" i="7"/>
  <c r="N279" i="7"/>
  <c r="P279" i="7"/>
  <c r="M279" i="7"/>
  <c r="O279" i="7"/>
  <c r="Q279" i="7"/>
  <c r="N280" i="7"/>
  <c r="P280" i="7"/>
  <c r="M280" i="7"/>
  <c r="O280" i="7"/>
  <c r="Q280" i="7"/>
  <c r="N281" i="7"/>
  <c r="P281" i="7"/>
  <c r="M281" i="7"/>
  <c r="O281" i="7"/>
  <c r="Q281" i="7"/>
  <c r="N282" i="7"/>
  <c r="P282" i="7"/>
  <c r="M282" i="7"/>
  <c r="O282" i="7"/>
  <c r="Q282" i="7"/>
  <c r="N283" i="7"/>
  <c r="P283" i="7"/>
  <c r="M283" i="7"/>
  <c r="O283" i="7"/>
  <c r="Q283" i="7"/>
  <c r="N284" i="7"/>
  <c r="P284" i="7"/>
  <c r="M284" i="7"/>
  <c r="O284" i="7"/>
  <c r="Q284" i="7"/>
  <c r="N285" i="7"/>
  <c r="P285" i="7"/>
  <c r="M285" i="7"/>
  <c r="O285" i="7"/>
  <c r="Q285" i="7"/>
  <c r="N286" i="7"/>
  <c r="P286" i="7"/>
  <c r="M286" i="7"/>
  <c r="O286" i="7"/>
  <c r="Q286" i="7"/>
  <c r="N287" i="7"/>
  <c r="P287" i="7"/>
  <c r="M287" i="7"/>
  <c r="O287" i="7"/>
  <c r="Q287" i="7"/>
  <c r="N288" i="7"/>
  <c r="P288" i="7"/>
  <c r="M288" i="7"/>
  <c r="O288" i="7"/>
  <c r="Q288" i="7"/>
  <c r="N289" i="7"/>
  <c r="P289" i="7"/>
  <c r="M289" i="7"/>
  <c r="O289" i="7"/>
  <c r="Q289" i="7"/>
  <c r="N290" i="7"/>
  <c r="P290" i="7"/>
  <c r="M290" i="7"/>
  <c r="O290" i="7"/>
  <c r="Q290" i="7"/>
  <c r="N291" i="7"/>
  <c r="P291" i="7"/>
  <c r="M291" i="7"/>
  <c r="O291" i="7"/>
  <c r="Q291" i="7"/>
  <c r="N292" i="7"/>
  <c r="P292" i="7"/>
  <c r="M292" i="7"/>
  <c r="O292" i="7"/>
  <c r="Q292" i="7"/>
  <c r="N293" i="7"/>
  <c r="P293" i="7"/>
  <c r="M293" i="7"/>
  <c r="O293" i="7"/>
  <c r="Q293" i="7"/>
  <c r="N294" i="7"/>
  <c r="P294" i="7"/>
  <c r="M294" i="7"/>
  <c r="O294" i="7"/>
  <c r="Q294" i="7"/>
  <c r="N295" i="7"/>
  <c r="P295" i="7"/>
  <c r="M295" i="7"/>
  <c r="O295" i="7"/>
  <c r="Q295" i="7"/>
  <c r="N296" i="7"/>
  <c r="P296" i="7"/>
  <c r="M296" i="7"/>
  <c r="O296" i="7"/>
  <c r="Q296" i="7"/>
  <c r="N297" i="7"/>
  <c r="P297" i="7"/>
  <c r="M297" i="7"/>
  <c r="O297" i="7"/>
  <c r="Q297" i="7"/>
  <c r="N298" i="7"/>
  <c r="P298" i="7"/>
  <c r="M298" i="7"/>
  <c r="O298" i="7"/>
  <c r="Q298" i="7"/>
  <c r="N299" i="7"/>
  <c r="P299" i="7"/>
  <c r="M299" i="7"/>
  <c r="O299" i="7"/>
  <c r="Q299" i="7"/>
  <c r="N300" i="7"/>
  <c r="P300" i="7"/>
  <c r="M300" i="7"/>
  <c r="O300" i="7"/>
  <c r="Q300" i="7"/>
  <c r="N301" i="7"/>
  <c r="P301" i="7"/>
  <c r="M301" i="7"/>
  <c r="O301" i="7"/>
  <c r="Q301" i="7"/>
  <c r="N302" i="7"/>
  <c r="P302" i="7"/>
  <c r="M302" i="7"/>
  <c r="O302" i="7"/>
  <c r="Q302" i="7"/>
  <c r="N303" i="7"/>
  <c r="P303" i="7"/>
  <c r="M303" i="7"/>
  <c r="O303" i="7"/>
  <c r="Q303" i="7"/>
  <c r="N304" i="7"/>
  <c r="P304" i="7"/>
  <c r="M304" i="7"/>
  <c r="O304" i="7"/>
  <c r="Q304" i="7"/>
  <c r="N305" i="7"/>
  <c r="P305" i="7"/>
  <c r="M305" i="7"/>
  <c r="O305" i="7"/>
  <c r="Q305" i="7"/>
  <c r="N306" i="7"/>
  <c r="P306" i="7"/>
  <c r="M306" i="7"/>
  <c r="O306" i="7"/>
  <c r="Q306" i="7"/>
  <c r="N307" i="7"/>
  <c r="P307" i="7"/>
  <c r="M307" i="7"/>
  <c r="O307" i="7"/>
  <c r="Q307" i="7"/>
  <c r="N308" i="7"/>
  <c r="P308" i="7"/>
  <c r="M308" i="7"/>
  <c r="O308" i="7"/>
  <c r="Q308" i="7"/>
  <c r="N309" i="7"/>
  <c r="P309" i="7"/>
  <c r="M309" i="7"/>
  <c r="O309" i="7"/>
  <c r="Q309" i="7"/>
  <c r="N310" i="7"/>
  <c r="P310" i="7"/>
  <c r="M310" i="7"/>
  <c r="O310" i="7"/>
  <c r="Q310" i="7"/>
  <c r="N311" i="7"/>
  <c r="P311" i="7"/>
  <c r="M311" i="7"/>
  <c r="O311" i="7"/>
  <c r="Q311" i="7"/>
  <c r="N312" i="7"/>
  <c r="P312" i="7"/>
  <c r="M312" i="7"/>
  <c r="O312" i="7"/>
  <c r="Q312" i="7"/>
  <c r="N313" i="7"/>
  <c r="P313" i="7"/>
  <c r="M313" i="7"/>
  <c r="O313" i="7"/>
  <c r="Q313" i="7"/>
  <c r="N314" i="7"/>
  <c r="P314" i="7"/>
  <c r="M314" i="7"/>
  <c r="O314" i="7"/>
  <c r="Q314" i="7"/>
  <c r="N315" i="7"/>
  <c r="P315" i="7"/>
  <c r="M315" i="7"/>
  <c r="O315" i="7"/>
  <c r="Q315" i="7"/>
  <c r="N316" i="7"/>
  <c r="P316" i="7"/>
  <c r="M316" i="7"/>
  <c r="O316" i="7"/>
  <c r="Q316" i="7"/>
  <c r="N317" i="7"/>
  <c r="P317" i="7"/>
  <c r="M317" i="7"/>
  <c r="O317" i="7"/>
  <c r="Q317" i="7"/>
  <c r="N318" i="7"/>
  <c r="P318" i="7"/>
  <c r="M318" i="7"/>
  <c r="O318" i="7"/>
  <c r="Q318" i="7"/>
  <c r="N319" i="7"/>
  <c r="P319" i="7"/>
  <c r="M319" i="7"/>
  <c r="O319" i="7"/>
  <c r="Q319" i="7"/>
  <c r="N320" i="7"/>
  <c r="P320" i="7"/>
  <c r="M320" i="7"/>
  <c r="O320" i="7"/>
  <c r="Q320" i="7"/>
  <c r="N321" i="7"/>
  <c r="P321" i="7"/>
  <c r="M321" i="7"/>
  <c r="O321" i="7"/>
  <c r="Q321" i="7"/>
  <c r="N322" i="7"/>
  <c r="P322" i="7"/>
  <c r="M322" i="7"/>
  <c r="O322" i="7"/>
  <c r="Q322" i="7"/>
  <c r="N323" i="7"/>
  <c r="P323" i="7"/>
  <c r="M323" i="7"/>
  <c r="O323" i="7"/>
  <c r="Q323" i="7"/>
  <c r="N324" i="7"/>
  <c r="P324" i="7"/>
  <c r="M324" i="7"/>
  <c r="O324" i="7"/>
  <c r="Q324" i="7"/>
  <c r="N325" i="7"/>
  <c r="P325" i="7"/>
  <c r="M325" i="7"/>
  <c r="O325" i="7"/>
  <c r="Q325" i="7"/>
  <c r="N326" i="7"/>
  <c r="P326" i="7"/>
  <c r="M326" i="7"/>
  <c r="O326" i="7"/>
  <c r="Q326" i="7"/>
  <c r="N327" i="7"/>
  <c r="P327" i="7"/>
  <c r="M327" i="7"/>
  <c r="O327" i="7"/>
  <c r="Q327" i="7"/>
  <c r="N328" i="7"/>
  <c r="P328" i="7"/>
  <c r="M328" i="7"/>
  <c r="O328" i="7"/>
  <c r="Q328" i="7"/>
  <c r="N329" i="7"/>
  <c r="P329" i="7"/>
  <c r="M329" i="7"/>
  <c r="O329" i="7"/>
  <c r="Q329" i="7"/>
  <c r="N330" i="7"/>
  <c r="P330" i="7"/>
  <c r="M330" i="7"/>
  <c r="O330" i="7"/>
  <c r="Q330" i="7"/>
  <c r="N331" i="7"/>
  <c r="P331" i="7"/>
  <c r="M331" i="7"/>
  <c r="O331" i="7"/>
  <c r="Q331" i="7"/>
  <c r="N332" i="7"/>
  <c r="P332" i="7"/>
  <c r="M332" i="7"/>
  <c r="O332" i="7"/>
  <c r="Q332" i="7"/>
  <c r="N333" i="7"/>
  <c r="P333" i="7"/>
  <c r="M333" i="7"/>
  <c r="O333" i="7"/>
  <c r="Q333" i="7"/>
  <c r="N334" i="7"/>
  <c r="P334" i="7"/>
  <c r="M334" i="7"/>
  <c r="O334" i="7"/>
  <c r="Q334" i="7"/>
  <c r="N335" i="7"/>
  <c r="P335" i="7"/>
  <c r="M335" i="7"/>
  <c r="O335" i="7"/>
  <c r="Q335" i="7"/>
  <c r="N336" i="7"/>
  <c r="P336" i="7"/>
  <c r="M336" i="7"/>
  <c r="O336" i="7"/>
  <c r="Q336" i="7"/>
  <c r="N337" i="7"/>
  <c r="P337" i="7"/>
  <c r="M337" i="7"/>
  <c r="O337" i="7"/>
  <c r="Q337" i="7"/>
  <c r="N338" i="7"/>
  <c r="P338" i="7"/>
  <c r="M338" i="7"/>
  <c r="O338" i="7"/>
  <c r="Q338" i="7"/>
  <c r="N339" i="7"/>
  <c r="P339" i="7"/>
  <c r="M339" i="7"/>
  <c r="O339" i="7"/>
  <c r="Q339" i="7"/>
  <c r="N340" i="7"/>
  <c r="P340" i="7"/>
  <c r="M340" i="7"/>
  <c r="O340" i="7"/>
  <c r="Q340" i="7"/>
  <c r="N341" i="7"/>
  <c r="P341" i="7"/>
  <c r="M341" i="7"/>
  <c r="O341" i="7"/>
  <c r="Q341" i="7"/>
  <c r="N342" i="7"/>
  <c r="P342" i="7"/>
  <c r="M342" i="7"/>
  <c r="O342" i="7"/>
  <c r="Q342" i="7"/>
  <c r="N343" i="7"/>
  <c r="P343" i="7"/>
  <c r="M343" i="7"/>
  <c r="O343" i="7"/>
  <c r="Q343" i="7"/>
  <c r="N344" i="7"/>
  <c r="P344" i="7"/>
  <c r="M344" i="7"/>
  <c r="O344" i="7"/>
  <c r="Q344" i="7"/>
  <c r="N345" i="7"/>
  <c r="P345" i="7"/>
  <c r="M345" i="7"/>
  <c r="O345" i="7"/>
  <c r="Q345" i="7"/>
  <c r="N346" i="7"/>
  <c r="P346" i="7"/>
  <c r="M346" i="7"/>
  <c r="O346" i="7"/>
  <c r="Q346" i="7"/>
  <c r="N347" i="7"/>
  <c r="P347" i="7"/>
  <c r="M347" i="7"/>
  <c r="O347" i="7"/>
  <c r="Q347" i="7"/>
  <c r="N348" i="7"/>
  <c r="P348" i="7"/>
  <c r="M348" i="7"/>
  <c r="O348" i="7"/>
  <c r="Q348" i="7"/>
  <c r="N349" i="7"/>
  <c r="P349" i="7"/>
  <c r="M349" i="7"/>
  <c r="O349" i="7"/>
  <c r="Q349" i="7"/>
  <c r="N350" i="7"/>
  <c r="P350" i="7"/>
  <c r="M350" i="7"/>
  <c r="O350" i="7"/>
  <c r="Q350" i="7"/>
  <c r="N351" i="7"/>
  <c r="P351" i="7"/>
  <c r="M351" i="7"/>
  <c r="O351" i="7"/>
  <c r="Q351" i="7"/>
  <c r="N352" i="7"/>
  <c r="P352" i="7"/>
  <c r="M352" i="7"/>
  <c r="O352" i="7"/>
  <c r="Q352" i="7"/>
  <c r="N353" i="7"/>
  <c r="P353" i="7"/>
  <c r="M353" i="7"/>
  <c r="O353" i="7"/>
  <c r="Q353" i="7"/>
  <c r="N354" i="7"/>
  <c r="P354" i="7"/>
  <c r="M354" i="7"/>
  <c r="O354" i="7"/>
  <c r="Q354" i="7"/>
  <c r="N355" i="7"/>
  <c r="P355" i="7"/>
  <c r="M355" i="7"/>
  <c r="O355" i="7"/>
  <c r="Q355" i="7"/>
  <c r="N356" i="7"/>
  <c r="P356" i="7"/>
  <c r="M356" i="7"/>
  <c r="O356" i="7"/>
  <c r="Q356" i="7"/>
  <c r="N357" i="7"/>
  <c r="P357" i="7"/>
  <c r="M357" i="7"/>
  <c r="O357" i="7"/>
  <c r="Q357" i="7"/>
  <c r="N358" i="7"/>
  <c r="P358" i="7"/>
  <c r="M358" i="7"/>
  <c r="O358" i="7"/>
  <c r="Q358" i="7"/>
  <c r="N359" i="7"/>
  <c r="P359" i="7"/>
  <c r="M359" i="7"/>
  <c r="O359" i="7"/>
  <c r="Q359" i="7"/>
  <c r="N360" i="7"/>
  <c r="P360" i="7"/>
  <c r="M360" i="7"/>
  <c r="O360" i="7"/>
  <c r="Q360" i="7"/>
  <c r="N361" i="7"/>
  <c r="P361" i="7"/>
  <c r="M361" i="7"/>
  <c r="O361" i="7"/>
  <c r="Q361" i="7"/>
  <c r="N362" i="7"/>
  <c r="P362" i="7"/>
  <c r="M362" i="7"/>
  <c r="O362" i="7"/>
  <c r="Q362" i="7"/>
  <c r="N363" i="7"/>
  <c r="P363" i="7"/>
  <c r="M363" i="7"/>
  <c r="O363" i="7"/>
  <c r="Q363" i="7"/>
  <c r="N364" i="7"/>
  <c r="P364" i="7"/>
  <c r="M364" i="7"/>
  <c r="O364" i="7"/>
  <c r="Q364" i="7"/>
  <c r="N365" i="7"/>
  <c r="P365" i="7"/>
  <c r="M365" i="7"/>
  <c r="O365" i="7"/>
  <c r="Q365" i="7"/>
  <c r="N366" i="7"/>
  <c r="P366" i="7"/>
  <c r="M366" i="7"/>
  <c r="O366" i="7"/>
  <c r="Q366" i="7"/>
  <c r="N367" i="7"/>
  <c r="P367" i="7"/>
  <c r="M367" i="7"/>
  <c r="O367" i="7"/>
  <c r="Q367" i="7"/>
  <c r="N368" i="7"/>
  <c r="P368" i="7"/>
  <c r="M368" i="7"/>
  <c r="O368" i="7"/>
  <c r="Q368" i="7"/>
  <c r="N369" i="7"/>
  <c r="P369" i="7"/>
  <c r="M369" i="7"/>
  <c r="O369" i="7"/>
  <c r="Q369" i="7"/>
  <c r="N370" i="7"/>
  <c r="P370" i="7"/>
  <c r="M370" i="7"/>
  <c r="O370" i="7"/>
  <c r="Q370" i="7"/>
  <c r="N371" i="7"/>
  <c r="P371" i="7"/>
  <c r="M371" i="7"/>
  <c r="O371" i="7"/>
  <c r="Q371" i="7"/>
  <c r="N372" i="7"/>
  <c r="P372" i="7"/>
  <c r="M372" i="7"/>
  <c r="O372" i="7"/>
  <c r="Q372" i="7"/>
  <c r="N373" i="7"/>
  <c r="P373" i="7"/>
  <c r="M373" i="7"/>
  <c r="O373" i="7"/>
  <c r="Q373" i="7"/>
  <c r="N374" i="7"/>
  <c r="P374" i="7"/>
  <c r="M374" i="7"/>
  <c r="O374" i="7"/>
  <c r="Q374" i="7"/>
  <c r="N375" i="7"/>
  <c r="P375" i="7"/>
  <c r="M375" i="7"/>
  <c r="O375" i="7"/>
  <c r="Q375" i="7"/>
  <c r="N376" i="7"/>
  <c r="P376" i="7"/>
  <c r="M376" i="7"/>
  <c r="O376" i="7"/>
  <c r="Q376" i="7"/>
  <c r="N377" i="7"/>
  <c r="P377" i="7"/>
  <c r="M377" i="7"/>
  <c r="O377" i="7"/>
  <c r="Q377" i="7"/>
  <c r="N378" i="7"/>
  <c r="P378" i="7"/>
  <c r="M378" i="7"/>
  <c r="O378" i="7"/>
  <c r="Q378" i="7"/>
  <c r="N379" i="7"/>
  <c r="P379" i="7"/>
  <c r="M379" i="7"/>
  <c r="O379" i="7"/>
  <c r="Q379" i="7"/>
  <c r="N380" i="7"/>
  <c r="P380" i="7"/>
  <c r="M380" i="7"/>
  <c r="O380" i="7"/>
  <c r="Q380" i="7"/>
  <c r="N381" i="7"/>
  <c r="P381" i="7"/>
  <c r="M381" i="7"/>
  <c r="O381" i="7"/>
  <c r="Q381" i="7"/>
  <c r="N382" i="7"/>
  <c r="P382" i="7"/>
  <c r="M382" i="7"/>
  <c r="O382" i="7"/>
  <c r="Q382" i="7"/>
  <c r="N383" i="7"/>
  <c r="P383" i="7"/>
  <c r="M383" i="7"/>
  <c r="O383" i="7"/>
  <c r="Q383" i="7"/>
  <c r="N384" i="7"/>
  <c r="P384" i="7"/>
  <c r="M384" i="7"/>
  <c r="O384" i="7"/>
  <c r="Q384" i="7"/>
  <c r="N385" i="7"/>
  <c r="P385" i="7"/>
  <c r="M385" i="7"/>
  <c r="O385" i="7"/>
  <c r="Q385" i="7"/>
  <c r="N386" i="7"/>
  <c r="P386" i="7"/>
  <c r="M386" i="7"/>
  <c r="O386" i="7"/>
  <c r="Q386" i="7"/>
  <c r="N387" i="7"/>
  <c r="P387" i="7"/>
  <c r="M387" i="7"/>
  <c r="O387" i="7"/>
  <c r="Q387" i="7"/>
  <c r="N388" i="7"/>
  <c r="P388" i="7"/>
  <c r="M388" i="7"/>
  <c r="O388" i="7"/>
  <c r="Q388" i="7"/>
  <c r="N389" i="7"/>
  <c r="P389" i="7"/>
  <c r="M389" i="7"/>
  <c r="O389" i="7"/>
  <c r="Q389" i="7"/>
  <c r="N390" i="7"/>
  <c r="P390" i="7"/>
  <c r="M390" i="7"/>
  <c r="O390" i="7"/>
  <c r="Q390" i="7"/>
  <c r="N391" i="7"/>
  <c r="P391" i="7"/>
  <c r="M391" i="7"/>
  <c r="O391" i="7"/>
  <c r="Q391" i="7"/>
  <c r="N392" i="7"/>
  <c r="P392" i="7"/>
  <c r="M392" i="7"/>
  <c r="O392" i="7"/>
  <c r="Q392" i="7"/>
  <c r="N393" i="7"/>
  <c r="P393" i="7"/>
  <c r="M393" i="7"/>
  <c r="O393" i="7"/>
  <c r="Q393" i="7"/>
  <c r="N394" i="7"/>
  <c r="P394" i="7"/>
  <c r="M394" i="7"/>
  <c r="O394" i="7"/>
  <c r="Q394" i="7"/>
  <c r="N395" i="7"/>
  <c r="P395" i="7"/>
  <c r="M395" i="7"/>
  <c r="O395" i="7"/>
  <c r="Q395" i="7"/>
  <c r="N396" i="7"/>
  <c r="P396" i="7"/>
  <c r="M396" i="7"/>
  <c r="O396" i="7"/>
  <c r="Q396" i="7"/>
  <c r="N397" i="7"/>
  <c r="P397" i="7"/>
  <c r="M397" i="7"/>
  <c r="O397" i="7"/>
  <c r="Q397" i="7"/>
  <c r="N398" i="7"/>
  <c r="P398" i="7"/>
  <c r="M398" i="7"/>
  <c r="O398" i="7"/>
  <c r="Q398" i="7"/>
  <c r="N399" i="7"/>
  <c r="P399" i="7"/>
  <c r="M399" i="7"/>
  <c r="O399" i="7"/>
  <c r="Q399" i="7"/>
  <c r="N400" i="7"/>
  <c r="P400" i="7"/>
  <c r="M400" i="7"/>
  <c r="O400" i="7"/>
  <c r="Q400" i="7"/>
  <c r="N401" i="7"/>
  <c r="P401" i="7"/>
  <c r="M401" i="7"/>
  <c r="O401" i="7"/>
  <c r="Q401" i="7"/>
  <c r="N402" i="7"/>
  <c r="P402" i="7"/>
  <c r="M402" i="7"/>
  <c r="O402" i="7"/>
  <c r="Q402" i="7"/>
  <c r="N403" i="7"/>
  <c r="P403" i="7"/>
  <c r="M403" i="7"/>
  <c r="O403" i="7"/>
  <c r="Q403" i="7"/>
  <c r="N404" i="7"/>
  <c r="P404" i="7"/>
  <c r="M404" i="7"/>
  <c r="O404" i="7"/>
  <c r="Q404" i="7"/>
  <c r="N206" i="7"/>
  <c r="P206" i="7"/>
  <c r="N207" i="7"/>
  <c r="P207" i="7"/>
  <c r="M207" i="7"/>
  <c r="O207" i="7"/>
  <c r="M206" i="7"/>
  <c r="O206" i="7"/>
  <c r="Q207" i="7"/>
  <c r="N208" i="7"/>
  <c r="P208" i="7"/>
  <c r="M208" i="7"/>
  <c r="O208" i="7"/>
  <c r="Q208" i="7"/>
  <c r="N209" i="7"/>
  <c r="P209" i="7"/>
  <c r="M209" i="7"/>
  <c r="O209" i="7"/>
  <c r="Q209" i="7"/>
  <c r="Q210" i="7"/>
  <c r="Q405" i="7"/>
  <c r="B406" i="7"/>
  <c r="H407" i="7"/>
  <c r="E403" i="7"/>
  <c r="G403" i="7"/>
  <c r="E388" i="7"/>
  <c r="G388" i="7"/>
  <c r="D388" i="7"/>
  <c r="F388" i="7"/>
  <c r="D403" i="7"/>
  <c r="F403" i="7"/>
  <c r="E404" i="7"/>
  <c r="G404" i="7"/>
  <c r="D404" i="7"/>
  <c r="F404" i="7"/>
  <c r="H403" i="7"/>
  <c r="E290" i="7"/>
  <c r="G290" i="7"/>
  <c r="D290" i="7"/>
  <c r="F290" i="7"/>
  <c r="E389" i="7"/>
  <c r="G389" i="7"/>
  <c r="D389" i="7"/>
  <c r="F389" i="7"/>
  <c r="H388" i="7"/>
  <c r="E286" i="7"/>
  <c r="G286" i="7"/>
  <c r="D286" i="7"/>
  <c r="F286" i="7"/>
  <c r="E291" i="7"/>
  <c r="G291" i="7"/>
  <c r="D291" i="7"/>
  <c r="F291" i="7"/>
  <c r="H290" i="7"/>
  <c r="E405" i="7"/>
  <c r="G405" i="7"/>
  <c r="D405" i="7"/>
  <c r="F405" i="7"/>
  <c r="E287" i="7"/>
  <c r="G287" i="7"/>
  <c r="D287" i="7"/>
  <c r="F287" i="7"/>
  <c r="H286" i="7"/>
  <c r="E232" i="7"/>
  <c r="G232" i="7"/>
  <c r="D232" i="7"/>
  <c r="F232" i="7"/>
  <c r="H405" i="7"/>
  <c r="E207" i="7"/>
  <c r="G207" i="7"/>
  <c r="D207" i="7"/>
  <c r="F207" i="7"/>
  <c r="E233" i="7"/>
  <c r="G233" i="7"/>
  <c r="D233" i="7"/>
  <c r="F233" i="7"/>
  <c r="H232" i="7"/>
  <c r="E381" i="7"/>
  <c r="G381" i="7"/>
  <c r="D381" i="7"/>
  <c r="F381" i="7"/>
  <c r="E208" i="7"/>
  <c r="G208" i="7"/>
  <c r="D208" i="7"/>
  <c r="F208" i="7"/>
  <c r="H207" i="7"/>
  <c r="E313" i="7"/>
  <c r="G313" i="7"/>
  <c r="D313" i="7"/>
  <c r="F313" i="7"/>
  <c r="E382" i="7"/>
  <c r="G382" i="7"/>
  <c r="D382" i="7"/>
  <c r="F382" i="7"/>
  <c r="H381" i="7"/>
  <c r="E366" i="7"/>
  <c r="G366" i="7"/>
  <c r="D366" i="7"/>
  <c r="F366" i="7"/>
  <c r="E314" i="7"/>
  <c r="G314" i="7"/>
  <c r="D314" i="7"/>
  <c r="F314" i="7"/>
  <c r="H313" i="7"/>
  <c r="E295" i="7"/>
  <c r="G295" i="7"/>
  <c r="D295" i="7"/>
  <c r="F295" i="7"/>
  <c r="E367" i="7"/>
  <c r="G367" i="7"/>
  <c r="D367" i="7"/>
  <c r="F367" i="7"/>
  <c r="H366" i="7"/>
  <c r="E226" i="7"/>
  <c r="G226" i="7"/>
  <c r="D226" i="7"/>
  <c r="F226" i="7"/>
  <c r="E296" i="7"/>
  <c r="G296" i="7"/>
  <c r="D296" i="7"/>
  <c r="F296" i="7"/>
  <c r="H295" i="7"/>
  <c r="E231" i="7"/>
  <c r="G231" i="7"/>
  <c r="D231" i="7"/>
  <c r="F231" i="7"/>
  <c r="E227" i="7"/>
  <c r="G227" i="7"/>
  <c r="D227" i="7"/>
  <c r="F227" i="7"/>
  <c r="H226" i="7"/>
  <c r="E219" i="7"/>
  <c r="G219" i="7"/>
  <c r="D219" i="7"/>
  <c r="F219" i="7"/>
  <c r="H231" i="7"/>
  <c r="E339" i="7"/>
  <c r="G339" i="7"/>
  <c r="D339" i="7"/>
  <c r="F339" i="7"/>
  <c r="E220" i="7"/>
  <c r="G220" i="7"/>
  <c r="D220" i="7"/>
  <c r="F220" i="7"/>
  <c r="H219" i="7"/>
  <c r="E278" i="7"/>
  <c r="G278" i="7"/>
  <c r="D278" i="7"/>
  <c r="F278" i="7"/>
  <c r="E340" i="7"/>
  <c r="G340" i="7"/>
  <c r="D340" i="7"/>
  <c r="F340" i="7"/>
  <c r="H339" i="7"/>
  <c r="E390" i="7"/>
  <c r="G390" i="7"/>
  <c r="D390" i="7"/>
  <c r="F390" i="7"/>
  <c r="E279" i="7"/>
  <c r="G279" i="7"/>
  <c r="D279" i="7"/>
  <c r="F279" i="7"/>
  <c r="H278" i="7"/>
  <c r="E268" i="7"/>
  <c r="G268" i="7"/>
  <c r="D268" i="7"/>
  <c r="F268" i="7"/>
  <c r="E391" i="7"/>
  <c r="G391" i="7"/>
  <c r="D391" i="7"/>
  <c r="F391" i="7"/>
  <c r="H390" i="7"/>
  <c r="E273" i="7"/>
  <c r="G273" i="7"/>
  <c r="D273" i="7"/>
  <c r="F273" i="7"/>
  <c r="E269" i="7"/>
  <c r="G269" i="7"/>
  <c r="D269" i="7"/>
  <c r="F269" i="7"/>
  <c r="H268" i="7"/>
  <c r="E274" i="7"/>
  <c r="G274" i="7"/>
  <c r="D274" i="7"/>
  <c r="F274" i="7"/>
  <c r="H273" i="7"/>
  <c r="E283" i="7"/>
  <c r="G283" i="7"/>
  <c r="D283" i="7"/>
  <c r="F283" i="7"/>
  <c r="E341" i="7"/>
  <c r="G341" i="7"/>
  <c r="D341" i="7"/>
  <c r="F341" i="7"/>
  <c r="H340" i="7"/>
  <c r="E214" i="7"/>
  <c r="G214" i="7"/>
  <c r="D214" i="7"/>
  <c r="F214" i="7"/>
  <c r="E284" i="7"/>
  <c r="G284" i="7"/>
  <c r="D284" i="7"/>
  <c r="F284" i="7"/>
  <c r="H283" i="7"/>
  <c r="E250" i="7"/>
  <c r="G250" i="7"/>
  <c r="D250" i="7"/>
  <c r="F250" i="7"/>
  <c r="E215" i="7"/>
  <c r="G215" i="7"/>
  <c r="D215" i="7"/>
  <c r="F215" i="7"/>
  <c r="H214" i="7"/>
  <c r="E260" i="7"/>
  <c r="G260" i="7"/>
  <c r="D260" i="7"/>
  <c r="F260" i="7"/>
  <c r="E251" i="7"/>
  <c r="G251" i="7"/>
  <c r="D251" i="7"/>
  <c r="F251" i="7"/>
  <c r="H250" i="7"/>
  <c r="E335" i="7"/>
  <c r="G335" i="7"/>
  <c r="E223" i="7"/>
  <c r="G223" i="7"/>
  <c r="D223" i="7"/>
  <c r="F223" i="7"/>
  <c r="D335" i="7"/>
  <c r="F335" i="7"/>
  <c r="E336" i="7"/>
  <c r="G336" i="7"/>
  <c r="D336" i="7"/>
  <c r="F336" i="7"/>
  <c r="H335" i="7"/>
  <c r="E264" i="7"/>
  <c r="G264" i="7"/>
  <c r="D264" i="7"/>
  <c r="F264" i="7"/>
  <c r="E224" i="7"/>
  <c r="G224" i="7"/>
  <c r="D224" i="7"/>
  <c r="F224" i="7"/>
  <c r="H223" i="7"/>
  <c r="E343" i="7"/>
  <c r="G343" i="7"/>
  <c r="D343" i="7"/>
  <c r="F343" i="7"/>
  <c r="E265" i="7"/>
  <c r="G265" i="7"/>
  <c r="D265" i="7"/>
  <c r="F265" i="7"/>
  <c r="H264" i="7"/>
  <c r="E322" i="7"/>
  <c r="G322" i="7"/>
  <c r="D322" i="7"/>
  <c r="F322" i="7"/>
  <c r="E344" i="7"/>
  <c r="G344" i="7"/>
  <c r="D344" i="7"/>
  <c r="F344" i="7"/>
  <c r="H343" i="7"/>
  <c r="E323" i="7"/>
  <c r="G323" i="7"/>
  <c r="D323" i="7"/>
  <c r="F323" i="7"/>
  <c r="H322" i="7"/>
  <c r="E229" i="7"/>
  <c r="G229" i="7"/>
  <c r="D229" i="7"/>
  <c r="F229" i="7"/>
  <c r="E345" i="7"/>
  <c r="G345" i="7"/>
  <c r="D345" i="7"/>
  <c r="F345" i="7"/>
  <c r="H344" i="7"/>
  <c r="E238" i="7"/>
  <c r="G238" i="7"/>
  <c r="D238" i="7"/>
  <c r="F238" i="7"/>
  <c r="E230" i="7"/>
  <c r="G230" i="7"/>
  <c r="D230" i="7"/>
  <c r="F230" i="7"/>
  <c r="H229" i="7"/>
  <c r="E312" i="7"/>
  <c r="G312" i="7"/>
  <c r="D312" i="7"/>
  <c r="F312" i="7"/>
  <c r="E239" i="7"/>
  <c r="G239" i="7"/>
  <c r="D239" i="7"/>
  <c r="F239" i="7"/>
  <c r="H238" i="7"/>
  <c r="H312" i="7"/>
  <c r="E285" i="7"/>
  <c r="G285" i="7"/>
  <c r="D285" i="7"/>
  <c r="F285" i="7"/>
  <c r="H284" i="7"/>
  <c r="E328" i="7"/>
  <c r="G328" i="7"/>
  <c r="D328" i="7"/>
  <c r="F328" i="7"/>
  <c r="E252" i="7"/>
  <c r="G252" i="7"/>
  <c r="D252" i="7"/>
  <c r="F252" i="7"/>
  <c r="H251" i="7"/>
  <c r="E329" i="7"/>
  <c r="G329" i="7"/>
  <c r="D329" i="7"/>
  <c r="F329" i="7"/>
  <c r="H328" i="7"/>
  <c r="E396" i="7"/>
  <c r="G396" i="7"/>
  <c r="D396" i="7"/>
  <c r="F396" i="7"/>
  <c r="E221" i="7"/>
  <c r="G221" i="7"/>
  <c r="D221" i="7"/>
  <c r="F221" i="7"/>
  <c r="H220" i="7"/>
  <c r="E332" i="7"/>
  <c r="G332" i="7"/>
  <c r="D332" i="7"/>
  <c r="F332" i="7"/>
  <c r="E397" i="7"/>
  <c r="G397" i="7"/>
  <c r="D397" i="7"/>
  <c r="F397" i="7"/>
  <c r="H396" i="7"/>
  <c r="E209" i="7"/>
  <c r="G209" i="7"/>
  <c r="D209" i="7"/>
  <c r="F209" i="7"/>
  <c r="E333" i="7"/>
  <c r="G333" i="7"/>
  <c r="D333" i="7"/>
  <c r="F333" i="7"/>
  <c r="H332" i="7"/>
  <c r="E256" i="7"/>
  <c r="G256" i="7"/>
  <c r="D256" i="7"/>
  <c r="F256" i="7"/>
  <c r="E210" i="7"/>
  <c r="G210" i="7"/>
  <c r="D210" i="7"/>
  <c r="F210" i="7"/>
  <c r="H209" i="7"/>
  <c r="E257" i="7"/>
  <c r="G257" i="7"/>
  <c r="D257" i="7"/>
  <c r="F257" i="7"/>
  <c r="H256" i="7"/>
  <c r="E206" i="7"/>
  <c r="G206" i="7"/>
  <c r="D206" i="7"/>
  <c r="F206" i="7"/>
  <c r="E324" i="7"/>
  <c r="G324" i="7"/>
  <c r="D324" i="7"/>
  <c r="F324" i="7"/>
  <c r="H323" i="7"/>
  <c r="E337" i="7"/>
  <c r="G337" i="7"/>
  <c r="D337" i="7"/>
  <c r="F337" i="7"/>
  <c r="H206" i="7"/>
  <c r="E338" i="7"/>
  <c r="G338" i="7"/>
  <c r="D338" i="7"/>
  <c r="F338" i="7"/>
  <c r="H337" i="7"/>
  <c r="E253" i="7"/>
  <c r="G253" i="7"/>
  <c r="D253" i="7"/>
  <c r="F253" i="7"/>
  <c r="H252" i="7"/>
  <c r="E292" i="7"/>
  <c r="G292" i="7"/>
  <c r="D292" i="7"/>
  <c r="F292" i="7"/>
  <c r="E398" i="7"/>
  <c r="G398" i="7"/>
  <c r="D398" i="7"/>
  <c r="F398" i="7"/>
  <c r="H397" i="7"/>
  <c r="E242" i="7"/>
  <c r="G242" i="7"/>
  <c r="D242" i="7"/>
  <c r="F242" i="7"/>
  <c r="E293" i="7"/>
  <c r="G293" i="7"/>
  <c r="D293" i="7"/>
  <c r="F293" i="7"/>
  <c r="H292" i="7"/>
  <c r="E363" i="7"/>
  <c r="G363" i="7"/>
  <c r="D363" i="7"/>
  <c r="F363" i="7"/>
  <c r="E243" i="7"/>
  <c r="G243" i="7"/>
  <c r="D243" i="7"/>
  <c r="F243" i="7"/>
  <c r="H242" i="7"/>
  <c r="E222" i="7"/>
  <c r="G222" i="7"/>
  <c r="D222" i="7"/>
  <c r="F222" i="7"/>
  <c r="E364" i="7"/>
  <c r="G364" i="7"/>
  <c r="D364" i="7"/>
  <c r="F364" i="7"/>
  <c r="H363" i="7"/>
  <c r="E331" i="7"/>
  <c r="G331" i="7"/>
  <c r="D331" i="7"/>
  <c r="F331" i="7"/>
  <c r="H222" i="7"/>
  <c r="E349" i="7"/>
  <c r="G349" i="7"/>
  <c r="D349" i="7"/>
  <c r="F349" i="7"/>
  <c r="H331" i="7"/>
  <c r="E303" i="7"/>
  <c r="G303" i="7"/>
  <c r="D303" i="7"/>
  <c r="F303" i="7"/>
  <c r="E350" i="7"/>
  <c r="G350" i="7"/>
  <c r="D350" i="7"/>
  <c r="F350" i="7"/>
  <c r="H349" i="7"/>
  <c r="E304" i="7"/>
  <c r="G304" i="7"/>
  <c r="D304" i="7"/>
  <c r="F304" i="7"/>
  <c r="H303" i="7"/>
  <c r="E334" i="7"/>
  <c r="G334" i="7"/>
  <c r="D334" i="7"/>
  <c r="F334" i="7"/>
  <c r="E258" i="7"/>
  <c r="G258" i="7"/>
  <c r="D258" i="7"/>
  <c r="F258" i="7"/>
  <c r="H257" i="7"/>
  <c r="E298" i="7"/>
  <c r="G298" i="7"/>
  <c r="D298" i="7"/>
  <c r="F298" i="7"/>
  <c r="H334" i="7"/>
  <c r="E383" i="7"/>
  <c r="G383" i="7"/>
  <c r="D383" i="7"/>
  <c r="F383" i="7"/>
  <c r="E299" i="7"/>
  <c r="G299" i="7"/>
  <c r="D299" i="7"/>
  <c r="F299" i="7"/>
  <c r="H298" i="7"/>
  <c r="E373" i="7"/>
  <c r="G373" i="7"/>
  <c r="D373" i="7"/>
  <c r="F373" i="7"/>
  <c r="E384" i="7"/>
  <c r="G384" i="7"/>
  <c r="D384" i="7"/>
  <c r="F384" i="7"/>
  <c r="H383" i="7"/>
  <c r="E235" i="7"/>
  <c r="G235" i="7"/>
  <c r="D235" i="7"/>
  <c r="F235" i="7"/>
  <c r="E374" i="7"/>
  <c r="G374" i="7"/>
  <c r="D374" i="7"/>
  <c r="F374" i="7"/>
  <c r="H373" i="7"/>
  <c r="E325" i="7"/>
  <c r="G325" i="7"/>
  <c r="D325" i="7"/>
  <c r="F325" i="7"/>
  <c r="E236" i="7"/>
  <c r="G236" i="7"/>
  <c r="D236" i="7"/>
  <c r="F236" i="7"/>
  <c r="H235" i="7"/>
  <c r="E263" i="7"/>
  <c r="G263" i="7"/>
  <c r="D263" i="7"/>
  <c r="F263" i="7"/>
  <c r="E326" i="7"/>
  <c r="G326" i="7"/>
  <c r="D326" i="7"/>
  <c r="F326" i="7"/>
  <c r="H325" i="7"/>
  <c r="E392" i="7"/>
  <c r="G392" i="7"/>
  <c r="D392" i="7"/>
  <c r="F392" i="7"/>
  <c r="H263" i="7"/>
  <c r="E372" i="7"/>
  <c r="G372" i="7"/>
  <c r="D372" i="7"/>
  <c r="F372" i="7"/>
  <c r="E393" i="7"/>
  <c r="G393" i="7"/>
  <c r="D393" i="7"/>
  <c r="F393" i="7"/>
  <c r="H392" i="7"/>
  <c r="H372" i="7"/>
  <c r="E355" i="7"/>
  <c r="G355" i="7"/>
  <c r="D355" i="7"/>
  <c r="F355" i="7"/>
  <c r="E270" i="7"/>
  <c r="G270" i="7"/>
  <c r="D270" i="7"/>
  <c r="F270" i="7"/>
  <c r="H269" i="7"/>
  <c r="E356" i="7"/>
  <c r="G356" i="7"/>
  <c r="D356" i="7"/>
  <c r="F356" i="7"/>
  <c r="H355" i="7"/>
  <c r="E310" i="7"/>
  <c r="G310" i="7"/>
  <c r="D310" i="7"/>
  <c r="F310" i="7"/>
  <c r="E342" i="7"/>
  <c r="G342" i="7"/>
  <c r="D342" i="7"/>
  <c r="F342" i="7"/>
  <c r="H341" i="7"/>
  <c r="E305" i="7"/>
  <c r="G305" i="7"/>
  <c r="D305" i="7"/>
  <c r="F305" i="7"/>
  <c r="E311" i="7"/>
  <c r="G311" i="7"/>
  <c r="D311" i="7"/>
  <c r="F311" i="7"/>
  <c r="H310" i="7"/>
  <c r="E387" i="7"/>
  <c r="G387" i="7"/>
  <c r="D387" i="7"/>
  <c r="F387" i="7"/>
  <c r="E306" i="7"/>
  <c r="G306" i="7"/>
  <c r="D306" i="7"/>
  <c r="F306" i="7"/>
  <c r="H305" i="7"/>
  <c r="E259" i="7"/>
  <c r="G259" i="7"/>
  <c r="D259" i="7"/>
  <c r="F259" i="7"/>
  <c r="H387" i="7"/>
  <c r="H259" i="7"/>
  <c r="E267" i="7"/>
  <c r="G267" i="7"/>
  <c r="D267" i="7"/>
  <c r="F267" i="7"/>
  <c r="E307" i="7"/>
  <c r="G307" i="7"/>
  <c r="D307" i="7"/>
  <c r="F307" i="7"/>
  <c r="H306" i="7"/>
  <c r="H267" i="7"/>
  <c r="E280" i="7"/>
  <c r="G280" i="7"/>
  <c r="D280" i="7"/>
  <c r="F280" i="7"/>
  <c r="H279" i="7"/>
  <c r="E271" i="7"/>
  <c r="G271" i="7"/>
  <c r="D271" i="7"/>
  <c r="F271" i="7"/>
  <c r="E300" i="7"/>
  <c r="G300" i="7"/>
  <c r="D300" i="7"/>
  <c r="F300" i="7"/>
  <c r="H299" i="7"/>
  <c r="E378" i="7"/>
  <c r="G378" i="7"/>
  <c r="D378" i="7"/>
  <c r="F378" i="7"/>
  <c r="G272" i="7"/>
  <c r="F272" i="7"/>
  <c r="H271" i="7"/>
  <c r="E379" i="7"/>
  <c r="G379" i="7"/>
  <c r="D379" i="7"/>
  <c r="F379" i="7"/>
  <c r="H378" i="7"/>
  <c r="E395" i="7"/>
  <c r="G395" i="7"/>
  <c r="D395" i="7"/>
  <c r="F395" i="7"/>
  <c r="H230" i="7"/>
  <c r="E248" i="7"/>
  <c r="G248" i="7"/>
  <c r="D248" i="7"/>
  <c r="F248" i="7"/>
  <c r="H395" i="7"/>
  <c r="E249" i="7"/>
  <c r="G249" i="7"/>
  <c r="D249" i="7"/>
  <c r="F249" i="7"/>
  <c r="H248" i="7"/>
  <c r="E375" i="7"/>
  <c r="G375" i="7"/>
  <c r="D375" i="7"/>
  <c r="F375" i="7"/>
  <c r="E216" i="7"/>
  <c r="G216" i="7"/>
  <c r="D216" i="7"/>
  <c r="F216" i="7"/>
  <c r="H215" i="7"/>
  <c r="E376" i="7"/>
  <c r="G376" i="7"/>
  <c r="D376" i="7"/>
  <c r="F376" i="7"/>
  <c r="H375" i="7"/>
  <c r="E380" i="7"/>
  <c r="G380" i="7"/>
  <c r="D380" i="7"/>
  <c r="F380" i="7"/>
  <c r="H374" i="7"/>
  <c r="H380" i="7"/>
  <c r="E213" i="7"/>
  <c r="G213" i="7"/>
  <c r="D213" i="7"/>
  <c r="F213" i="7"/>
  <c r="H258" i="7"/>
  <c r="E399" i="7"/>
  <c r="G399" i="7"/>
  <c r="D399" i="7"/>
  <c r="F399" i="7"/>
  <c r="H213" i="7"/>
  <c r="E289" i="7"/>
  <c r="G289" i="7"/>
  <c r="D289" i="7"/>
  <c r="F289" i="7"/>
  <c r="E400" i="7"/>
  <c r="G400" i="7"/>
  <c r="D400" i="7"/>
  <c r="F400" i="7"/>
  <c r="H399" i="7"/>
  <c r="E316" i="7"/>
  <c r="G316" i="7"/>
  <c r="D316" i="7"/>
  <c r="F316" i="7"/>
  <c r="H289" i="7"/>
  <c r="E246" i="7"/>
  <c r="G246" i="7"/>
  <c r="D246" i="7"/>
  <c r="F246" i="7"/>
  <c r="E317" i="7"/>
  <c r="G317" i="7"/>
  <c r="D317" i="7"/>
  <c r="F317" i="7"/>
  <c r="H316" i="7"/>
  <c r="E217" i="7"/>
  <c r="G217" i="7"/>
  <c r="D217" i="7"/>
  <c r="F217" i="7"/>
  <c r="E247" i="7"/>
  <c r="G247" i="7"/>
  <c r="D247" i="7"/>
  <c r="F247" i="7"/>
  <c r="H246" i="7"/>
  <c r="E327" i="7"/>
  <c r="G327" i="7"/>
  <c r="D327" i="7"/>
  <c r="F327" i="7"/>
  <c r="E218" i="7"/>
  <c r="G218" i="7"/>
  <c r="D218" i="7"/>
  <c r="F218" i="7"/>
  <c r="H217" i="7"/>
  <c r="E386" i="7"/>
  <c r="G386" i="7"/>
  <c r="D386" i="7"/>
  <c r="F386" i="7"/>
  <c r="H327" i="7"/>
  <c r="H386" i="7"/>
  <c r="E359" i="7"/>
  <c r="G359" i="7"/>
  <c r="D359" i="7"/>
  <c r="F359" i="7"/>
  <c r="H398" i="7"/>
  <c r="E245" i="7"/>
  <c r="G245" i="7"/>
  <c r="D245" i="7"/>
  <c r="F245" i="7"/>
  <c r="E360" i="7"/>
  <c r="G360" i="7"/>
  <c r="D360" i="7"/>
  <c r="F360" i="7"/>
  <c r="H359" i="7"/>
  <c r="E348" i="7"/>
  <c r="G348" i="7"/>
  <c r="D348" i="7"/>
  <c r="F348" i="7"/>
  <c r="H245" i="7"/>
  <c r="H348" i="7"/>
  <c r="H216" i="7"/>
  <c r="E211" i="7"/>
  <c r="G211" i="7"/>
  <c r="D211" i="7"/>
  <c r="F211" i="7"/>
  <c r="H291" i="7"/>
  <c r="E282" i="7"/>
  <c r="G282" i="7"/>
  <c r="D282" i="7"/>
  <c r="F282" i="7"/>
  <c r="E212" i="7"/>
  <c r="G212" i="7"/>
  <c r="D212" i="7"/>
  <c r="F212" i="7"/>
  <c r="H211" i="7"/>
  <c r="E347" i="7"/>
  <c r="G347" i="7"/>
  <c r="D347" i="7"/>
  <c r="F347" i="7"/>
  <c r="H282" i="7"/>
  <c r="H347" i="7"/>
  <c r="E244" i="7"/>
  <c r="G244" i="7"/>
  <c r="D244" i="7"/>
  <c r="F244" i="7"/>
  <c r="H243" i="7"/>
  <c r="H221" i="7"/>
  <c r="E225" i="7"/>
  <c r="G225" i="7"/>
  <c r="D225" i="7"/>
  <c r="F225" i="7"/>
  <c r="H224" i="7"/>
  <c r="E294" i="7"/>
  <c r="G294" i="7"/>
  <c r="D294" i="7"/>
  <c r="F294" i="7"/>
  <c r="E365" i="7"/>
  <c r="G365" i="7"/>
  <c r="D365" i="7"/>
  <c r="F365" i="7"/>
  <c r="H364" i="7"/>
  <c r="H294" i="7"/>
  <c r="H389" i="7"/>
  <c r="E277" i="7"/>
  <c r="G277" i="7"/>
  <c r="D277" i="7"/>
  <c r="F277" i="7"/>
  <c r="H336" i="7"/>
  <c r="E318" i="7"/>
  <c r="G318" i="7"/>
  <c r="D318" i="7"/>
  <c r="F318" i="7"/>
  <c r="H277" i="7"/>
  <c r="E377" i="7"/>
  <c r="G377" i="7"/>
  <c r="D377" i="7"/>
  <c r="F377" i="7"/>
  <c r="E319" i="7"/>
  <c r="G319" i="7"/>
  <c r="D319" i="7"/>
  <c r="F319" i="7"/>
  <c r="H318" i="7"/>
  <c r="H377" i="7"/>
  <c r="H225" i="7"/>
  <c r="H304" i="7"/>
  <c r="E370" i="7"/>
  <c r="G370" i="7"/>
  <c r="D370" i="7"/>
  <c r="F370" i="7"/>
  <c r="H342" i="7"/>
  <c r="E297" i="7"/>
  <c r="G297" i="7"/>
  <c r="D297" i="7"/>
  <c r="F297" i="7"/>
  <c r="E371" i="7"/>
  <c r="G371" i="7"/>
  <c r="D371" i="7"/>
  <c r="F371" i="7"/>
  <c r="H370" i="7"/>
  <c r="E237" i="7"/>
  <c r="G237" i="7"/>
  <c r="D237" i="7"/>
  <c r="F237" i="7"/>
  <c r="H297" i="7"/>
  <c r="E234" i="7"/>
  <c r="G234" i="7"/>
  <c r="D234" i="7"/>
  <c r="F234" i="7"/>
  <c r="H237" i="7"/>
  <c r="E241" i="7"/>
  <c r="G241" i="7"/>
  <c r="D241" i="7"/>
  <c r="F241" i="7"/>
  <c r="H234" i="7"/>
  <c r="H241" i="7"/>
  <c r="E361" i="7"/>
  <c r="G361" i="7"/>
  <c r="D361" i="7"/>
  <c r="F361" i="7"/>
  <c r="H360" i="7"/>
  <c r="H272" i="7"/>
  <c r="E394" i="7"/>
  <c r="G394" i="7"/>
  <c r="D394" i="7"/>
  <c r="F394" i="7"/>
  <c r="H393" i="7"/>
  <c r="E368" i="7"/>
  <c r="G368" i="7"/>
  <c r="D368" i="7"/>
  <c r="F368" i="7"/>
  <c r="H208" i="7"/>
  <c r="E369" i="7"/>
  <c r="G369" i="7"/>
  <c r="D369" i="7"/>
  <c r="F369" i="7"/>
  <c r="H368" i="7"/>
  <c r="H404" i="7"/>
  <c r="E255" i="7"/>
  <c r="G255" i="7"/>
  <c r="D255" i="7"/>
  <c r="F255" i="7"/>
  <c r="E254" i="7"/>
  <c r="G254" i="7"/>
  <c r="D254" i="7"/>
  <c r="F254" i="7"/>
  <c r="H253" i="7"/>
  <c r="H255" i="7"/>
  <c r="H244" i="7"/>
  <c r="H369" i="7"/>
  <c r="H326" i="7"/>
  <c r="E301" i="7"/>
  <c r="G301" i="7"/>
  <c r="D301" i="7"/>
  <c r="F301" i="7"/>
  <c r="H300" i="7"/>
  <c r="E240" i="7"/>
  <c r="G240" i="7"/>
  <c r="D240" i="7"/>
  <c r="F240" i="7"/>
  <c r="H317" i="7"/>
  <c r="H240" i="7"/>
  <c r="H233" i="7"/>
  <c r="E385" i="7"/>
  <c r="G385" i="7"/>
  <c r="D385" i="7"/>
  <c r="F385" i="7"/>
  <c r="H367" i="7"/>
  <c r="E315" i="7"/>
  <c r="G315" i="7"/>
  <c r="D315" i="7"/>
  <c r="F315" i="7"/>
  <c r="H385" i="7"/>
  <c r="E276" i="7"/>
  <c r="G276" i="7"/>
  <c r="D276" i="7"/>
  <c r="F276" i="7"/>
  <c r="H315" i="7"/>
  <c r="E358" i="7"/>
  <c r="G358" i="7"/>
  <c r="D358" i="7"/>
  <c r="F358" i="7"/>
  <c r="H276" i="7"/>
  <c r="H358" i="7"/>
  <c r="G308" i="7"/>
  <c r="E309" i="7"/>
  <c r="G309" i="7"/>
  <c r="D309" i="7"/>
  <c r="F309" i="7"/>
  <c r="F308" i="7"/>
  <c r="H308" i="7"/>
  <c r="E321" i="7"/>
  <c r="G321" i="7"/>
  <c r="D321" i="7"/>
  <c r="F321" i="7"/>
  <c r="H285" i="7"/>
  <c r="H321" i="7"/>
  <c r="E288" i="7"/>
  <c r="G288" i="7"/>
  <c r="D288" i="7"/>
  <c r="F288" i="7"/>
  <c r="H247" i="7"/>
  <c r="E351" i="7"/>
  <c r="G351" i="7"/>
  <c r="D351" i="7"/>
  <c r="F351" i="7"/>
  <c r="H288" i="7"/>
  <c r="E352" i="7"/>
  <c r="G352" i="7"/>
  <c r="D352" i="7"/>
  <c r="F352" i="7"/>
  <c r="H351" i="7"/>
  <c r="H350" i="7"/>
  <c r="H376" i="7"/>
  <c r="H309" i="7"/>
  <c r="E357" i="7"/>
  <c r="G357" i="7"/>
  <c r="D357" i="7"/>
  <c r="F357" i="7"/>
  <c r="H356" i="7"/>
  <c r="H311" i="7"/>
  <c r="H357" i="7"/>
  <c r="H254" i="7"/>
  <c r="E330" i="7"/>
  <c r="G330" i="7"/>
  <c r="D330" i="7"/>
  <c r="F330" i="7"/>
  <c r="H371" i="7"/>
  <c r="H330" i="7"/>
  <c r="E401" i="7"/>
  <c r="G401" i="7"/>
  <c r="D401" i="7"/>
  <c r="F401" i="7"/>
  <c r="H400" i="7"/>
  <c r="H293" i="7"/>
  <c r="E402" i="7"/>
  <c r="G402" i="7"/>
  <c r="D402" i="7"/>
  <c r="F402" i="7"/>
  <c r="E302" i="7"/>
  <c r="G302" i="7"/>
  <c r="D302" i="7"/>
  <c r="F302" i="7"/>
  <c r="H301" i="7"/>
  <c r="H402" i="7"/>
  <c r="H302" i="7"/>
  <c r="H210" i="7"/>
  <c r="H391" i="7"/>
  <c r="E266" i="7"/>
  <c r="G266" i="7"/>
  <c r="D266" i="7"/>
  <c r="F266" i="7"/>
  <c r="H265" i="7"/>
  <c r="E228" i="7"/>
  <c r="G228" i="7"/>
  <c r="D228" i="7"/>
  <c r="F228" i="7"/>
  <c r="H227" i="7"/>
  <c r="E320" i="7"/>
  <c r="G320" i="7"/>
  <c r="D320" i="7"/>
  <c r="F320" i="7"/>
  <c r="E281" i="7"/>
  <c r="G281" i="7"/>
  <c r="D281" i="7"/>
  <c r="F281" i="7"/>
  <c r="H280" i="7"/>
  <c r="E275" i="7"/>
  <c r="G275" i="7"/>
  <c r="D275" i="7"/>
  <c r="F275" i="7"/>
  <c r="H320" i="7"/>
  <c r="H275" i="7"/>
  <c r="H319" i="7"/>
  <c r="H314" i="7"/>
  <c r="H239" i="7"/>
  <c r="H287" i="7"/>
  <c r="H401" i="7"/>
  <c r="H281" i="7"/>
  <c r="E261" i="7"/>
  <c r="G261" i="7"/>
  <c r="D261" i="7"/>
  <c r="F261" i="7"/>
  <c r="H218" i="7"/>
  <c r="E262" i="7"/>
  <c r="G262" i="7"/>
  <c r="D262" i="7"/>
  <c r="F262" i="7"/>
  <c r="H261" i="7"/>
  <c r="H379" i="7"/>
  <c r="E362" i="7"/>
  <c r="G362" i="7"/>
  <c r="D362" i="7"/>
  <c r="F362" i="7"/>
  <c r="H329" i="7"/>
  <c r="H362" i="7"/>
  <c r="E354" i="7"/>
  <c r="G354" i="7"/>
  <c r="D354" i="7"/>
  <c r="F354" i="7"/>
  <c r="E346" i="7"/>
  <c r="G346" i="7"/>
  <c r="D346" i="7"/>
  <c r="F346" i="7"/>
  <c r="H345" i="7"/>
  <c r="H354" i="7"/>
  <c r="H361" i="7"/>
  <c r="H307" i="7"/>
  <c r="E353" i="7"/>
  <c r="G353" i="7"/>
  <c r="D353" i="7"/>
  <c r="F353" i="7"/>
  <c r="H236" i="7"/>
  <c r="H353" i="7"/>
  <c r="H384" i="7"/>
  <c r="H346" i="7"/>
  <c r="H394" i="7"/>
  <c r="H266" i="7"/>
  <c r="H352" i="7"/>
  <c r="H324" i="7"/>
  <c r="H228" i="7"/>
  <c r="H249" i="7"/>
  <c r="H382" i="7"/>
  <c r="H338" i="7"/>
  <c r="H270" i="7"/>
  <c r="H296" i="7"/>
  <c r="H262" i="7"/>
  <c r="H365" i="7"/>
  <c r="H274" i="7"/>
  <c r="H212" i="7"/>
  <c r="H333" i="7"/>
  <c r="H201" i="7"/>
  <c r="E132" i="7"/>
  <c r="G132" i="7"/>
  <c r="E186" i="7"/>
  <c r="G186" i="7"/>
  <c r="D186" i="7"/>
  <c r="F186" i="7"/>
  <c r="D132" i="7"/>
  <c r="F132" i="7"/>
  <c r="E133" i="7"/>
  <c r="G133" i="7"/>
  <c r="D133" i="7"/>
  <c r="F133" i="7"/>
  <c r="H132" i="7"/>
  <c r="E173" i="7"/>
  <c r="G173" i="7"/>
  <c r="D173" i="7"/>
  <c r="F173" i="7"/>
  <c r="E187" i="7"/>
  <c r="G187" i="7"/>
  <c r="D187" i="7"/>
  <c r="F187" i="7"/>
  <c r="H186" i="7"/>
  <c r="E73" i="7"/>
  <c r="G73" i="7"/>
  <c r="D73" i="7"/>
  <c r="F73" i="7"/>
  <c r="E174" i="7"/>
  <c r="G174" i="7"/>
  <c r="D174" i="7"/>
  <c r="F174" i="7"/>
  <c r="H173" i="7"/>
  <c r="E107" i="7"/>
  <c r="G107" i="7"/>
  <c r="D107" i="7"/>
  <c r="F107" i="7"/>
  <c r="E74" i="7"/>
  <c r="G74" i="7"/>
  <c r="D74" i="7"/>
  <c r="F74" i="7"/>
  <c r="H73" i="7"/>
  <c r="E199" i="7"/>
  <c r="G199" i="7"/>
  <c r="D199" i="7"/>
  <c r="F199" i="7"/>
  <c r="E108" i="7"/>
  <c r="G108" i="7"/>
  <c r="D108" i="7"/>
  <c r="F108" i="7"/>
  <c r="H107" i="7"/>
  <c r="E25" i="7"/>
  <c r="G25" i="7"/>
  <c r="D25" i="7"/>
  <c r="F25" i="7"/>
  <c r="E200" i="7"/>
  <c r="G200" i="7"/>
  <c r="D200" i="7"/>
  <c r="F200" i="7"/>
  <c r="H199" i="7"/>
  <c r="E3" i="7"/>
  <c r="G3" i="7"/>
  <c r="D3" i="7"/>
  <c r="F3" i="7"/>
  <c r="E26" i="7"/>
  <c r="G26" i="7"/>
  <c r="D26" i="7"/>
  <c r="F26" i="7"/>
  <c r="H25" i="7"/>
  <c r="E124" i="7"/>
  <c r="G124" i="7"/>
  <c r="D124" i="7"/>
  <c r="F124" i="7"/>
  <c r="E4" i="7"/>
  <c r="G4" i="7"/>
  <c r="D4" i="7"/>
  <c r="F4" i="7"/>
  <c r="H3" i="7"/>
  <c r="E130" i="7"/>
  <c r="G130" i="7"/>
  <c r="D130" i="7"/>
  <c r="F130" i="7"/>
  <c r="E125" i="7"/>
  <c r="G125" i="7"/>
  <c r="D125" i="7"/>
  <c r="F125" i="7"/>
  <c r="H124" i="7"/>
  <c r="E147" i="7"/>
  <c r="G147" i="7"/>
  <c r="D147" i="7"/>
  <c r="F147" i="7"/>
  <c r="E131" i="7"/>
  <c r="G131" i="7"/>
  <c r="D131" i="7"/>
  <c r="F131" i="7"/>
  <c r="H130" i="7"/>
  <c r="E128" i="7"/>
  <c r="G128" i="7"/>
  <c r="D128" i="7"/>
  <c r="F128" i="7"/>
  <c r="E148" i="7"/>
  <c r="G148" i="7"/>
  <c r="D148" i="7"/>
  <c r="F148" i="7"/>
  <c r="H147" i="7"/>
  <c r="E13" i="7"/>
  <c r="G13" i="7"/>
  <c r="D13" i="7"/>
  <c r="F13" i="7"/>
  <c r="E129" i="7"/>
  <c r="G129" i="7"/>
  <c r="D129" i="7"/>
  <c r="F129" i="7"/>
  <c r="H128" i="7"/>
  <c r="E30" i="7"/>
  <c r="G30" i="7"/>
  <c r="D30" i="7"/>
  <c r="F30" i="7"/>
  <c r="E14" i="7"/>
  <c r="G14" i="7"/>
  <c r="D14" i="7"/>
  <c r="F14" i="7"/>
  <c r="H13" i="7"/>
  <c r="E15" i="7"/>
  <c r="G15" i="7"/>
  <c r="D15" i="7"/>
  <c r="F15" i="7"/>
  <c r="E31" i="7"/>
  <c r="G31" i="7"/>
  <c r="D31" i="7"/>
  <c r="F31" i="7"/>
  <c r="H30" i="7"/>
  <c r="E142" i="7"/>
  <c r="G142" i="7"/>
  <c r="D142" i="7"/>
  <c r="F142" i="7"/>
  <c r="E16" i="7"/>
  <c r="G16" i="7"/>
  <c r="D16" i="7"/>
  <c r="F16" i="7"/>
  <c r="H15" i="7"/>
  <c r="E118" i="7"/>
  <c r="G118" i="7"/>
  <c r="D118" i="7"/>
  <c r="F118" i="7"/>
  <c r="E143" i="7"/>
  <c r="G143" i="7"/>
  <c r="D143" i="7"/>
  <c r="F143" i="7"/>
  <c r="H142" i="7"/>
  <c r="E188" i="7"/>
  <c r="G188" i="7"/>
  <c r="D188" i="7"/>
  <c r="F188" i="7"/>
  <c r="E119" i="7"/>
  <c r="G119" i="7"/>
  <c r="D119" i="7"/>
  <c r="F119" i="7"/>
  <c r="H118" i="7"/>
  <c r="E66" i="7"/>
  <c r="G66" i="7"/>
  <c r="D66" i="7"/>
  <c r="F66" i="7"/>
  <c r="E189" i="7"/>
  <c r="G189" i="7"/>
  <c r="D189" i="7"/>
  <c r="F189" i="7"/>
  <c r="H188" i="7"/>
  <c r="E78" i="7"/>
  <c r="G78" i="7"/>
  <c r="D78" i="7"/>
  <c r="F78" i="7"/>
  <c r="E67" i="7"/>
  <c r="G67" i="7"/>
  <c r="D67" i="7"/>
  <c r="F67" i="7"/>
  <c r="H66" i="7"/>
  <c r="E155" i="7"/>
  <c r="G155" i="7"/>
  <c r="D155" i="7"/>
  <c r="F155" i="7"/>
  <c r="E79" i="7"/>
  <c r="G79" i="7"/>
  <c r="D79" i="7"/>
  <c r="F79" i="7"/>
  <c r="H78" i="7"/>
  <c r="E47" i="7"/>
  <c r="G47" i="7"/>
  <c r="D47" i="7"/>
  <c r="F47" i="7"/>
  <c r="E156" i="7"/>
  <c r="G156" i="7"/>
  <c r="D156" i="7"/>
  <c r="F156" i="7"/>
  <c r="H155" i="7"/>
  <c r="E8" i="7"/>
  <c r="G8" i="7"/>
  <c r="D8" i="7"/>
  <c r="F8" i="7"/>
  <c r="E48" i="7"/>
  <c r="G48" i="7"/>
  <c r="D48" i="7"/>
  <c r="F48" i="7"/>
  <c r="H47" i="7"/>
  <c r="E41" i="7"/>
  <c r="G41" i="7"/>
  <c r="D41" i="7"/>
  <c r="F41" i="7"/>
  <c r="E9" i="7"/>
  <c r="G9" i="7"/>
  <c r="D9" i="7"/>
  <c r="F9" i="7"/>
  <c r="H8" i="7"/>
  <c r="E46" i="7"/>
  <c r="G46" i="7"/>
  <c r="D46" i="7"/>
  <c r="F46" i="7"/>
  <c r="E42" i="7"/>
  <c r="G42" i="7"/>
  <c r="D42" i="7"/>
  <c r="F42" i="7"/>
  <c r="H41" i="7"/>
  <c r="H46" i="7"/>
  <c r="E22" i="7"/>
  <c r="G22" i="7"/>
  <c r="D22" i="7"/>
  <c r="F22" i="7"/>
  <c r="E149" i="7"/>
  <c r="G149" i="7"/>
  <c r="D149" i="7"/>
  <c r="F149" i="7"/>
  <c r="H148" i="7"/>
  <c r="E59" i="7"/>
  <c r="G59" i="7"/>
  <c r="D59" i="7"/>
  <c r="F59" i="7"/>
  <c r="E23" i="7"/>
  <c r="G23" i="7"/>
  <c r="D23" i="7"/>
  <c r="F23" i="7"/>
  <c r="H22" i="7"/>
  <c r="E139" i="7"/>
  <c r="G139" i="7"/>
  <c r="D139" i="7"/>
  <c r="F139" i="7"/>
  <c r="E60" i="7"/>
  <c r="G60" i="7"/>
  <c r="D60" i="7"/>
  <c r="F60" i="7"/>
  <c r="H59" i="7"/>
  <c r="E116" i="7"/>
  <c r="G116" i="7"/>
  <c r="D116" i="7"/>
  <c r="F116" i="7"/>
  <c r="E140" i="7"/>
  <c r="G140" i="7"/>
  <c r="D140" i="7"/>
  <c r="F140" i="7"/>
  <c r="H139" i="7"/>
  <c r="E98" i="7"/>
  <c r="G98" i="7"/>
  <c r="D98" i="7"/>
  <c r="F98" i="7"/>
  <c r="E117" i="7"/>
  <c r="G117" i="7"/>
  <c r="D117" i="7"/>
  <c r="F117" i="7"/>
  <c r="H116" i="7"/>
  <c r="E20" i="7"/>
  <c r="G20" i="7"/>
  <c r="D20" i="7"/>
  <c r="F20" i="7"/>
  <c r="E99" i="7"/>
  <c r="G99" i="7"/>
  <c r="D99" i="7"/>
  <c r="F99" i="7"/>
  <c r="H98" i="7"/>
  <c r="E36" i="7"/>
  <c r="G36" i="7"/>
  <c r="D36" i="7"/>
  <c r="F36" i="7"/>
  <c r="E21" i="7"/>
  <c r="G21" i="7"/>
  <c r="D21" i="7"/>
  <c r="F21" i="7"/>
  <c r="H20" i="7"/>
  <c r="E37" i="7"/>
  <c r="G37" i="7"/>
  <c r="D37" i="7"/>
  <c r="F37" i="7"/>
  <c r="H36" i="7"/>
  <c r="E68" i="7"/>
  <c r="G68" i="7"/>
  <c r="D68" i="7"/>
  <c r="F68" i="7"/>
  <c r="E141" i="7"/>
  <c r="G141" i="7"/>
  <c r="D141" i="7"/>
  <c r="F141" i="7"/>
  <c r="H140" i="7"/>
  <c r="E53" i="7"/>
  <c r="G53" i="7"/>
  <c r="D53" i="7"/>
  <c r="F53" i="7"/>
  <c r="E69" i="7"/>
  <c r="G69" i="7"/>
  <c r="D69" i="7"/>
  <c r="F69" i="7"/>
  <c r="H68" i="7"/>
  <c r="E138" i="7"/>
  <c r="G138" i="7"/>
  <c r="D138" i="7"/>
  <c r="F138" i="7"/>
  <c r="E54" i="7"/>
  <c r="G54" i="7"/>
  <c r="D54" i="7"/>
  <c r="F54" i="7"/>
  <c r="H53" i="7"/>
  <c r="H138" i="7"/>
  <c r="E183" i="7"/>
  <c r="G183" i="7"/>
  <c r="D183" i="7"/>
  <c r="F183" i="7"/>
  <c r="H14" i="7"/>
  <c r="E136" i="7"/>
  <c r="G136" i="7"/>
  <c r="D136" i="7"/>
  <c r="F136" i="7"/>
  <c r="E184" i="7"/>
  <c r="G184" i="7"/>
  <c r="D184" i="7"/>
  <c r="F184" i="7"/>
  <c r="H183" i="7"/>
  <c r="E6" i="7"/>
  <c r="G6" i="7"/>
  <c r="D6" i="7"/>
  <c r="F6" i="7"/>
  <c r="E137" i="7"/>
  <c r="G137" i="7"/>
  <c r="D137" i="7"/>
  <c r="F137" i="7"/>
  <c r="H136" i="7"/>
  <c r="E70" i="7"/>
  <c r="G70" i="7"/>
  <c r="D70" i="7"/>
  <c r="F70" i="7"/>
  <c r="E7" i="7"/>
  <c r="G7" i="7"/>
  <c r="D7" i="7"/>
  <c r="F7" i="7"/>
  <c r="H6" i="7"/>
  <c r="E96" i="7"/>
  <c r="G96" i="7"/>
  <c r="D96" i="7"/>
  <c r="F96" i="7"/>
  <c r="E71" i="7"/>
  <c r="G71" i="7"/>
  <c r="D71" i="7"/>
  <c r="F71" i="7"/>
  <c r="H70" i="7"/>
  <c r="E2" i="7"/>
  <c r="G2" i="7"/>
  <c r="D2" i="7"/>
  <c r="F2" i="7"/>
  <c r="E97" i="7"/>
  <c r="G97" i="7"/>
  <c r="D97" i="7"/>
  <c r="F97" i="7"/>
  <c r="H96" i="7"/>
  <c r="E92" i="7"/>
  <c r="G92" i="7"/>
  <c r="D92" i="7"/>
  <c r="F92" i="7"/>
  <c r="H2" i="7"/>
  <c r="E50" i="7"/>
  <c r="G50" i="7"/>
  <c r="D50" i="7"/>
  <c r="F50" i="7"/>
  <c r="E93" i="7"/>
  <c r="G93" i="7"/>
  <c r="D93" i="7"/>
  <c r="F93" i="7"/>
  <c r="H92" i="7"/>
  <c r="E176" i="7"/>
  <c r="G176" i="7"/>
  <c r="D176" i="7"/>
  <c r="F176" i="7"/>
  <c r="E51" i="7"/>
  <c r="G51" i="7"/>
  <c r="D51" i="7"/>
  <c r="F51" i="7"/>
  <c r="H50" i="7"/>
  <c r="E94" i="7"/>
  <c r="G94" i="7"/>
  <c r="D94" i="7"/>
  <c r="F94" i="7"/>
  <c r="E177" i="7"/>
  <c r="G177" i="7"/>
  <c r="D177" i="7"/>
  <c r="F177" i="7"/>
  <c r="H176" i="7"/>
  <c r="E49" i="7"/>
  <c r="G49" i="7"/>
  <c r="D49" i="7"/>
  <c r="F49" i="7"/>
  <c r="E95" i="7"/>
  <c r="G95" i="7"/>
  <c r="D95" i="7"/>
  <c r="F95" i="7"/>
  <c r="H94" i="7"/>
  <c r="E171" i="7"/>
  <c r="G171" i="7"/>
  <c r="D171" i="7"/>
  <c r="F171" i="7"/>
  <c r="H49" i="7"/>
  <c r="E172" i="7"/>
  <c r="G172" i="7"/>
  <c r="D172" i="7"/>
  <c r="F172" i="7"/>
  <c r="H171" i="7"/>
  <c r="H48" i="7"/>
  <c r="E153" i="7"/>
  <c r="G153" i="7"/>
  <c r="D153" i="7"/>
  <c r="F153" i="7"/>
  <c r="E144" i="7"/>
  <c r="G144" i="7"/>
  <c r="D144" i="7"/>
  <c r="F144" i="7"/>
  <c r="H143" i="7"/>
  <c r="E154" i="7"/>
  <c r="G154" i="7"/>
  <c r="D154" i="7"/>
  <c r="F154" i="7"/>
  <c r="H153" i="7"/>
  <c r="E63" i="7"/>
  <c r="G63" i="7"/>
  <c r="D63" i="7"/>
  <c r="F63" i="7"/>
  <c r="E120" i="7"/>
  <c r="G120" i="7"/>
  <c r="D120" i="7"/>
  <c r="F120" i="7"/>
  <c r="H119" i="7"/>
  <c r="E64" i="7"/>
  <c r="G64" i="7"/>
  <c r="D64" i="7"/>
  <c r="F64" i="7"/>
  <c r="H63" i="7"/>
  <c r="E82" i="7"/>
  <c r="G82" i="7"/>
  <c r="D82" i="7"/>
  <c r="F82" i="7"/>
  <c r="E157" i="7"/>
  <c r="G157" i="7"/>
  <c r="D157" i="7"/>
  <c r="F157" i="7"/>
  <c r="H156" i="7"/>
  <c r="E83" i="7"/>
  <c r="G83" i="7"/>
  <c r="D83" i="7"/>
  <c r="F83" i="7"/>
  <c r="H82" i="7"/>
  <c r="E166" i="7"/>
  <c r="G166" i="7"/>
  <c r="D166" i="7"/>
  <c r="F166" i="7"/>
  <c r="E190" i="7"/>
  <c r="G190" i="7"/>
  <c r="D190" i="7"/>
  <c r="F190" i="7"/>
  <c r="H189" i="7"/>
  <c r="E40" i="7"/>
  <c r="G40" i="7"/>
  <c r="D40" i="7"/>
  <c r="F40" i="7"/>
  <c r="E167" i="7"/>
  <c r="G167" i="7"/>
  <c r="D167" i="7"/>
  <c r="F167" i="7"/>
  <c r="H166" i="7"/>
  <c r="H40" i="7"/>
  <c r="E55" i="7"/>
  <c r="G55" i="7"/>
  <c r="D55" i="7"/>
  <c r="F55" i="7"/>
  <c r="H137" i="7"/>
  <c r="E185" i="7"/>
  <c r="G185" i="7"/>
  <c r="D185" i="7"/>
  <c r="F185" i="7"/>
  <c r="E56" i="7"/>
  <c r="G56" i="7"/>
  <c r="D56" i="7"/>
  <c r="F56" i="7"/>
  <c r="H55" i="7"/>
  <c r="H185" i="7"/>
  <c r="E77" i="7"/>
  <c r="G77" i="7"/>
  <c r="D77" i="7"/>
  <c r="F77" i="7"/>
  <c r="H154" i="7"/>
  <c r="H77" i="7"/>
  <c r="E146" i="7"/>
  <c r="G146" i="7"/>
  <c r="D146" i="7"/>
  <c r="F146" i="7"/>
  <c r="E72" i="7"/>
  <c r="G72" i="7"/>
  <c r="D72" i="7"/>
  <c r="F72" i="7"/>
  <c r="H71" i="7"/>
  <c r="E122" i="7"/>
  <c r="G122" i="7"/>
  <c r="D122" i="7"/>
  <c r="F122" i="7"/>
  <c r="H146" i="7"/>
  <c r="E115" i="7"/>
  <c r="G115" i="7"/>
  <c r="D115" i="7"/>
  <c r="F115" i="7"/>
  <c r="E123" i="7"/>
  <c r="G123" i="7"/>
  <c r="D123" i="7"/>
  <c r="F123" i="7"/>
  <c r="H122" i="7"/>
  <c r="H115" i="7"/>
  <c r="E45" i="7"/>
  <c r="G45" i="7"/>
  <c r="D45" i="7"/>
  <c r="F45" i="7"/>
  <c r="H187" i="7"/>
  <c r="E102" i="7"/>
  <c r="G102" i="7"/>
  <c r="D102" i="7"/>
  <c r="F102" i="7"/>
  <c r="H45" i="7"/>
  <c r="E65" i="7"/>
  <c r="G65" i="7"/>
  <c r="D65" i="7"/>
  <c r="F65" i="7"/>
  <c r="E103" i="7"/>
  <c r="G103" i="7"/>
  <c r="D103" i="7"/>
  <c r="F103" i="7"/>
  <c r="H102" i="7"/>
  <c r="E100" i="7"/>
  <c r="G100" i="7"/>
  <c r="D100" i="7"/>
  <c r="F100" i="7"/>
  <c r="H65" i="7"/>
  <c r="E101" i="7"/>
  <c r="G101" i="7"/>
  <c r="D101" i="7"/>
  <c r="F101" i="7"/>
  <c r="H100" i="7"/>
  <c r="H101" i="7"/>
  <c r="E61" i="7"/>
  <c r="G61" i="7"/>
  <c r="D61" i="7"/>
  <c r="F61" i="7"/>
  <c r="H60" i="7"/>
  <c r="E175" i="7"/>
  <c r="G175" i="7"/>
  <c r="D175" i="7"/>
  <c r="F175" i="7"/>
  <c r="H174" i="7"/>
  <c r="H21" i="7"/>
  <c r="E52" i="7"/>
  <c r="G52" i="7"/>
  <c r="D52" i="7"/>
  <c r="F52" i="7"/>
  <c r="E191" i="7"/>
  <c r="G191" i="7"/>
  <c r="D191" i="7"/>
  <c r="F191" i="7"/>
  <c r="H190" i="7"/>
  <c r="E19" i="7"/>
  <c r="G19" i="7"/>
  <c r="D19" i="7"/>
  <c r="F19" i="7"/>
  <c r="H52" i="7"/>
  <c r="E178" i="7"/>
  <c r="G178" i="7"/>
  <c r="D178" i="7"/>
  <c r="F178" i="7"/>
  <c r="H19" i="7"/>
  <c r="E182" i="7"/>
  <c r="G182" i="7"/>
  <c r="D182" i="7"/>
  <c r="F182" i="7"/>
  <c r="E179" i="7"/>
  <c r="G179" i="7"/>
  <c r="D179" i="7"/>
  <c r="F179" i="7"/>
  <c r="H178" i="7"/>
  <c r="H182" i="7"/>
  <c r="E44" i="7"/>
  <c r="G44" i="7"/>
  <c r="D44" i="7"/>
  <c r="F44" i="7"/>
  <c r="H184" i="7"/>
  <c r="E18" i="7"/>
  <c r="G18" i="7"/>
  <c r="D18" i="7"/>
  <c r="F18" i="7"/>
  <c r="H44" i="7"/>
  <c r="E193" i="7"/>
  <c r="G193" i="7"/>
  <c r="D193" i="7"/>
  <c r="F193" i="7"/>
  <c r="H18" i="7"/>
  <c r="E194" i="7"/>
  <c r="G194" i="7"/>
  <c r="D194" i="7"/>
  <c r="F194" i="7"/>
  <c r="H193" i="7"/>
  <c r="E127" i="7"/>
  <c r="G127" i="7"/>
  <c r="D127" i="7"/>
  <c r="F127" i="7"/>
  <c r="E80" i="7"/>
  <c r="G80" i="7"/>
  <c r="D80" i="7"/>
  <c r="F80" i="7"/>
  <c r="H79" i="7"/>
  <c r="E39" i="7"/>
  <c r="G39" i="7"/>
  <c r="D39" i="7"/>
  <c r="F39" i="7"/>
  <c r="H127" i="7"/>
  <c r="E11" i="7"/>
  <c r="G11" i="7"/>
  <c r="D11" i="7"/>
  <c r="F11" i="7"/>
  <c r="H39" i="7"/>
  <c r="E134" i="7"/>
  <c r="G134" i="7"/>
  <c r="D134" i="7"/>
  <c r="F134" i="7"/>
  <c r="E12" i="7"/>
  <c r="G12" i="7"/>
  <c r="D12" i="7"/>
  <c r="F12" i="7"/>
  <c r="H11" i="7"/>
  <c r="E135" i="7"/>
  <c r="G135" i="7"/>
  <c r="D135" i="7"/>
  <c r="F135" i="7"/>
  <c r="H134" i="7"/>
  <c r="E196" i="7"/>
  <c r="G196" i="7"/>
  <c r="D196" i="7"/>
  <c r="F196" i="7"/>
  <c r="E180" i="7"/>
  <c r="G180" i="7"/>
  <c r="D180" i="7"/>
  <c r="F180" i="7"/>
  <c r="H179" i="7"/>
  <c r="E112" i="7"/>
  <c r="G112" i="7"/>
  <c r="D112" i="7"/>
  <c r="F112" i="7"/>
  <c r="E197" i="7"/>
  <c r="G197" i="7"/>
  <c r="D197" i="7"/>
  <c r="F197" i="7"/>
  <c r="H196" i="7"/>
  <c r="E33" i="7"/>
  <c r="G33" i="7"/>
  <c r="D33" i="7"/>
  <c r="F33" i="7"/>
  <c r="E113" i="7"/>
  <c r="G113" i="7"/>
  <c r="D113" i="7"/>
  <c r="F113" i="7"/>
  <c r="H112" i="7"/>
  <c r="E159" i="7"/>
  <c r="G159" i="7"/>
  <c r="D159" i="7"/>
  <c r="F159" i="7"/>
  <c r="E34" i="7"/>
  <c r="G34" i="7"/>
  <c r="D34" i="7"/>
  <c r="F34" i="7"/>
  <c r="H33" i="7"/>
  <c r="E160" i="7"/>
  <c r="G160" i="7"/>
  <c r="D160" i="7"/>
  <c r="F160" i="7"/>
  <c r="H159" i="7"/>
  <c r="E81" i="7"/>
  <c r="G81" i="7"/>
  <c r="D81" i="7"/>
  <c r="F81" i="7"/>
  <c r="H12" i="7"/>
  <c r="H81" i="7"/>
  <c r="E104" i="7"/>
  <c r="G104" i="7"/>
  <c r="D104" i="7"/>
  <c r="F104" i="7"/>
  <c r="H7" i="7"/>
  <c r="E105" i="7"/>
  <c r="G105" i="7"/>
  <c r="D105" i="7"/>
  <c r="F105" i="7"/>
  <c r="H104" i="7"/>
  <c r="E145" i="7"/>
  <c r="G145" i="7"/>
  <c r="D145" i="7"/>
  <c r="F145" i="7"/>
  <c r="H144" i="7"/>
  <c r="E10" i="7"/>
  <c r="G10" i="7"/>
  <c r="D10" i="7"/>
  <c r="F10" i="7"/>
  <c r="E35" i="7"/>
  <c r="G35" i="7"/>
  <c r="D35" i="7"/>
  <c r="F35" i="7"/>
  <c r="H34" i="7"/>
  <c r="H10" i="7"/>
  <c r="H9" i="7"/>
  <c r="E85" i="7"/>
  <c r="G85" i="7"/>
  <c r="D85" i="7"/>
  <c r="F85" i="7"/>
  <c r="H145" i="7"/>
  <c r="E86" i="7"/>
  <c r="G86" i="7"/>
  <c r="D86" i="7"/>
  <c r="F86" i="7"/>
  <c r="H85" i="7"/>
  <c r="E84" i="7"/>
  <c r="G84" i="7"/>
  <c r="D84" i="7"/>
  <c r="F84" i="7"/>
  <c r="E192" i="7"/>
  <c r="G192" i="7"/>
  <c r="D192" i="7"/>
  <c r="F192" i="7"/>
  <c r="H191" i="7"/>
  <c r="H84" i="7"/>
  <c r="E89" i="7"/>
  <c r="G89" i="7"/>
  <c r="D89" i="7"/>
  <c r="F89" i="7"/>
  <c r="H83" i="7"/>
  <c r="E90" i="7"/>
  <c r="G90" i="7"/>
  <c r="D90" i="7"/>
  <c r="F90" i="7"/>
  <c r="H89" i="7"/>
  <c r="E28" i="7"/>
  <c r="G28" i="7"/>
  <c r="D28" i="7"/>
  <c r="F28" i="7"/>
  <c r="E181" i="7"/>
  <c r="G181" i="7"/>
  <c r="D181" i="7"/>
  <c r="F181" i="7"/>
  <c r="H180" i="7"/>
  <c r="E29" i="7"/>
  <c r="G29" i="7"/>
  <c r="D29" i="7"/>
  <c r="F29" i="7"/>
  <c r="H28" i="7"/>
  <c r="E163" i="7"/>
  <c r="G163" i="7"/>
  <c r="D163" i="7"/>
  <c r="F163" i="7"/>
  <c r="H97" i="7"/>
  <c r="E164" i="7"/>
  <c r="G164" i="7"/>
  <c r="D164" i="7"/>
  <c r="F164" i="7"/>
  <c r="H163" i="7"/>
  <c r="E91" i="7"/>
  <c r="G91" i="7"/>
  <c r="D91" i="7"/>
  <c r="F91" i="7"/>
  <c r="E168" i="7"/>
  <c r="G168" i="7"/>
  <c r="D168" i="7"/>
  <c r="F168" i="7"/>
  <c r="H167" i="7"/>
  <c r="H91" i="7"/>
  <c r="H51" i="7"/>
  <c r="E32" i="7"/>
  <c r="G32" i="7"/>
  <c r="D32" i="7"/>
  <c r="F32" i="7"/>
  <c r="E38" i="7"/>
  <c r="G38" i="7"/>
  <c r="D38" i="7"/>
  <c r="F38" i="7"/>
  <c r="H37" i="7"/>
  <c r="H32" i="7"/>
  <c r="E88" i="7"/>
  <c r="G88" i="7"/>
  <c r="D88" i="7"/>
  <c r="F88" i="7"/>
  <c r="E114" i="7"/>
  <c r="G114" i="7"/>
  <c r="D114" i="7"/>
  <c r="F114" i="7"/>
  <c r="H113" i="7"/>
  <c r="H88" i="7"/>
  <c r="E5" i="7"/>
  <c r="G5" i="7"/>
  <c r="D5" i="7"/>
  <c r="F5" i="7"/>
  <c r="H192" i="7"/>
  <c r="H5" i="7"/>
  <c r="E161" i="7"/>
  <c r="G161" i="7"/>
  <c r="D161" i="7"/>
  <c r="F161" i="7"/>
  <c r="H160" i="7"/>
  <c r="E43" i="7"/>
  <c r="G43" i="7"/>
  <c r="D43" i="7"/>
  <c r="F43" i="7"/>
  <c r="E201" i="7"/>
  <c r="G201" i="7"/>
  <c r="D201" i="7"/>
  <c r="F201" i="7"/>
  <c r="H200" i="7"/>
  <c r="H43" i="7"/>
  <c r="H42" i="7"/>
  <c r="H31" i="7"/>
  <c r="E165" i="7"/>
  <c r="G165" i="7"/>
  <c r="D165" i="7"/>
  <c r="F165" i="7"/>
  <c r="H164" i="7"/>
  <c r="E109" i="7"/>
  <c r="G109" i="7"/>
  <c r="D109" i="7"/>
  <c r="F109" i="7"/>
  <c r="H108" i="7"/>
  <c r="H95" i="7"/>
  <c r="H99" i="7"/>
  <c r="E24" i="7"/>
  <c r="G24" i="7"/>
  <c r="D24" i="7"/>
  <c r="F24" i="7"/>
  <c r="H29" i="7"/>
  <c r="E169" i="7"/>
  <c r="G169" i="7"/>
  <c r="D169" i="7"/>
  <c r="F169" i="7"/>
  <c r="H24" i="7"/>
  <c r="E170" i="7"/>
  <c r="G170" i="7"/>
  <c r="D170" i="7"/>
  <c r="F170" i="7"/>
  <c r="H169" i="7"/>
  <c r="H172" i="7"/>
  <c r="H123" i="7"/>
  <c r="E152" i="7"/>
  <c r="G152" i="7"/>
  <c r="D152" i="7"/>
  <c r="F152" i="7"/>
  <c r="H67" i="7"/>
  <c r="H152" i="7"/>
  <c r="H114" i="7"/>
  <c r="H93" i="7"/>
  <c r="E57" i="7"/>
  <c r="G57" i="7"/>
  <c r="D57" i="7"/>
  <c r="F57" i="7"/>
  <c r="E126" i="7"/>
  <c r="G126" i="7"/>
  <c r="D126" i="7"/>
  <c r="F126" i="7"/>
  <c r="H125" i="7"/>
  <c r="E58" i="7"/>
  <c r="G58" i="7"/>
  <c r="D58" i="7"/>
  <c r="F58" i="7"/>
  <c r="H57" i="7"/>
  <c r="H54" i="7"/>
  <c r="E162" i="7"/>
  <c r="G162" i="7"/>
  <c r="D162" i="7"/>
  <c r="F162" i="7"/>
  <c r="H161" i="7"/>
  <c r="H129" i="7"/>
  <c r="E87" i="7"/>
  <c r="G87" i="7"/>
  <c r="D87" i="7"/>
  <c r="F87" i="7"/>
  <c r="H86" i="7"/>
  <c r="E110" i="7"/>
  <c r="G110" i="7"/>
  <c r="D110" i="7"/>
  <c r="F110" i="7"/>
  <c r="H109" i="7"/>
  <c r="H181" i="7"/>
  <c r="H131" i="7"/>
  <c r="H168" i="7"/>
  <c r="E158" i="7"/>
  <c r="G158" i="7"/>
  <c r="D158" i="7"/>
  <c r="F158" i="7"/>
  <c r="H58" i="7"/>
  <c r="H158" i="7"/>
  <c r="E111" i="7"/>
  <c r="G111" i="7"/>
  <c r="D111" i="7"/>
  <c r="F111" i="7"/>
  <c r="H110" i="7"/>
  <c r="E106" i="7"/>
  <c r="G106" i="7"/>
  <c r="D106" i="7"/>
  <c r="F106" i="7"/>
  <c r="E198" i="7"/>
  <c r="G198" i="7"/>
  <c r="D198" i="7"/>
  <c r="F198" i="7"/>
  <c r="H197" i="7"/>
  <c r="H106" i="7"/>
  <c r="H111" i="7"/>
  <c r="E121" i="7"/>
  <c r="G121" i="7"/>
  <c r="D121" i="7"/>
  <c r="F121" i="7"/>
  <c r="H120" i="7"/>
  <c r="H4" i="7"/>
  <c r="E195" i="7"/>
  <c r="G195" i="7"/>
  <c r="D195" i="7"/>
  <c r="F195" i="7"/>
  <c r="H194" i="7"/>
  <c r="H87" i="7"/>
  <c r="E76" i="7"/>
  <c r="G76" i="7"/>
  <c r="D76" i="7"/>
  <c r="F76" i="7"/>
  <c r="E27" i="7"/>
  <c r="G27" i="7"/>
  <c r="D27" i="7"/>
  <c r="F27" i="7"/>
  <c r="H26" i="7"/>
  <c r="H76" i="7"/>
  <c r="H117" i="7"/>
  <c r="E75" i="7"/>
  <c r="G75" i="7"/>
  <c r="D75" i="7"/>
  <c r="F75" i="7"/>
  <c r="H74" i="7"/>
  <c r="H121" i="7"/>
  <c r="H64" i="7"/>
  <c r="H35" i="7"/>
  <c r="E62" i="7"/>
  <c r="G62" i="7"/>
  <c r="D62" i="7"/>
  <c r="F62" i="7"/>
  <c r="H61" i="7"/>
  <c r="H198" i="7"/>
  <c r="H126" i="7"/>
  <c r="E17" i="7"/>
  <c r="G17" i="7"/>
  <c r="D17" i="7"/>
  <c r="F17" i="7"/>
  <c r="H16" i="7"/>
  <c r="H69" i="7"/>
  <c r="E151" i="7"/>
  <c r="G151" i="7"/>
  <c r="D151" i="7"/>
  <c r="F151" i="7"/>
  <c r="H170" i="7"/>
  <c r="H151" i="7"/>
  <c r="H135" i="7"/>
  <c r="H141" i="7"/>
  <c r="H157" i="7"/>
  <c r="H162" i="7"/>
  <c r="H103" i="7"/>
  <c r="H27" i="7"/>
  <c r="E150" i="7"/>
  <c r="G150" i="7"/>
  <c r="D150" i="7"/>
  <c r="F150" i="7"/>
  <c r="H149" i="7"/>
  <c r="H90" i="7"/>
  <c r="H150" i="7"/>
  <c r="H195" i="7"/>
  <c r="H80" i="7"/>
  <c r="H165" i="7"/>
  <c r="H105" i="7"/>
  <c r="H23" i="7"/>
  <c r="H38" i="7"/>
  <c r="H177" i="7"/>
  <c r="H133" i="7"/>
  <c r="H62" i="7"/>
  <c r="H75" i="7"/>
  <c r="H56" i="7"/>
  <c r="H175" i="7"/>
  <c r="H72" i="7"/>
  <c r="V208" i="1"/>
  <c r="W208" i="1"/>
  <c r="X208" i="1"/>
  <c r="Y208" i="1"/>
  <c r="Z208" i="1"/>
  <c r="AA208" i="1"/>
  <c r="AB208" i="1"/>
  <c r="AC208" i="1"/>
  <c r="AD208" i="1"/>
  <c r="AE208" i="1"/>
  <c r="U208" i="1"/>
  <c r="H209" i="2"/>
  <c r="G209" i="2"/>
  <c r="F209" i="2"/>
  <c r="E209" i="2"/>
  <c r="D209" i="2"/>
  <c r="C209" i="2"/>
  <c r="H207" i="2"/>
  <c r="G207" i="2"/>
  <c r="F207" i="2"/>
  <c r="E207" i="2"/>
  <c r="D207" i="2"/>
  <c r="C207" i="2"/>
  <c r="H418" i="2"/>
  <c r="G418" i="2"/>
  <c r="F418" i="2"/>
  <c r="E418" i="2"/>
  <c r="D418" i="2"/>
  <c r="C418" i="2"/>
  <c r="H416" i="2"/>
  <c r="G416" i="2"/>
  <c r="F416" i="2"/>
  <c r="E416" i="2"/>
  <c r="D416" i="2"/>
  <c r="C416" i="2"/>
  <c r="M6" i="2"/>
  <c r="N6" i="2"/>
  <c r="O6" i="2"/>
  <c r="P6" i="2"/>
  <c r="Q6" i="2"/>
  <c r="P1" i="2"/>
  <c r="M7" i="2"/>
  <c r="N7" i="2"/>
  <c r="O7" i="2"/>
  <c r="P7" i="2"/>
  <c r="Q7" i="2"/>
  <c r="M8" i="2"/>
  <c r="N8" i="2"/>
  <c r="O8" i="2"/>
  <c r="P8" i="2"/>
  <c r="Q8" i="2"/>
  <c r="M9" i="2"/>
  <c r="N9" i="2"/>
  <c r="O9" i="2"/>
  <c r="P9" i="2"/>
  <c r="Q9" i="2"/>
  <c r="M10" i="2"/>
  <c r="N10" i="2"/>
  <c r="O10" i="2"/>
  <c r="P10" i="2"/>
  <c r="Q10" i="2"/>
  <c r="M11" i="2"/>
  <c r="N11" i="2"/>
  <c r="O11" i="2"/>
  <c r="P11" i="2"/>
  <c r="Q11" i="2"/>
  <c r="M12" i="2"/>
  <c r="N12" i="2"/>
  <c r="O12" i="2"/>
  <c r="P12" i="2"/>
  <c r="Q12" i="2"/>
  <c r="M13" i="2"/>
  <c r="N13" i="2"/>
  <c r="O13" i="2"/>
  <c r="P13" i="2"/>
  <c r="Q13" i="2"/>
  <c r="M14" i="2"/>
  <c r="N14" i="2"/>
  <c r="O14" i="2"/>
  <c r="P14" i="2"/>
  <c r="Q14" i="2"/>
  <c r="M15" i="2"/>
  <c r="N15" i="2"/>
  <c r="O15" i="2"/>
  <c r="P15" i="2"/>
  <c r="Q15" i="2"/>
  <c r="M16" i="2"/>
  <c r="N16" i="2"/>
  <c r="O16" i="2"/>
  <c r="P16" i="2"/>
  <c r="Q16" i="2"/>
  <c r="M17" i="2"/>
  <c r="N17" i="2"/>
  <c r="O17" i="2"/>
  <c r="P17" i="2"/>
  <c r="Q17" i="2"/>
  <c r="M18" i="2"/>
  <c r="N18" i="2"/>
  <c r="O18" i="2"/>
  <c r="P18" i="2"/>
  <c r="Q18" i="2"/>
  <c r="M19" i="2"/>
  <c r="N19" i="2"/>
  <c r="O19" i="2"/>
  <c r="P19" i="2"/>
  <c r="Q19" i="2"/>
  <c r="M20" i="2"/>
  <c r="N20" i="2"/>
  <c r="O20" i="2"/>
  <c r="P20" i="2"/>
  <c r="Q20" i="2"/>
  <c r="M21" i="2"/>
  <c r="N21" i="2"/>
  <c r="O21" i="2"/>
  <c r="P21" i="2"/>
  <c r="Q21" i="2"/>
  <c r="M22" i="2"/>
  <c r="N22" i="2"/>
  <c r="O22" i="2"/>
  <c r="P22" i="2"/>
  <c r="Q22" i="2"/>
  <c r="M23" i="2"/>
  <c r="N23" i="2"/>
  <c r="O23" i="2"/>
  <c r="P23" i="2"/>
  <c r="Q23" i="2"/>
  <c r="M24" i="2"/>
  <c r="N24" i="2"/>
  <c r="O24" i="2"/>
  <c r="P24" i="2"/>
  <c r="Q24" i="2"/>
  <c r="M25" i="2"/>
  <c r="N25" i="2"/>
  <c r="O25" i="2"/>
  <c r="P25" i="2"/>
  <c r="Q25" i="2"/>
  <c r="M26" i="2"/>
  <c r="N26" i="2"/>
  <c r="O26" i="2"/>
  <c r="P26" i="2"/>
  <c r="Q26" i="2"/>
  <c r="M27" i="2"/>
  <c r="N27" i="2"/>
  <c r="O27" i="2"/>
  <c r="P27" i="2"/>
  <c r="Q27" i="2"/>
  <c r="M28" i="2"/>
  <c r="N28" i="2"/>
  <c r="O28" i="2"/>
  <c r="P28" i="2"/>
  <c r="Q28" i="2"/>
  <c r="M29" i="2"/>
  <c r="N29" i="2"/>
  <c r="O29" i="2"/>
  <c r="P29" i="2"/>
  <c r="Q29" i="2"/>
  <c r="M30" i="2"/>
  <c r="N30" i="2"/>
  <c r="O30" i="2"/>
  <c r="P30" i="2"/>
  <c r="Q30" i="2"/>
  <c r="M31" i="2"/>
  <c r="N31" i="2"/>
  <c r="O31" i="2"/>
  <c r="P31" i="2"/>
  <c r="Q31" i="2"/>
  <c r="M32" i="2"/>
  <c r="N32" i="2"/>
  <c r="O32" i="2"/>
  <c r="P32" i="2"/>
  <c r="Q32" i="2"/>
  <c r="M33" i="2"/>
  <c r="N33" i="2"/>
  <c r="O33" i="2"/>
  <c r="P33" i="2"/>
  <c r="Q33" i="2"/>
  <c r="M34" i="2"/>
  <c r="N34" i="2"/>
  <c r="O34" i="2"/>
  <c r="P34" i="2"/>
  <c r="Q34" i="2"/>
  <c r="M35" i="2"/>
  <c r="N35" i="2"/>
  <c r="O35" i="2"/>
  <c r="P35" i="2"/>
  <c r="Q35" i="2"/>
  <c r="M36" i="2"/>
  <c r="N36" i="2"/>
  <c r="O36" i="2"/>
  <c r="P36" i="2"/>
  <c r="Q36" i="2"/>
  <c r="M37" i="2"/>
  <c r="N37" i="2"/>
  <c r="O37" i="2"/>
  <c r="P37" i="2"/>
  <c r="Q37" i="2"/>
  <c r="M38" i="2"/>
  <c r="N38" i="2"/>
  <c r="O38" i="2"/>
  <c r="P38" i="2"/>
  <c r="Q38" i="2"/>
  <c r="M39" i="2"/>
  <c r="N39" i="2"/>
  <c r="O39" i="2"/>
  <c r="P39" i="2"/>
  <c r="Q39" i="2"/>
  <c r="M40" i="2"/>
  <c r="N40" i="2"/>
  <c r="O40" i="2"/>
  <c r="P40" i="2"/>
  <c r="Q40" i="2"/>
  <c r="M41" i="2"/>
  <c r="N41" i="2"/>
  <c r="O41" i="2"/>
  <c r="P41" i="2"/>
  <c r="Q41" i="2"/>
  <c r="M42" i="2"/>
  <c r="N42" i="2"/>
  <c r="O42" i="2"/>
  <c r="P42" i="2"/>
  <c r="Q42" i="2"/>
  <c r="M43" i="2"/>
  <c r="N43" i="2"/>
  <c r="O43" i="2"/>
  <c r="P43" i="2"/>
  <c r="Q43" i="2"/>
  <c r="M44" i="2"/>
  <c r="N44" i="2"/>
  <c r="O44" i="2"/>
  <c r="P44" i="2"/>
  <c r="Q44" i="2"/>
  <c r="M45" i="2"/>
  <c r="N45" i="2"/>
  <c r="O45" i="2"/>
  <c r="P45" i="2"/>
  <c r="Q45" i="2"/>
  <c r="M46" i="2"/>
  <c r="N46" i="2"/>
  <c r="O46" i="2"/>
  <c r="P46" i="2"/>
  <c r="Q46" i="2"/>
  <c r="M47" i="2"/>
  <c r="N47" i="2"/>
  <c r="O47" i="2"/>
  <c r="P47" i="2"/>
  <c r="Q47" i="2"/>
  <c r="M48" i="2"/>
  <c r="N48" i="2"/>
  <c r="O48" i="2"/>
  <c r="P48" i="2"/>
  <c r="Q48" i="2"/>
  <c r="M49" i="2"/>
  <c r="N49" i="2"/>
  <c r="O49" i="2"/>
  <c r="P49" i="2"/>
  <c r="Q49" i="2"/>
  <c r="M50" i="2"/>
  <c r="N50" i="2"/>
  <c r="O50" i="2"/>
  <c r="P50" i="2"/>
  <c r="Q50" i="2"/>
  <c r="M51" i="2"/>
  <c r="N51" i="2"/>
  <c r="O51" i="2"/>
  <c r="P51" i="2"/>
  <c r="Q51" i="2"/>
  <c r="M52" i="2"/>
  <c r="N52" i="2"/>
  <c r="O52" i="2"/>
  <c r="P52" i="2"/>
  <c r="Q52" i="2"/>
  <c r="M53" i="2"/>
  <c r="N53" i="2"/>
  <c r="O53" i="2"/>
  <c r="P53" i="2"/>
  <c r="Q53" i="2"/>
  <c r="M54" i="2"/>
  <c r="N54" i="2"/>
  <c r="O54" i="2"/>
  <c r="P54" i="2"/>
  <c r="Q54" i="2"/>
  <c r="M55" i="2"/>
  <c r="N55" i="2"/>
  <c r="O55" i="2"/>
  <c r="P55" i="2"/>
  <c r="Q55" i="2"/>
  <c r="M56" i="2"/>
  <c r="N56" i="2"/>
  <c r="O56" i="2"/>
  <c r="P56" i="2"/>
  <c r="Q56" i="2"/>
  <c r="M57" i="2"/>
  <c r="N57" i="2"/>
  <c r="O57" i="2"/>
  <c r="P57" i="2"/>
  <c r="Q57" i="2"/>
  <c r="M58" i="2"/>
  <c r="N58" i="2"/>
  <c r="O58" i="2"/>
  <c r="P58" i="2"/>
  <c r="Q58" i="2"/>
  <c r="M59" i="2"/>
  <c r="N59" i="2"/>
  <c r="O59" i="2"/>
  <c r="P59" i="2"/>
  <c r="Q59" i="2"/>
  <c r="M60" i="2"/>
  <c r="N60" i="2"/>
  <c r="O60" i="2"/>
  <c r="P60" i="2"/>
  <c r="Q60" i="2"/>
  <c r="M61" i="2"/>
  <c r="N61" i="2"/>
  <c r="O61" i="2"/>
  <c r="P61" i="2"/>
  <c r="Q61" i="2"/>
  <c r="M62" i="2"/>
  <c r="N62" i="2"/>
  <c r="O62" i="2"/>
  <c r="P62" i="2"/>
  <c r="Q62" i="2"/>
  <c r="M63" i="2"/>
  <c r="N63" i="2"/>
  <c r="O63" i="2"/>
  <c r="P63" i="2"/>
  <c r="Q63" i="2"/>
  <c r="M64" i="2"/>
  <c r="N64" i="2"/>
  <c r="O64" i="2"/>
  <c r="P64" i="2"/>
  <c r="Q64" i="2"/>
  <c r="M65" i="2"/>
  <c r="N65" i="2"/>
  <c r="O65" i="2"/>
  <c r="P65" i="2"/>
  <c r="Q65" i="2"/>
  <c r="M66" i="2"/>
  <c r="N66" i="2"/>
  <c r="O66" i="2"/>
  <c r="P66" i="2"/>
  <c r="Q66" i="2"/>
  <c r="M67" i="2"/>
  <c r="N67" i="2"/>
  <c r="O67" i="2"/>
  <c r="P67" i="2"/>
  <c r="Q67" i="2"/>
  <c r="M68" i="2"/>
  <c r="N68" i="2"/>
  <c r="O68" i="2"/>
  <c r="P68" i="2"/>
  <c r="Q68" i="2"/>
  <c r="M69" i="2"/>
  <c r="N69" i="2"/>
  <c r="O69" i="2"/>
  <c r="P69" i="2"/>
  <c r="Q69" i="2"/>
  <c r="M70" i="2"/>
  <c r="N70" i="2"/>
  <c r="O70" i="2"/>
  <c r="P70" i="2"/>
  <c r="Q70" i="2"/>
  <c r="M71" i="2"/>
  <c r="N71" i="2"/>
  <c r="O71" i="2"/>
  <c r="P71" i="2"/>
  <c r="Q71" i="2"/>
  <c r="M72" i="2"/>
  <c r="N72" i="2"/>
  <c r="O72" i="2"/>
  <c r="P72" i="2"/>
  <c r="Q72" i="2"/>
  <c r="M73" i="2"/>
  <c r="N73" i="2"/>
  <c r="O73" i="2"/>
  <c r="P73" i="2"/>
  <c r="Q73" i="2"/>
  <c r="M74" i="2"/>
  <c r="N74" i="2"/>
  <c r="O74" i="2"/>
  <c r="P74" i="2"/>
  <c r="Q74" i="2"/>
  <c r="M75" i="2"/>
  <c r="N75" i="2"/>
  <c r="O75" i="2"/>
  <c r="P75" i="2"/>
  <c r="Q75" i="2"/>
  <c r="M76" i="2"/>
  <c r="N76" i="2"/>
  <c r="O76" i="2"/>
  <c r="P76" i="2"/>
  <c r="Q76" i="2"/>
  <c r="M77" i="2"/>
  <c r="N77" i="2"/>
  <c r="O77" i="2"/>
  <c r="P77" i="2"/>
  <c r="Q77" i="2"/>
  <c r="M78" i="2"/>
  <c r="N78" i="2"/>
  <c r="O78" i="2"/>
  <c r="P78" i="2"/>
  <c r="Q78" i="2"/>
  <c r="M79" i="2"/>
  <c r="N79" i="2"/>
  <c r="O79" i="2"/>
  <c r="P79" i="2"/>
  <c r="Q79" i="2"/>
  <c r="M80" i="2"/>
  <c r="N80" i="2"/>
  <c r="O80" i="2"/>
  <c r="P80" i="2"/>
  <c r="Q80" i="2"/>
  <c r="M81" i="2"/>
  <c r="N81" i="2"/>
  <c r="O81" i="2"/>
  <c r="P81" i="2"/>
  <c r="Q81" i="2"/>
  <c r="M82" i="2"/>
  <c r="N82" i="2"/>
  <c r="O82" i="2"/>
  <c r="P82" i="2"/>
  <c r="Q82" i="2"/>
  <c r="M83" i="2"/>
  <c r="N83" i="2"/>
  <c r="O83" i="2"/>
  <c r="P83" i="2"/>
  <c r="Q83" i="2"/>
  <c r="M84" i="2"/>
  <c r="N84" i="2"/>
  <c r="O84" i="2"/>
  <c r="P84" i="2"/>
  <c r="Q84" i="2"/>
  <c r="M85" i="2"/>
  <c r="N85" i="2"/>
  <c r="O85" i="2"/>
  <c r="P85" i="2"/>
  <c r="Q85" i="2"/>
  <c r="M86" i="2"/>
  <c r="N86" i="2"/>
  <c r="O86" i="2"/>
  <c r="P86" i="2"/>
  <c r="Q86" i="2"/>
  <c r="M87" i="2"/>
  <c r="N87" i="2"/>
  <c r="O87" i="2"/>
  <c r="P87" i="2"/>
  <c r="Q87" i="2"/>
  <c r="M88" i="2"/>
  <c r="N88" i="2"/>
  <c r="O88" i="2"/>
  <c r="P88" i="2"/>
  <c r="Q88" i="2"/>
  <c r="M89" i="2"/>
  <c r="N89" i="2"/>
  <c r="O89" i="2"/>
  <c r="P89" i="2"/>
  <c r="Q89" i="2"/>
  <c r="M90" i="2"/>
  <c r="N90" i="2"/>
  <c r="O90" i="2"/>
  <c r="P90" i="2"/>
  <c r="Q90" i="2"/>
  <c r="M91" i="2"/>
  <c r="N91" i="2"/>
  <c r="O91" i="2"/>
  <c r="P91" i="2"/>
  <c r="Q91" i="2"/>
  <c r="M92" i="2"/>
  <c r="N92" i="2"/>
  <c r="O92" i="2"/>
  <c r="P92" i="2"/>
  <c r="Q92" i="2"/>
  <c r="M93" i="2"/>
  <c r="N93" i="2"/>
  <c r="O93" i="2"/>
  <c r="P93" i="2"/>
  <c r="Q93" i="2"/>
  <c r="M94" i="2"/>
  <c r="N94" i="2"/>
  <c r="O94" i="2"/>
  <c r="P94" i="2"/>
  <c r="Q94" i="2"/>
  <c r="M95" i="2"/>
  <c r="N95" i="2"/>
  <c r="O95" i="2"/>
  <c r="P95" i="2"/>
  <c r="Q95" i="2"/>
  <c r="M96" i="2"/>
  <c r="N96" i="2"/>
  <c r="O96" i="2"/>
  <c r="P96" i="2"/>
  <c r="Q96" i="2"/>
  <c r="M97" i="2"/>
  <c r="N97" i="2"/>
  <c r="O97" i="2"/>
  <c r="P97" i="2"/>
  <c r="Q97" i="2"/>
  <c r="M98" i="2"/>
  <c r="N98" i="2"/>
  <c r="O98" i="2"/>
  <c r="P98" i="2"/>
  <c r="Q98" i="2"/>
  <c r="M99" i="2"/>
  <c r="N99" i="2"/>
  <c r="O99" i="2"/>
  <c r="P99" i="2"/>
  <c r="Q99" i="2"/>
  <c r="M100" i="2"/>
  <c r="N100" i="2"/>
  <c r="O100" i="2"/>
  <c r="P100" i="2"/>
  <c r="Q100" i="2"/>
  <c r="M101" i="2"/>
  <c r="N101" i="2"/>
  <c r="O101" i="2"/>
  <c r="P101" i="2"/>
  <c r="Q101" i="2"/>
  <c r="M102" i="2"/>
  <c r="N102" i="2"/>
  <c r="O102" i="2"/>
  <c r="P102" i="2"/>
  <c r="Q102" i="2"/>
  <c r="M103" i="2"/>
  <c r="N103" i="2"/>
  <c r="O103" i="2"/>
  <c r="P103" i="2"/>
  <c r="Q103" i="2"/>
  <c r="M104" i="2"/>
  <c r="N104" i="2"/>
  <c r="O104" i="2"/>
  <c r="P104" i="2"/>
  <c r="Q104" i="2"/>
  <c r="M105" i="2"/>
  <c r="N105" i="2"/>
  <c r="O105" i="2"/>
  <c r="P105" i="2"/>
  <c r="Q105" i="2"/>
  <c r="M106" i="2"/>
  <c r="N106" i="2"/>
  <c r="O106" i="2"/>
  <c r="P106" i="2"/>
  <c r="Q106" i="2"/>
  <c r="M107" i="2"/>
  <c r="N107" i="2"/>
  <c r="O107" i="2"/>
  <c r="P107" i="2"/>
  <c r="Q107" i="2"/>
  <c r="M108" i="2"/>
  <c r="N108" i="2"/>
  <c r="O108" i="2"/>
  <c r="P108" i="2"/>
  <c r="Q108" i="2"/>
  <c r="M109" i="2"/>
  <c r="N109" i="2"/>
  <c r="O109" i="2"/>
  <c r="P109" i="2"/>
  <c r="Q109" i="2"/>
  <c r="M110" i="2"/>
  <c r="N110" i="2"/>
  <c r="O110" i="2"/>
  <c r="P110" i="2"/>
  <c r="Q110" i="2"/>
  <c r="M111" i="2"/>
  <c r="N111" i="2"/>
  <c r="O111" i="2"/>
  <c r="P111" i="2"/>
  <c r="Q111" i="2"/>
  <c r="M112" i="2"/>
  <c r="N112" i="2"/>
  <c r="O112" i="2"/>
  <c r="P112" i="2"/>
  <c r="Q112" i="2"/>
  <c r="M113" i="2"/>
  <c r="N113" i="2"/>
  <c r="O113" i="2"/>
  <c r="P113" i="2"/>
  <c r="Q113" i="2"/>
  <c r="M114" i="2"/>
  <c r="N114" i="2"/>
  <c r="O114" i="2"/>
  <c r="P114" i="2"/>
  <c r="Q114" i="2"/>
  <c r="M115" i="2"/>
  <c r="N115" i="2"/>
  <c r="O115" i="2"/>
  <c r="P115" i="2"/>
  <c r="Q115" i="2"/>
  <c r="M116" i="2"/>
  <c r="N116" i="2"/>
  <c r="O116" i="2"/>
  <c r="P116" i="2"/>
  <c r="Q116" i="2"/>
  <c r="M117" i="2"/>
  <c r="N117" i="2"/>
  <c r="O117" i="2"/>
  <c r="P117" i="2"/>
  <c r="Q117" i="2"/>
  <c r="M118" i="2"/>
  <c r="N118" i="2"/>
  <c r="O118" i="2"/>
  <c r="P118" i="2"/>
  <c r="Q118" i="2"/>
  <c r="M119" i="2"/>
  <c r="N119" i="2"/>
  <c r="O119" i="2"/>
  <c r="P119" i="2"/>
  <c r="Q119" i="2"/>
  <c r="M120" i="2"/>
  <c r="N120" i="2"/>
  <c r="O120" i="2"/>
  <c r="P120" i="2"/>
  <c r="Q120" i="2"/>
  <c r="M121" i="2"/>
  <c r="N121" i="2"/>
  <c r="O121" i="2"/>
  <c r="P121" i="2"/>
  <c r="Q121" i="2"/>
  <c r="M122" i="2"/>
  <c r="N122" i="2"/>
  <c r="O122" i="2"/>
  <c r="P122" i="2"/>
  <c r="Q122" i="2"/>
  <c r="M123" i="2"/>
  <c r="N123" i="2"/>
  <c r="O123" i="2"/>
  <c r="P123" i="2"/>
  <c r="Q123" i="2"/>
  <c r="M124" i="2"/>
  <c r="N124" i="2"/>
  <c r="O124" i="2"/>
  <c r="P124" i="2"/>
  <c r="Q124" i="2"/>
  <c r="M125" i="2"/>
  <c r="N125" i="2"/>
  <c r="O125" i="2"/>
  <c r="P125" i="2"/>
  <c r="Q125" i="2"/>
  <c r="M126" i="2"/>
  <c r="N126" i="2"/>
  <c r="O126" i="2"/>
  <c r="P126" i="2"/>
  <c r="Q126" i="2"/>
  <c r="M127" i="2"/>
  <c r="N127" i="2"/>
  <c r="O127" i="2"/>
  <c r="P127" i="2"/>
  <c r="Q127" i="2"/>
  <c r="M128" i="2"/>
  <c r="N128" i="2"/>
  <c r="O128" i="2"/>
  <c r="P128" i="2"/>
  <c r="Q128" i="2"/>
  <c r="M129" i="2"/>
  <c r="N129" i="2"/>
  <c r="O129" i="2"/>
  <c r="P129" i="2"/>
  <c r="Q129" i="2"/>
  <c r="M130" i="2"/>
  <c r="N130" i="2"/>
  <c r="O130" i="2"/>
  <c r="P130" i="2"/>
  <c r="Q130" i="2"/>
  <c r="M131" i="2"/>
  <c r="N131" i="2"/>
  <c r="O131" i="2"/>
  <c r="P131" i="2"/>
  <c r="Q131" i="2"/>
  <c r="M132" i="2"/>
  <c r="N132" i="2"/>
  <c r="O132" i="2"/>
  <c r="P132" i="2"/>
  <c r="Q132" i="2"/>
  <c r="M133" i="2"/>
  <c r="N133" i="2"/>
  <c r="O133" i="2"/>
  <c r="P133" i="2"/>
  <c r="Q133" i="2"/>
  <c r="M134" i="2"/>
  <c r="N134" i="2"/>
  <c r="O134" i="2"/>
  <c r="P134" i="2"/>
  <c r="Q134" i="2"/>
  <c r="M135" i="2"/>
  <c r="N135" i="2"/>
  <c r="O135" i="2"/>
  <c r="P135" i="2"/>
  <c r="Q135" i="2"/>
  <c r="M136" i="2"/>
  <c r="N136" i="2"/>
  <c r="O136" i="2"/>
  <c r="P136" i="2"/>
  <c r="Q136" i="2"/>
  <c r="M137" i="2"/>
  <c r="N137" i="2"/>
  <c r="O137" i="2"/>
  <c r="P137" i="2"/>
  <c r="Q137" i="2"/>
  <c r="M138" i="2"/>
  <c r="N138" i="2"/>
  <c r="O138" i="2"/>
  <c r="P138" i="2"/>
  <c r="Q138" i="2"/>
  <c r="M139" i="2"/>
  <c r="N139" i="2"/>
  <c r="O139" i="2"/>
  <c r="P139" i="2"/>
  <c r="Q139" i="2"/>
  <c r="M140" i="2"/>
  <c r="N140" i="2"/>
  <c r="O140" i="2"/>
  <c r="P140" i="2"/>
  <c r="Q140" i="2"/>
  <c r="M141" i="2"/>
  <c r="N141" i="2"/>
  <c r="O141" i="2"/>
  <c r="P141" i="2"/>
  <c r="Q141" i="2"/>
  <c r="M142" i="2"/>
  <c r="N142" i="2"/>
  <c r="O142" i="2"/>
  <c r="P142" i="2"/>
  <c r="Q142" i="2"/>
  <c r="M143" i="2"/>
  <c r="N143" i="2"/>
  <c r="O143" i="2"/>
  <c r="P143" i="2"/>
  <c r="Q143" i="2"/>
  <c r="M144" i="2"/>
  <c r="N144" i="2"/>
  <c r="O144" i="2"/>
  <c r="P144" i="2"/>
  <c r="Q144" i="2"/>
  <c r="M145" i="2"/>
  <c r="N145" i="2"/>
  <c r="O145" i="2"/>
  <c r="P145" i="2"/>
  <c r="Q145" i="2"/>
  <c r="M146" i="2"/>
  <c r="N146" i="2"/>
  <c r="O146" i="2"/>
  <c r="P146" i="2"/>
  <c r="Q146" i="2"/>
  <c r="M147" i="2"/>
  <c r="N147" i="2"/>
  <c r="O147" i="2"/>
  <c r="P147" i="2"/>
  <c r="Q147" i="2"/>
  <c r="M148" i="2"/>
  <c r="N148" i="2"/>
  <c r="O148" i="2"/>
  <c r="P148" i="2"/>
  <c r="Q148" i="2"/>
  <c r="M149" i="2"/>
  <c r="N149" i="2"/>
  <c r="O149" i="2"/>
  <c r="P149" i="2"/>
  <c r="Q149" i="2"/>
  <c r="M150" i="2"/>
  <c r="N150" i="2"/>
  <c r="O150" i="2"/>
  <c r="P150" i="2"/>
  <c r="Q150" i="2"/>
  <c r="M151" i="2"/>
  <c r="N151" i="2"/>
  <c r="O151" i="2"/>
  <c r="P151" i="2"/>
  <c r="Q151" i="2"/>
  <c r="M152" i="2"/>
  <c r="N152" i="2"/>
  <c r="O152" i="2"/>
  <c r="P152" i="2"/>
  <c r="Q152" i="2"/>
  <c r="M153" i="2"/>
  <c r="N153" i="2"/>
  <c r="O153" i="2"/>
  <c r="P153" i="2"/>
  <c r="Q153" i="2"/>
  <c r="M154" i="2"/>
  <c r="N154" i="2"/>
  <c r="O154" i="2"/>
  <c r="P154" i="2"/>
  <c r="Q154" i="2"/>
  <c r="M155" i="2"/>
  <c r="N155" i="2"/>
  <c r="O155" i="2"/>
  <c r="P155" i="2"/>
  <c r="Q155" i="2"/>
  <c r="M156" i="2"/>
  <c r="N156" i="2"/>
  <c r="O156" i="2"/>
  <c r="P156" i="2"/>
  <c r="Q156" i="2"/>
  <c r="M157" i="2"/>
  <c r="N157" i="2"/>
  <c r="O157" i="2"/>
  <c r="P157" i="2"/>
  <c r="Q157" i="2"/>
  <c r="M158" i="2"/>
  <c r="N158" i="2"/>
  <c r="O158" i="2"/>
  <c r="P158" i="2"/>
  <c r="Q158" i="2"/>
  <c r="M159" i="2"/>
  <c r="N159" i="2"/>
  <c r="O159" i="2"/>
  <c r="P159" i="2"/>
  <c r="Q159" i="2"/>
  <c r="M160" i="2"/>
  <c r="N160" i="2"/>
  <c r="O160" i="2"/>
  <c r="P160" i="2"/>
  <c r="Q160" i="2"/>
  <c r="M161" i="2"/>
  <c r="N161" i="2"/>
  <c r="O161" i="2"/>
  <c r="P161" i="2"/>
  <c r="Q161" i="2"/>
  <c r="M162" i="2"/>
  <c r="N162" i="2"/>
  <c r="O162" i="2"/>
  <c r="P162" i="2"/>
  <c r="Q162" i="2"/>
  <c r="M163" i="2"/>
  <c r="N163" i="2"/>
  <c r="O163" i="2"/>
  <c r="P163" i="2"/>
  <c r="Q163" i="2"/>
  <c r="M164" i="2"/>
  <c r="N164" i="2"/>
  <c r="O164" i="2"/>
  <c r="P164" i="2"/>
  <c r="Q164" i="2"/>
  <c r="M165" i="2"/>
  <c r="N165" i="2"/>
  <c r="O165" i="2"/>
  <c r="P165" i="2"/>
  <c r="Q165" i="2"/>
  <c r="M166" i="2"/>
  <c r="N166" i="2"/>
  <c r="O166" i="2"/>
  <c r="P166" i="2"/>
  <c r="Q166" i="2"/>
  <c r="M167" i="2"/>
  <c r="N167" i="2"/>
  <c r="O167" i="2"/>
  <c r="P167" i="2"/>
  <c r="Q167" i="2"/>
  <c r="M168" i="2"/>
  <c r="N168" i="2"/>
  <c r="O168" i="2"/>
  <c r="P168" i="2"/>
  <c r="Q168" i="2"/>
  <c r="M169" i="2"/>
  <c r="N169" i="2"/>
  <c r="O169" i="2"/>
  <c r="P169" i="2"/>
  <c r="Q169" i="2"/>
  <c r="M170" i="2"/>
  <c r="N170" i="2"/>
  <c r="O170" i="2"/>
  <c r="P170" i="2"/>
  <c r="Q170" i="2"/>
  <c r="M171" i="2"/>
  <c r="N171" i="2"/>
  <c r="O171" i="2"/>
  <c r="P171" i="2"/>
  <c r="Q171" i="2"/>
  <c r="M172" i="2"/>
  <c r="N172" i="2"/>
  <c r="O172" i="2"/>
  <c r="P172" i="2"/>
  <c r="Q172" i="2"/>
  <c r="M173" i="2"/>
  <c r="N173" i="2"/>
  <c r="O173" i="2"/>
  <c r="P173" i="2"/>
  <c r="Q173" i="2"/>
  <c r="M174" i="2"/>
  <c r="N174" i="2"/>
  <c r="O174" i="2"/>
  <c r="P174" i="2"/>
  <c r="Q174" i="2"/>
  <c r="M175" i="2"/>
  <c r="N175" i="2"/>
  <c r="O175" i="2"/>
  <c r="P175" i="2"/>
  <c r="Q175" i="2"/>
  <c r="M176" i="2"/>
  <c r="N176" i="2"/>
  <c r="O176" i="2"/>
  <c r="P176" i="2"/>
  <c r="Q176" i="2"/>
  <c r="M177" i="2"/>
  <c r="N177" i="2"/>
  <c r="O177" i="2"/>
  <c r="P177" i="2"/>
  <c r="Q177" i="2"/>
  <c r="M178" i="2"/>
  <c r="N178" i="2"/>
  <c r="O178" i="2"/>
  <c r="P178" i="2"/>
  <c r="Q178" i="2"/>
  <c r="M179" i="2"/>
  <c r="N179" i="2"/>
  <c r="O179" i="2"/>
  <c r="P179" i="2"/>
  <c r="Q179" i="2"/>
  <c r="M180" i="2"/>
  <c r="N180" i="2"/>
  <c r="O180" i="2"/>
  <c r="P180" i="2"/>
  <c r="Q180" i="2"/>
  <c r="M181" i="2"/>
  <c r="N181" i="2"/>
  <c r="O181" i="2"/>
  <c r="P181" i="2"/>
  <c r="Q181" i="2"/>
  <c r="M182" i="2"/>
  <c r="N182" i="2"/>
  <c r="O182" i="2"/>
  <c r="P182" i="2"/>
  <c r="Q182" i="2"/>
  <c r="M183" i="2"/>
  <c r="N183" i="2"/>
  <c r="O183" i="2"/>
  <c r="P183" i="2"/>
  <c r="Q183" i="2"/>
  <c r="M184" i="2"/>
  <c r="N184" i="2"/>
  <c r="O184" i="2"/>
  <c r="P184" i="2"/>
  <c r="Q184" i="2"/>
  <c r="M185" i="2"/>
  <c r="N185" i="2"/>
  <c r="O185" i="2"/>
  <c r="P185" i="2"/>
  <c r="Q185" i="2"/>
  <c r="M186" i="2"/>
  <c r="N186" i="2"/>
  <c r="O186" i="2"/>
  <c r="P186" i="2"/>
  <c r="Q186" i="2"/>
  <c r="M187" i="2"/>
  <c r="N187" i="2"/>
  <c r="O187" i="2"/>
  <c r="P187" i="2"/>
  <c r="Q187" i="2"/>
  <c r="M188" i="2"/>
  <c r="N188" i="2"/>
  <c r="O188" i="2"/>
  <c r="P188" i="2"/>
  <c r="Q188" i="2"/>
  <c r="M189" i="2"/>
  <c r="N189" i="2"/>
  <c r="O189" i="2"/>
  <c r="P189" i="2"/>
  <c r="Q189" i="2"/>
  <c r="M190" i="2"/>
  <c r="N190" i="2"/>
  <c r="O190" i="2"/>
  <c r="P190" i="2"/>
  <c r="Q190" i="2"/>
  <c r="M191" i="2"/>
  <c r="N191" i="2"/>
  <c r="O191" i="2"/>
  <c r="P191" i="2"/>
  <c r="Q191" i="2"/>
  <c r="M192" i="2"/>
  <c r="N192" i="2"/>
  <c r="O192" i="2"/>
  <c r="P192" i="2"/>
  <c r="Q192" i="2"/>
  <c r="M193" i="2"/>
  <c r="N193" i="2"/>
  <c r="O193" i="2"/>
  <c r="P193" i="2"/>
  <c r="Q193" i="2"/>
  <c r="M194" i="2"/>
  <c r="N194" i="2"/>
  <c r="O194" i="2"/>
  <c r="P194" i="2"/>
  <c r="Q194" i="2"/>
  <c r="M195" i="2"/>
  <c r="N195" i="2"/>
  <c r="O195" i="2"/>
  <c r="P195" i="2"/>
  <c r="Q195" i="2"/>
  <c r="M196" i="2"/>
  <c r="N196" i="2"/>
  <c r="O196" i="2"/>
  <c r="P196" i="2"/>
  <c r="Q196" i="2"/>
  <c r="M197" i="2"/>
  <c r="N197" i="2"/>
  <c r="O197" i="2"/>
  <c r="P197" i="2"/>
  <c r="Q197" i="2"/>
  <c r="M198" i="2"/>
  <c r="N198" i="2"/>
  <c r="O198" i="2"/>
  <c r="P198" i="2"/>
  <c r="Q198" i="2"/>
  <c r="M199" i="2"/>
  <c r="N199" i="2"/>
  <c r="O199" i="2"/>
  <c r="P199" i="2"/>
  <c r="Q199" i="2"/>
  <c r="M200" i="2"/>
  <c r="N200" i="2"/>
  <c r="O200" i="2"/>
  <c r="P200" i="2"/>
  <c r="Q200" i="2"/>
  <c r="M201" i="2"/>
  <c r="N201" i="2"/>
  <c r="O201" i="2"/>
  <c r="P201" i="2"/>
  <c r="Q201" i="2"/>
  <c r="M202" i="2"/>
  <c r="N202" i="2"/>
  <c r="O202" i="2"/>
  <c r="P202" i="2"/>
  <c r="Q202" i="2"/>
  <c r="M203" i="2"/>
  <c r="N203" i="2"/>
  <c r="O203" i="2"/>
  <c r="P203" i="2"/>
  <c r="Q203" i="2"/>
  <c r="M204" i="2"/>
  <c r="N204" i="2"/>
  <c r="O204" i="2"/>
  <c r="P204" i="2"/>
  <c r="Q204" i="2"/>
  <c r="M205" i="2"/>
  <c r="N205" i="2"/>
  <c r="O205" i="2"/>
  <c r="P205" i="2"/>
  <c r="Q205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U143" i="2"/>
  <c r="AU144" i="2"/>
  <c r="AU145" i="2"/>
  <c r="AU146" i="2"/>
  <c r="AU147" i="2"/>
  <c r="AU148" i="2"/>
  <c r="AU149" i="2"/>
  <c r="AU150" i="2"/>
  <c r="AU151" i="2"/>
  <c r="AU152" i="2"/>
  <c r="AU153" i="2"/>
  <c r="AU154" i="2"/>
  <c r="AU155" i="2"/>
  <c r="AU156" i="2"/>
  <c r="AU157" i="2"/>
  <c r="AU158" i="2"/>
  <c r="AU159" i="2"/>
  <c r="AU160" i="2"/>
  <c r="AU161" i="2"/>
  <c r="AU162" i="2"/>
  <c r="AU163" i="2"/>
  <c r="AU164" i="2"/>
  <c r="AU165" i="2"/>
  <c r="AU166" i="2"/>
  <c r="AU167" i="2"/>
  <c r="AU168" i="2"/>
  <c r="AU169" i="2"/>
  <c r="AU170" i="2"/>
  <c r="AU171" i="2"/>
  <c r="AU172" i="2"/>
  <c r="AU173" i="2"/>
  <c r="AU174" i="2"/>
  <c r="AU175" i="2"/>
  <c r="AU176" i="2"/>
  <c r="AU177" i="2"/>
  <c r="AU178" i="2"/>
  <c r="AU179" i="2"/>
  <c r="AU180" i="2"/>
  <c r="AU181" i="2"/>
  <c r="AU182" i="2"/>
  <c r="AU183" i="2"/>
  <c r="AU184" i="2"/>
  <c r="AU185" i="2"/>
  <c r="AU186" i="2"/>
  <c r="AU187" i="2"/>
  <c r="AU188" i="2"/>
  <c r="AU189" i="2"/>
  <c r="AU190" i="2"/>
  <c r="AU191" i="2"/>
  <c r="AU192" i="2"/>
  <c r="AU193" i="2"/>
  <c r="AU194" i="2"/>
  <c r="AU195" i="2"/>
  <c r="AU196" i="2"/>
  <c r="AU197" i="2"/>
  <c r="AU198" i="2"/>
  <c r="AU199" i="2"/>
  <c r="AU200" i="2"/>
  <c r="AU201" i="2"/>
  <c r="AU202" i="2"/>
  <c r="AU203" i="2"/>
  <c r="AU204" i="2"/>
  <c r="AU205" i="2"/>
  <c r="AU206" i="2"/>
  <c r="AU207" i="2"/>
  <c r="AQ1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45" i="2"/>
  <c r="AV146" i="2"/>
  <c r="AV147" i="2"/>
  <c r="AV148" i="2"/>
  <c r="AV149" i="2"/>
  <c r="AV150" i="2"/>
  <c r="AV151" i="2"/>
  <c r="AV152" i="2"/>
  <c r="AV153" i="2"/>
  <c r="AV154" i="2"/>
  <c r="AV155" i="2"/>
  <c r="AV156" i="2"/>
  <c r="AV157" i="2"/>
  <c r="AV158" i="2"/>
  <c r="AV159" i="2"/>
  <c r="AV160" i="2"/>
  <c r="AV161" i="2"/>
  <c r="AV162" i="2"/>
  <c r="AV163" i="2"/>
  <c r="AV164" i="2"/>
  <c r="AV165" i="2"/>
  <c r="AV166" i="2"/>
  <c r="AV167" i="2"/>
  <c r="AV168" i="2"/>
  <c r="AV169" i="2"/>
  <c r="AV170" i="2"/>
  <c r="AV171" i="2"/>
  <c r="AV172" i="2"/>
  <c r="AV173" i="2"/>
  <c r="AV174" i="2"/>
  <c r="AV175" i="2"/>
  <c r="AV176" i="2"/>
  <c r="AV177" i="2"/>
  <c r="AV178" i="2"/>
  <c r="AV179" i="2"/>
  <c r="AV180" i="2"/>
  <c r="AV181" i="2"/>
  <c r="AV182" i="2"/>
  <c r="AV183" i="2"/>
  <c r="AV184" i="2"/>
  <c r="AV185" i="2"/>
  <c r="AV186" i="2"/>
  <c r="AV187" i="2"/>
  <c r="AV188" i="2"/>
  <c r="AV189" i="2"/>
  <c r="AV190" i="2"/>
  <c r="AV191" i="2"/>
  <c r="AV192" i="2"/>
  <c r="AV193" i="2"/>
  <c r="AV194" i="2"/>
  <c r="AV195" i="2"/>
  <c r="AV196" i="2"/>
  <c r="AV197" i="2"/>
  <c r="AV198" i="2"/>
  <c r="AV199" i="2"/>
  <c r="AV200" i="2"/>
  <c r="AV201" i="2"/>
  <c r="AV202" i="2"/>
  <c r="AV203" i="2"/>
  <c r="AV204" i="2"/>
  <c r="AV205" i="2"/>
  <c r="AV206" i="2"/>
  <c r="AV207" i="2"/>
  <c r="AR1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AW148" i="2"/>
  <c r="AW149" i="2"/>
  <c r="AW150" i="2"/>
  <c r="AW151" i="2"/>
  <c r="AW152" i="2"/>
  <c r="AW153" i="2"/>
  <c r="AW154" i="2"/>
  <c r="AW155" i="2"/>
  <c r="AW156" i="2"/>
  <c r="AW157" i="2"/>
  <c r="AW158" i="2"/>
  <c r="AW159" i="2"/>
  <c r="AW160" i="2"/>
  <c r="AW161" i="2"/>
  <c r="AW162" i="2"/>
  <c r="AW163" i="2"/>
  <c r="AW164" i="2"/>
  <c r="AW165" i="2"/>
  <c r="AW166" i="2"/>
  <c r="AW167" i="2"/>
  <c r="AW168" i="2"/>
  <c r="AW169" i="2"/>
  <c r="AW170" i="2"/>
  <c r="AW171" i="2"/>
  <c r="AW172" i="2"/>
  <c r="AW173" i="2"/>
  <c r="AW174" i="2"/>
  <c r="AW175" i="2"/>
  <c r="AW176" i="2"/>
  <c r="AW177" i="2"/>
  <c r="AW178" i="2"/>
  <c r="AW179" i="2"/>
  <c r="AW180" i="2"/>
  <c r="AW181" i="2"/>
  <c r="AW182" i="2"/>
  <c r="AW183" i="2"/>
  <c r="AW184" i="2"/>
  <c r="AW185" i="2"/>
  <c r="AW186" i="2"/>
  <c r="AW187" i="2"/>
  <c r="AW188" i="2"/>
  <c r="AW189" i="2"/>
  <c r="AW190" i="2"/>
  <c r="AW191" i="2"/>
  <c r="AW192" i="2"/>
  <c r="AW193" i="2"/>
  <c r="AW194" i="2"/>
  <c r="AW195" i="2"/>
  <c r="AW196" i="2"/>
  <c r="AW197" i="2"/>
  <c r="AW198" i="2"/>
  <c r="AW199" i="2"/>
  <c r="AW200" i="2"/>
  <c r="AW201" i="2"/>
  <c r="AW202" i="2"/>
  <c r="AW203" i="2"/>
  <c r="AW204" i="2"/>
  <c r="AW205" i="2"/>
  <c r="AW206" i="2"/>
  <c r="AW207" i="2"/>
  <c r="R206" i="2"/>
  <c r="R207" i="2"/>
  <c r="AW5" i="2"/>
  <c r="AU5" i="2"/>
  <c r="AV5" i="2"/>
  <c r="C208" i="5"/>
  <c r="C210" i="5"/>
  <c r="D7" i="5"/>
  <c r="H7" i="5"/>
  <c r="D8" i="5"/>
  <c r="H8" i="5"/>
  <c r="D9" i="5"/>
  <c r="H9" i="5"/>
  <c r="D10" i="5"/>
  <c r="H10" i="5"/>
  <c r="D11" i="5"/>
  <c r="H11" i="5"/>
  <c r="D12" i="5"/>
  <c r="H12" i="5"/>
  <c r="D13" i="5"/>
  <c r="H13" i="5"/>
  <c r="D14" i="5"/>
  <c r="H14" i="5"/>
  <c r="D15" i="5"/>
  <c r="H15" i="5"/>
  <c r="D16" i="5"/>
  <c r="H16" i="5"/>
  <c r="D17" i="5"/>
  <c r="H17" i="5"/>
  <c r="D18" i="5"/>
  <c r="H18" i="5"/>
  <c r="D19" i="5"/>
  <c r="H19" i="5"/>
  <c r="D20" i="5"/>
  <c r="H20" i="5"/>
  <c r="D21" i="5"/>
  <c r="H21" i="5"/>
  <c r="D22" i="5"/>
  <c r="H22" i="5"/>
  <c r="D23" i="5"/>
  <c r="H23" i="5"/>
  <c r="D24" i="5"/>
  <c r="H24" i="5"/>
  <c r="D25" i="5"/>
  <c r="H25" i="5"/>
  <c r="D26" i="5"/>
  <c r="H26" i="5"/>
  <c r="D27" i="5"/>
  <c r="H27" i="5"/>
  <c r="D28" i="5"/>
  <c r="H28" i="5"/>
  <c r="D29" i="5"/>
  <c r="H29" i="5"/>
  <c r="D30" i="5"/>
  <c r="H30" i="5"/>
  <c r="D31" i="5"/>
  <c r="H31" i="5"/>
  <c r="D32" i="5"/>
  <c r="H32" i="5"/>
  <c r="D33" i="5"/>
  <c r="H33" i="5"/>
  <c r="D34" i="5"/>
  <c r="H34" i="5"/>
  <c r="D35" i="5"/>
  <c r="H35" i="5"/>
  <c r="D36" i="5"/>
  <c r="H36" i="5"/>
  <c r="D37" i="5"/>
  <c r="H37" i="5"/>
  <c r="D38" i="5"/>
  <c r="H38" i="5"/>
  <c r="D39" i="5"/>
  <c r="H39" i="5"/>
  <c r="D40" i="5"/>
  <c r="H40" i="5"/>
  <c r="D41" i="5"/>
  <c r="H41" i="5"/>
  <c r="D42" i="5"/>
  <c r="H42" i="5"/>
  <c r="D43" i="5"/>
  <c r="H43" i="5"/>
  <c r="D44" i="5"/>
  <c r="H44" i="5"/>
  <c r="D45" i="5"/>
  <c r="H45" i="5"/>
  <c r="D46" i="5"/>
  <c r="H46" i="5"/>
  <c r="D47" i="5"/>
  <c r="H47" i="5"/>
  <c r="D48" i="5"/>
  <c r="H48" i="5"/>
  <c r="D49" i="5"/>
  <c r="H49" i="5"/>
  <c r="D50" i="5"/>
  <c r="H50" i="5"/>
  <c r="D51" i="5"/>
  <c r="H51" i="5"/>
  <c r="D52" i="5"/>
  <c r="H52" i="5"/>
  <c r="D53" i="5"/>
  <c r="H53" i="5"/>
  <c r="D54" i="5"/>
  <c r="H54" i="5"/>
  <c r="D55" i="5"/>
  <c r="H55" i="5"/>
  <c r="D56" i="5"/>
  <c r="H56" i="5"/>
  <c r="D57" i="5"/>
  <c r="H57" i="5"/>
  <c r="D58" i="5"/>
  <c r="H58" i="5"/>
  <c r="D59" i="5"/>
  <c r="H59" i="5"/>
  <c r="D60" i="5"/>
  <c r="H60" i="5"/>
  <c r="D61" i="5"/>
  <c r="H61" i="5"/>
  <c r="D62" i="5"/>
  <c r="H62" i="5"/>
  <c r="D63" i="5"/>
  <c r="H63" i="5"/>
  <c r="D64" i="5"/>
  <c r="H64" i="5"/>
  <c r="D65" i="5"/>
  <c r="H65" i="5"/>
  <c r="D66" i="5"/>
  <c r="H66" i="5"/>
  <c r="D67" i="5"/>
  <c r="H67" i="5"/>
  <c r="D68" i="5"/>
  <c r="H68" i="5"/>
  <c r="D69" i="5"/>
  <c r="H69" i="5"/>
  <c r="D70" i="5"/>
  <c r="H70" i="5"/>
  <c r="D71" i="5"/>
  <c r="H71" i="5"/>
  <c r="D72" i="5"/>
  <c r="H72" i="5"/>
  <c r="D73" i="5"/>
  <c r="H73" i="5"/>
  <c r="D74" i="5"/>
  <c r="H74" i="5"/>
  <c r="D75" i="5"/>
  <c r="H75" i="5"/>
  <c r="D76" i="5"/>
  <c r="H76" i="5"/>
  <c r="D77" i="5"/>
  <c r="H77" i="5"/>
  <c r="D78" i="5"/>
  <c r="H78" i="5"/>
  <c r="D79" i="5"/>
  <c r="H79" i="5"/>
  <c r="D80" i="5"/>
  <c r="H80" i="5"/>
  <c r="D81" i="5"/>
  <c r="H81" i="5"/>
  <c r="D82" i="5"/>
  <c r="H82" i="5"/>
  <c r="D83" i="5"/>
  <c r="H83" i="5"/>
  <c r="D84" i="5"/>
  <c r="H84" i="5"/>
  <c r="D85" i="5"/>
  <c r="H85" i="5"/>
  <c r="D86" i="5"/>
  <c r="H86" i="5"/>
  <c r="D87" i="5"/>
  <c r="H87" i="5"/>
  <c r="D88" i="5"/>
  <c r="H88" i="5"/>
  <c r="D89" i="5"/>
  <c r="H89" i="5"/>
  <c r="D90" i="5"/>
  <c r="H90" i="5"/>
  <c r="D91" i="5"/>
  <c r="H91" i="5"/>
  <c r="D92" i="5"/>
  <c r="H92" i="5"/>
  <c r="D93" i="5"/>
  <c r="H93" i="5"/>
  <c r="D94" i="5"/>
  <c r="H94" i="5"/>
  <c r="D95" i="5"/>
  <c r="H95" i="5"/>
  <c r="D96" i="5"/>
  <c r="H96" i="5"/>
  <c r="D97" i="5"/>
  <c r="H97" i="5"/>
  <c r="D98" i="5"/>
  <c r="H98" i="5"/>
  <c r="D99" i="5"/>
  <c r="H99" i="5"/>
  <c r="D100" i="5"/>
  <c r="H100" i="5"/>
  <c r="D101" i="5"/>
  <c r="H101" i="5"/>
  <c r="D102" i="5"/>
  <c r="H102" i="5"/>
  <c r="D103" i="5"/>
  <c r="H103" i="5"/>
  <c r="D104" i="5"/>
  <c r="H104" i="5"/>
  <c r="D105" i="5"/>
  <c r="H105" i="5"/>
  <c r="D106" i="5"/>
  <c r="H106" i="5"/>
  <c r="D107" i="5"/>
  <c r="H107" i="5"/>
  <c r="D108" i="5"/>
  <c r="H108" i="5"/>
  <c r="D109" i="5"/>
  <c r="H109" i="5"/>
  <c r="D110" i="5"/>
  <c r="H110" i="5"/>
  <c r="D111" i="5"/>
  <c r="H111" i="5"/>
  <c r="D112" i="5"/>
  <c r="H112" i="5"/>
  <c r="D113" i="5"/>
  <c r="H113" i="5"/>
  <c r="D114" i="5"/>
  <c r="H114" i="5"/>
  <c r="D115" i="5"/>
  <c r="H115" i="5"/>
  <c r="D116" i="5"/>
  <c r="H116" i="5"/>
  <c r="D117" i="5"/>
  <c r="H117" i="5"/>
  <c r="D118" i="5"/>
  <c r="H118" i="5"/>
  <c r="D119" i="5"/>
  <c r="H119" i="5"/>
  <c r="D120" i="5"/>
  <c r="H120" i="5"/>
  <c r="D121" i="5"/>
  <c r="H121" i="5"/>
  <c r="D122" i="5"/>
  <c r="H122" i="5"/>
  <c r="D123" i="5"/>
  <c r="H123" i="5"/>
  <c r="D124" i="5"/>
  <c r="H124" i="5"/>
  <c r="D125" i="5"/>
  <c r="H125" i="5"/>
  <c r="D126" i="5"/>
  <c r="H126" i="5"/>
  <c r="D127" i="5"/>
  <c r="H127" i="5"/>
  <c r="D128" i="5"/>
  <c r="H128" i="5"/>
  <c r="D129" i="5"/>
  <c r="H129" i="5"/>
  <c r="D130" i="5"/>
  <c r="H130" i="5"/>
  <c r="D131" i="5"/>
  <c r="H131" i="5"/>
  <c r="D132" i="5"/>
  <c r="H132" i="5"/>
  <c r="D133" i="5"/>
  <c r="H133" i="5"/>
  <c r="D134" i="5"/>
  <c r="H134" i="5"/>
  <c r="D135" i="5"/>
  <c r="H135" i="5"/>
  <c r="D136" i="5"/>
  <c r="H136" i="5"/>
  <c r="D137" i="5"/>
  <c r="H137" i="5"/>
  <c r="D138" i="5"/>
  <c r="H138" i="5"/>
  <c r="D139" i="5"/>
  <c r="H139" i="5"/>
  <c r="D140" i="5"/>
  <c r="H140" i="5"/>
  <c r="D141" i="5"/>
  <c r="H141" i="5"/>
  <c r="D142" i="5"/>
  <c r="H142" i="5"/>
  <c r="D143" i="5"/>
  <c r="H143" i="5"/>
  <c r="D144" i="5"/>
  <c r="H144" i="5"/>
  <c r="D145" i="5"/>
  <c r="H145" i="5"/>
  <c r="D146" i="5"/>
  <c r="H146" i="5"/>
  <c r="D147" i="5"/>
  <c r="H147" i="5"/>
  <c r="D148" i="5"/>
  <c r="H148" i="5"/>
  <c r="D149" i="5"/>
  <c r="H149" i="5"/>
  <c r="D150" i="5"/>
  <c r="H150" i="5"/>
  <c r="D151" i="5"/>
  <c r="H151" i="5"/>
  <c r="D152" i="5"/>
  <c r="H152" i="5"/>
  <c r="D153" i="5"/>
  <c r="H153" i="5"/>
  <c r="D154" i="5"/>
  <c r="H154" i="5"/>
  <c r="D155" i="5"/>
  <c r="H155" i="5"/>
  <c r="D156" i="5"/>
  <c r="H156" i="5"/>
  <c r="D157" i="5"/>
  <c r="H157" i="5"/>
  <c r="D158" i="5"/>
  <c r="H158" i="5"/>
  <c r="D159" i="5"/>
  <c r="H159" i="5"/>
  <c r="D160" i="5"/>
  <c r="H160" i="5"/>
  <c r="D161" i="5"/>
  <c r="H161" i="5"/>
  <c r="D162" i="5"/>
  <c r="H162" i="5"/>
  <c r="D163" i="5"/>
  <c r="H163" i="5"/>
  <c r="D164" i="5"/>
  <c r="H164" i="5"/>
  <c r="D165" i="5"/>
  <c r="H165" i="5"/>
  <c r="D166" i="5"/>
  <c r="H166" i="5"/>
  <c r="D167" i="5"/>
  <c r="H167" i="5"/>
  <c r="D168" i="5"/>
  <c r="H168" i="5"/>
  <c r="D169" i="5"/>
  <c r="H169" i="5"/>
  <c r="D170" i="5"/>
  <c r="H170" i="5"/>
  <c r="D171" i="5"/>
  <c r="H171" i="5"/>
  <c r="D172" i="5"/>
  <c r="H172" i="5"/>
  <c r="D173" i="5"/>
  <c r="H173" i="5"/>
  <c r="D174" i="5"/>
  <c r="H174" i="5"/>
  <c r="D175" i="5"/>
  <c r="H175" i="5"/>
  <c r="D176" i="5"/>
  <c r="H176" i="5"/>
  <c r="D177" i="5"/>
  <c r="H177" i="5"/>
  <c r="D178" i="5"/>
  <c r="H178" i="5"/>
  <c r="D179" i="5"/>
  <c r="H179" i="5"/>
  <c r="D180" i="5"/>
  <c r="H180" i="5"/>
  <c r="D181" i="5"/>
  <c r="H181" i="5"/>
  <c r="D182" i="5"/>
  <c r="H182" i="5"/>
  <c r="D183" i="5"/>
  <c r="H183" i="5"/>
  <c r="D184" i="5"/>
  <c r="H184" i="5"/>
  <c r="D185" i="5"/>
  <c r="H185" i="5"/>
  <c r="D186" i="5"/>
  <c r="H186" i="5"/>
  <c r="D187" i="5"/>
  <c r="H187" i="5"/>
  <c r="D188" i="5"/>
  <c r="H188" i="5"/>
  <c r="D189" i="5"/>
  <c r="H189" i="5"/>
  <c r="D190" i="5"/>
  <c r="H190" i="5"/>
  <c r="D191" i="5"/>
  <c r="H191" i="5"/>
  <c r="D192" i="5"/>
  <c r="H192" i="5"/>
  <c r="D193" i="5"/>
  <c r="H193" i="5"/>
  <c r="D194" i="5"/>
  <c r="H194" i="5"/>
  <c r="D195" i="5"/>
  <c r="H195" i="5"/>
  <c r="D196" i="5"/>
  <c r="H196" i="5"/>
  <c r="D197" i="5"/>
  <c r="H197" i="5"/>
  <c r="D198" i="5"/>
  <c r="H198" i="5"/>
  <c r="D199" i="5"/>
  <c r="H199" i="5"/>
  <c r="D200" i="5"/>
  <c r="H200" i="5"/>
  <c r="D201" i="5"/>
  <c r="H201" i="5"/>
  <c r="D202" i="5"/>
  <c r="H202" i="5"/>
  <c r="D203" i="5"/>
  <c r="H203" i="5"/>
  <c r="D204" i="5"/>
  <c r="H204" i="5"/>
  <c r="D205" i="5"/>
  <c r="H205" i="5"/>
  <c r="D206" i="5"/>
  <c r="H206" i="5"/>
  <c r="G208" i="5"/>
  <c r="G210" i="5"/>
  <c r="L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</calcChain>
</file>

<file path=xl/sharedStrings.xml><?xml version="1.0" encoding="utf-8"?>
<sst xmlns="http://schemas.openxmlformats.org/spreadsheetml/2006/main" count="239" uniqueCount="98">
  <si>
    <t xml:space="preserve">Unique Applicant ID </t>
  </si>
  <si>
    <t xml:space="preserve"> Age</t>
  </si>
  <si>
    <t>Years at Address</t>
  </si>
  <si>
    <t xml:space="preserve"> Years at Employer</t>
  </si>
  <si>
    <t>Automobile Debt</t>
  </si>
  <si>
    <t>mean</t>
  </si>
  <si>
    <t xml:space="preserve">standard deviation </t>
  </si>
  <si>
    <t xml:space="preserve">Raw Data </t>
  </si>
  <si>
    <t>Outcomes: Default = 1</t>
  </si>
  <si>
    <t xml:space="preserve">Standardized Data </t>
  </si>
  <si>
    <t xml:space="preserve">Credit Card Debt </t>
  </si>
  <si>
    <t>Income</t>
  </si>
  <si>
    <t xml:space="preserve">Eggertopia Scores </t>
  </si>
  <si>
    <t>Outcome: Default = 1</t>
  </si>
  <si>
    <t>Test Set Data with Eggertopia Scores and Outcomes</t>
  </si>
  <si>
    <t>Training Set Data with Eggertopia Scores and Outcomes</t>
  </si>
  <si>
    <t>Profit and Loss</t>
  </si>
  <si>
    <t>Standardized</t>
  </si>
  <si>
    <t xml:space="preserve">Training Set of First 200 Applicants </t>
  </si>
  <si>
    <t xml:space="preserve">Test Set of Second 200 Applicants </t>
  </si>
  <si>
    <t>Training Set Profit and Loss Data  - Raw and Standarized</t>
  </si>
  <si>
    <t>Test Set Profit and Loss Data - Raw and Standardized</t>
  </si>
  <si>
    <t>observed standard deviation</t>
  </si>
  <si>
    <t xml:space="preserve">observed standard deviation </t>
  </si>
  <si>
    <t>observed mean</t>
  </si>
  <si>
    <t xml:space="preserve">observed mean </t>
  </si>
  <si>
    <t>Standardized (using Training Set mean and Stdev)</t>
  </si>
  <si>
    <t>Thresholds</t>
  </si>
  <si>
    <t>True Positives</t>
  </si>
  <si>
    <t>True Negatives</t>
  </si>
  <si>
    <t>true positives</t>
  </si>
  <si>
    <t>true negatives</t>
  </si>
  <si>
    <t>false positives</t>
  </si>
  <si>
    <t>false negatives</t>
  </si>
  <si>
    <t>Threshold</t>
  </si>
  <si>
    <t>Ouutcomes</t>
  </si>
  <si>
    <t>Complement</t>
  </si>
  <si>
    <t>False Positives</t>
  </si>
  <si>
    <t>False Negatives</t>
  </si>
  <si>
    <t>FP Rate</t>
  </si>
  <si>
    <t>TP Rate</t>
  </si>
  <si>
    <t>MODEL 2</t>
  </si>
  <si>
    <t>FALSE POS</t>
  </si>
  <si>
    <t>TRUE POS</t>
  </si>
  <si>
    <t>ROC</t>
  </si>
  <si>
    <t>MODEL 3</t>
  </si>
  <si>
    <t>Outcomes</t>
  </si>
  <si>
    <t>FPR</t>
  </si>
  <si>
    <t>TPR</t>
  </si>
  <si>
    <t>area</t>
  </si>
  <si>
    <t>MODEL 4</t>
  </si>
  <si>
    <t>threshold</t>
  </si>
  <si>
    <t>outcome</t>
  </si>
  <si>
    <t>complement</t>
  </si>
  <si>
    <t>fp</t>
  </si>
  <si>
    <t>tp</t>
  </si>
  <si>
    <t>fpr</t>
  </si>
  <si>
    <t>tpr</t>
  </si>
  <si>
    <t>AUC</t>
  </si>
  <si>
    <t>cost</t>
  </si>
  <si>
    <t>cost per event</t>
  </si>
  <si>
    <t>minimum cost per event</t>
  </si>
  <si>
    <t>Cost</t>
  </si>
  <si>
    <t>Minimum cost per event</t>
  </si>
  <si>
    <t>Mean</t>
  </si>
  <si>
    <t>Standard Deviation</t>
  </si>
  <si>
    <t>Training</t>
  </si>
  <si>
    <t>Normalized</t>
  </si>
  <si>
    <t>Area</t>
  </si>
  <si>
    <t>per event</t>
  </si>
  <si>
    <t>STD</t>
  </si>
  <si>
    <t>Test</t>
  </si>
  <si>
    <t>Predicted by Model</t>
  </si>
  <si>
    <t>Standardized Profit Loss</t>
  </si>
  <si>
    <t>Model Prediction</t>
  </si>
  <si>
    <t>Residual Error</t>
  </si>
  <si>
    <t>Squares</t>
  </si>
  <si>
    <t>Sum of squares</t>
  </si>
  <si>
    <t>Mean of squares</t>
  </si>
  <si>
    <t>Standard Dev</t>
  </si>
  <si>
    <t>Correlation</t>
  </si>
  <si>
    <t>Example</t>
  </si>
  <si>
    <t>Profitable or Not</t>
  </si>
  <si>
    <t>Profitability</t>
  </si>
  <si>
    <t>False Pos</t>
  </si>
  <si>
    <t>True Pos</t>
  </si>
  <si>
    <t>False Neg</t>
  </si>
  <si>
    <t>True Neg</t>
  </si>
  <si>
    <t>CORREL(AGE,Profit)</t>
  </si>
  <si>
    <t>CORREL(CCDEBT,Profit)</t>
  </si>
  <si>
    <t>CORREL(ADDRESS,Profit)</t>
  </si>
  <si>
    <t>CORREL(INCOME,Profit)</t>
  </si>
  <si>
    <t>CORREL(Employer,Profit)</t>
  </si>
  <si>
    <t>CORREL(Auto,Profit)</t>
  </si>
  <si>
    <t>Standardized Profitability</t>
  </si>
  <si>
    <t>Profitability per Customer</t>
  </si>
  <si>
    <t>Maximum Profitability Per Customer</t>
  </si>
  <si>
    <t xml:space="preserve">Threshold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</si>
</sst>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&quot;$&quot;#,##0"/>
    <numFmt numFmtId="166" formatCode="&quot;$&quot;#,##0.0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indexed="8"/>
      <name val="Calibri"/>
      <family val="2"/>
    </font>
    <font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sz val="8"/>
      <name val="Verdana"/>
    </font>
    <font>
      <sz val="11"/>
      <color theme="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5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" fillId="3" borderId="1" applyNumberFormat="0" applyFont="0" applyAlignment="0" applyProtection="0"/>
  </cellStyleXfs>
  <cellXfs count="52">
    <xf numFmtId="0" fontId="0" fillId="0" borderId="0" xfId="0"/>
    <xf numFmtId="2" fontId="3" fillId="0" borderId="0" xfId="0" applyNumberFormat="1" applyFont="1"/>
    <xf numFmtId="165" fontId="3" fillId="0" borderId="0" xfId="0" applyNumberFormat="1" applyFont="1"/>
    <xf numFmtId="0" fontId="2" fillId="2" borderId="0" xfId="1"/>
    <xf numFmtId="0" fontId="4" fillId="0" borderId="3" xfId="0" applyFont="1" applyBorder="1"/>
    <xf numFmtId="0" fontId="0" fillId="0" borderId="4" xfId="0" applyBorder="1"/>
    <xf numFmtId="0" fontId="0" fillId="0" borderId="5" xfId="0" applyBorder="1"/>
    <xf numFmtId="0" fontId="4" fillId="0" borderId="2" xfId="0" applyFont="1" applyBorder="1"/>
    <xf numFmtId="0" fontId="4" fillId="0" borderId="6" xfId="0" applyFont="1" applyBorder="1"/>
    <xf numFmtId="0" fontId="7" fillId="0" borderId="6" xfId="0" applyFont="1" applyBorder="1"/>
    <xf numFmtId="0" fontId="7" fillId="0" borderId="2" xfId="0" applyFont="1" applyBorder="1"/>
    <xf numFmtId="0" fontId="3" fillId="0" borderId="7" xfId="0" applyFont="1" applyBorder="1"/>
    <xf numFmtId="2" fontId="3" fillId="0" borderId="0" xfId="0" applyNumberFormat="1" applyFont="1" applyBorder="1"/>
    <xf numFmtId="165" fontId="3" fillId="0" borderId="0" xfId="0" applyNumberFormat="1" applyFont="1" applyBorder="1"/>
    <xf numFmtId="0" fontId="3" fillId="0" borderId="8" xfId="0" applyFont="1" applyBorder="1"/>
    <xf numFmtId="0" fontId="3" fillId="0" borderId="9" xfId="0" applyFont="1" applyBorder="1"/>
    <xf numFmtId="2" fontId="3" fillId="0" borderId="10" xfId="0" applyNumberFormat="1" applyFont="1" applyBorder="1"/>
    <xf numFmtId="165" fontId="3" fillId="0" borderId="10" xfId="0" applyNumberFormat="1" applyFont="1" applyBorder="1"/>
    <xf numFmtId="0" fontId="3" fillId="0" borderId="11" xfId="0" applyFont="1" applyBorder="1"/>
    <xf numFmtId="0" fontId="0" fillId="0" borderId="2" xfId="0" applyBorder="1"/>
    <xf numFmtId="2" fontId="0" fillId="0" borderId="2" xfId="0" applyNumberFormat="1" applyBorder="1"/>
    <xf numFmtId="2" fontId="2" fillId="2" borderId="0" xfId="1" applyNumberFormat="1"/>
    <xf numFmtId="0" fontId="3" fillId="0" borderId="12" xfId="0" applyFont="1" applyBorder="1"/>
    <xf numFmtId="2" fontId="0" fillId="0" borderId="13" xfId="0" applyNumberFormat="1" applyBorder="1"/>
    <xf numFmtId="0" fontId="3" fillId="0" borderId="14" xfId="0" applyFont="1" applyBorder="1"/>
    <xf numFmtId="2" fontId="0" fillId="0" borderId="0" xfId="0" applyNumberFormat="1" applyBorder="1"/>
    <xf numFmtId="2" fontId="0" fillId="0" borderId="10" xfId="0" applyNumberFormat="1" applyBorder="1"/>
    <xf numFmtId="1" fontId="3" fillId="0" borderId="0" xfId="0" applyNumberFormat="1" applyFont="1"/>
    <xf numFmtId="1" fontId="3" fillId="0" borderId="10" xfId="0" applyNumberFormat="1" applyFont="1" applyBorder="1"/>
    <xf numFmtId="164" fontId="3" fillId="0" borderId="0" xfId="0" applyNumberFormat="1" applyFont="1"/>
    <xf numFmtId="164" fontId="3" fillId="0" borderId="10" xfId="0" applyNumberFormat="1" applyFont="1" applyBorder="1"/>
    <xf numFmtId="0" fontId="0" fillId="0" borderId="3" xfId="0" applyBorder="1"/>
    <xf numFmtId="164" fontId="0" fillId="0" borderId="5" xfId="0" applyNumberFormat="1" applyBorder="1"/>
    <xf numFmtId="2" fontId="0" fillId="0" borderId="3" xfId="0" applyNumberFormat="1" applyBorder="1"/>
    <xf numFmtId="2" fontId="3" fillId="0" borderId="14" xfId="0" applyNumberFormat="1" applyFont="1" applyBorder="1"/>
    <xf numFmtId="2" fontId="3" fillId="0" borderId="8" xfId="0" applyNumberFormat="1" applyFont="1" applyBorder="1"/>
    <xf numFmtId="164" fontId="2" fillId="2" borderId="0" xfId="1" applyNumberFormat="1" applyBorder="1"/>
    <xf numFmtId="0" fontId="2" fillId="2" borderId="0" xfId="1" applyBorder="1"/>
    <xf numFmtId="2" fontId="2" fillId="2" borderId="0" xfId="1" applyNumberFormat="1" applyBorder="1"/>
    <xf numFmtId="166" fontId="0" fillId="0" borderId="5" xfId="0" applyNumberFormat="1" applyBorder="1"/>
    <xf numFmtId="2" fontId="3" fillId="0" borderId="15" xfId="0" applyNumberFormat="1" applyFont="1" applyBorder="1"/>
    <xf numFmtId="2" fontId="3" fillId="0" borderId="16" xfId="0" applyNumberFormat="1" applyFont="1" applyBorder="1"/>
    <xf numFmtId="2" fontId="3" fillId="0" borderId="6" xfId="0" applyNumberFormat="1" applyFont="1" applyBorder="1"/>
    <xf numFmtId="0" fontId="9" fillId="4" borderId="0" xfId="5"/>
    <xf numFmtId="1" fontId="2" fillId="2" borderId="0" xfId="1" applyNumberFormat="1"/>
    <xf numFmtId="0" fontId="10" fillId="0" borderId="0" xfId="0" applyFont="1"/>
    <xf numFmtId="2" fontId="0" fillId="0" borderId="0" xfId="0" applyNumberFormat="1" applyFont="1"/>
    <xf numFmtId="2" fontId="10" fillId="0" borderId="0" xfId="0" applyNumberFormat="1" applyFont="1"/>
    <xf numFmtId="2" fontId="0" fillId="0" borderId="0" xfId="0" applyNumberFormat="1"/>
    <xf numFmtId="0" fontId="11" fillId="0" borderId="7" xfId="0" applyFont="1" applyFill="1" applyBorder="1"/>
    <xf numFmtId="1" fontId="0" fillId="0" borderId="0" xfId="0" applyNumberFormat="1" applyFill="1" applyBorder="1"/>
    <xf numFmtId="0" fontId="12" fillId="3" borderId="1" xfId="6" applyFont="1"/>
  </cellXfs>
  <cellStyles count="7">
    <cellStyle name="Accent2" xfId="5" builtinId="33"/>
    <cellStyle name="Followed Hyperlink" xfId="4" builtinId="9" hidden="1"/>
    <cellStyle name="Hyperlink" xfId="3" builtinId="8" hidden="1"/>
    <cellStyle name="Neutral" xfId="1" builtinId="28"/>
    <cellStyle name="Normal" xfId="0" builtinId="0"/>
    <cellStyle name="Note" xfId="6" builtinId="10"/>
    <cellStyle name="Note 2" xfId="2" xr:uid="{00000000-0005-0000-0000-000004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Sheet2!$F$2:$F$201</c:f>
              <c:numCache>
                <c:formatCode>General</c:formatCode>
                <c:ptCount val="200"/>
                <c:pt idx="0">
                  <c:v>6.6666666666666671E-3</c:v>
                </c:pt>
                <c:pt idx="1">
                  <c:v>1.3333333333333334E-2</c:v>
                </c:pt>
                <c:pt idx="2">
                  <c:v>0.02</c:v>
                </c:pt>
                <c:pt idx="3">
                  <c:v>2.6666666666666668E-2</c:v>
                </c:pt>
                <c:pt idx="4">
                  <c:v>3.3333333333333333E-2</c:v>
                </c:pt>
                <c:pt idx="5">
                  <c:v>0.04</c:v>
                </c:pt>
                <c:pt idx="6">
                  <c:v>4.6666666666666669E-2</c:v>
                </c:pt>
                <c:pt idx="7">
                  <c:v>5.3333333333333337E-2</c:v>
                </c:pt>
                <c:pt idx="8">
                  <c:v>5.3333333333333337E-2</c:v>
                </c:pt>
                <c:pt idx="9">
                  <c:v>0.06</c:v>
                </c:pt>
                <c:pt idx="10">
                  <c:v>6.6666666666666666E-2</c:v>
                </c:pt>
                <c:pt idx="11">
                  <c:v>6.6666666666666666E-2</c:v>
                </c:pt>
                <c:pt idx="12">
                  <c:v>7.3333333333333334E-2</c:v>
                </c:pt>
                <c:pt idx="13">
                  <c:v>0.08</c:v>
                </c:pt>
                <c:pt idx="14">
                  <c:v>8.666666666666667E-2</c:v>
                </c:pt>
                <c:pt idx="15">
                  <c:v>9.3333333333333338E-2</c:v>
                </c:pt>
                <c:pt idx="16">
                  <c:v>0.1</c:v>
                </c:pt>
                <c:pt idx="17">
                  <c:v>0.10666666666666667</c:v>
                </c:pt>
                <c:pt idx="18">
                  <c:v>0.11333333333333333</c:v>
                </c:pt>
                <c:pt idx="19">
                  <c:v>0.12</c:v>
                </c:pt>
                <c:pt idx="20">
                  <c:v>0.12666666666666668</c:v>
                </c:pt>
                <c:pt idx="21">
                  <c:v>0.13333333333333333</c:v>
                </c:pt>
                <c:pt idx="22">
                  <c:v>0.14000000000000001</c:v>
                </c:pt>
                <c:pt idx="23">
                  <c:v>0.14666666666666667</c:v>
                </c:pt>
                <c:pt idx="24">
                  <c:v>0.15333333333333332</c:v>
                </c:pt>
                <c:pt idx="25">
                  <c:v>0.16</c:v>
                </c:pt>
                <c:pt idx="26">
                  <c:v>0.16666666666666666</c:v>
                </c:pt>
                <c:pt idx="27">
                  <c:v>0.17333333333333334</c:v>
                </c:pt>
                <c:pt idx="28">
                  <c:v>0.18</c:v>
                </c:pt>
                <c:pt idx="29">
                  <c:v>0.18666666666666668</c:v>
                </c:pt>
                <c:pt idx="30">
                  <c:v>0.19333333333333333</c:v>
                </c:pt>
                <c:pt idx="31">
                  <c:v>0.2</c:v>
                </c:pt>
                <c:pt idx="32">
                  <c:v>0.20666666666666667</c:v>
                </c:pt>
                <c:pt idx="33">
                  <c:v>0.21333333333333335</c:v>
                </c:pt>
                <c:pt idx="34">
                  <c:v>0.22</c:v>
                </c:pt>
                <c:pt idx="35">
                  <c:v>0.22666666666666666</c:v>
                </c:pt>
                <c:pt idx="36">
                  <c:v>0.23333333333333334</c:v>
                </c:pt>
                <c:pt idx="37">
                  <c:v>0.24</c:v>
                </c:pt>
                <c:pt idx="38">
                  <c:v>0.24666666666666667</c:v>
                </c:pt>
                <c:pt idx="39">
                  <c:v>0.25333333333333335</c:v>
                </c:pt>
                <c:pt idx="40">
                  <c:v>0.26</c:v>
                </c:pt>
                <c:pt idx="41">
                  <c:v>0.26666666666666666</c:v>
                </c:pt>
                <c:pt idx="42">
                  <c:v>0.27333333333333332</c:v>
                </c:pt>
                <c:pt idx="43">
                  <c:v>0.28000000000000003</c:v>
                </c:pt>
                <c:pt idx="44">
                  <c:v>0.28000000000000003</c:v>
                </c:pt>
                <c:pt idx="45">
                  <c:v>0.28666666666666668</c:v>
                </c:pt>
                <c:pt idx="46">
                  <c:v>0.28666666666666668</c:v>
                </c:pt>
                <c:pt idx="47">
                  <c:v>0.29333333333333333</c:v>
                </c:pt>
                <c:pt idx="48">
                  <c:v>0.3</c:v>
                </c:pt>
                <c:pt idx="49">
                  <c:v>0.30666666666666664</c:v>
                </c:pt>
                <c:pt idx="50">
                  <c:v>0.31333333333333335</c:v>
                </c:pt>
                <c:pt idx="51">
                  <c:v>0.32</c:v>
                </c:pt>
                <c:pt idx="52">
                  <c:v>0.32666666666666666</c:v>
                </c:pt>
                <c:pt idx="53">
                  <c:v>0.33333333333333331</c:v>
                </c:pt>
                <c:pt idx="54">
                  <c:v>0.34</c:v>
                </c:pt>
                <c:pt idx="55">
                  <c:v>0.34666666666666668</c:v>
                </c:pt>
                <c:pt idx="56">
                  <c:v>0.35333333333333333</c:v>
                </c:pt>
                <c:pt idx="57">
                  <c:v>0.36</c:v>
                </c:pt>
                <c:pt idx="58">
                  <c:v>0.36666666666666664</c:v>
                </c:pt>
                <c:pt idx="59">
                  <c:v>0.37333333333333335</c:v>
                </c:pt>
                <c:pt idx="60">
                  <c:v>0.38</c:v>
                </c:pt>
                <c:pt idx="61">
                  <c:v>0.38666666666666666</c:v>
                </c:pt>
                <c:pt idx="62">
                  <c:v>0.39333333333333331</c:v>
                </c:pt>
                <c:pt idx="63">
                  <c:v>0.39333333333333331</c:v>
                </c:pt>
                <c:pt idx="64">
                  <c:v>0.4</c:v>
                </c:pt>
                <c:pt idx="65">
                  <c:v>0.40666666666666668</c:v>
                </c:pt>
                <c:pt idx="66">
                  <c:v>0.41333333333333333</c:v>
                </c:pt>
                <c:pt idx="67">
                  <c:v>0.42</c:v>
                </c:pt>
                <c:pt idx="68">
                  <c:v>0.42666666666666669</c:v>
                </c:pt>
                <c:pt idx="69">
                  <c:v>0.42666666666666669</c:v>
                </c:pt>
                <c:pt idx="70">
                  <c:v>0.43333333333333335</c:v>
                </c:pt>
                <c:pt idx="71">
                  <c:v>0.44</c:v>
                </c:pt>
                <c:pt idx="72">
                  <c:v>0.44</c:v>
                </c:pt>
                <c:pt idx="73">
                  <c:v>0.44666666666666666</c:v>
                </c:pt>
                <c:pt idx="74">
                  <c:v>0.45333333333333331</c:v>
                </c:pt>
                <c:pt idx="75">
                  <c:v>0.46</c:v>
                </c:pt>
                <c:pt idx="76">
                  <c:v>0.46666666666666667</c:v>
                </c:pt>
                <c:pt idx="77">
                  <c:v>0.47333333333333333</c:v>
                </c:pt>
                <c:pt idx="78">
                  <c:v>0.48</c:v>
                </c:pt>
                <c:pt idx="79">
                  <c:v>0.48666666666666669</c:v>
                </c:pt>
                <c:pt idx="80">
                  <c:v>0.49333333333333335</c:v>
                </c:pt>
                <c:pt idx="81">
                  <c:v>0.5</c:v>
                </c:pt>
                <c:pt idx="82">
                  <c:v>0.5</c:v>
                </c:pt>
                <c:pt idx="83">
                  <c:v>0.50666666666666671</c:v>
                </c:pt>
                <c:pt idx="84">
                  <c:v>0.50666666666666671</c:v>
                </c:pt>
                <c:pt idx="85">
                  <c:v>0.51333333333333331</c:v>
                </c:pt>
                <c:pt idx="86">
                  <c:v>0.52</c:v>
                </c:pt>
                <c:pt idx="87">
                  <c:v>0.52666666666666662</c:v>
                </c:pt>
                <c:pt idx="88">
                  <c:v>0.53333333333333333</c:v>
                </c:pt>
                <c:pt idx="89">
                  <c:v>0.54</c:v>
                </c:pt>
                <c:pt idx="90">
                  <c:v>0.54666666666666663</c:v>
                </c:pt>
                <c:pt idx="91">
                  <c:v>0.55333333333333334</c:v>
                </c:pt>
                <c:pt idx="92">
                  <c:v>0.55333333333333334</c:v>
                </c:pt>
                <c:pt idx="93">
                  <c:v>0.56000000000000005</c:v>
                </c:pt>
                <c:pt idx="94">
                  <c:v>0.56666666666666665</c:v>
                </c:pt>
                <c:pt idx="95">
                  <c:v>0.56666666666666665</c:v>
                </c:pt>
                <c:pt idx="96">
                  <c:v>0.56666666666666665</c:v>
                </c:pt>
                <c:pt idx="97">
                  <c:v>0.57333333333333336</c:v>
                </c:pt>
                <c:pt idx="98">
                  <c:v>0.57333333333333336</c:v>
                </c:pt>
                <c:pt idx="99">
                  <c:v>0.57999999999999996</c:v>
                </c:pt>
                <c:pt idx="100">
                  <c:v>0.58666666666666667</c:v>
                </c:pt>
                <c:pt idx="101">
                  <c:v>0.59333333333333338</c:v>
                </c:pt>
                <c:pt idx="102">
                  <c:v>0.6</c:v>
                </c:pt>
                <c:pt idx="103">
                  <c:v>0.60666666666666669</c:v>
                </c:pt>
                <c:pt idx="104">
                  <c:v>0.61333333333333329</c:v>
                </c:pt>
                <c:pt idx="105">
                  <c:v>0.62</c:v>
                </c:pt>
                <c:pt idx="106">
                  <c:v>0.62</c:v>
                </c:pt>
                <c:pt idx="107">
                  <c:v>0.62666666666666671</c:v>
                </c:pt>
                <c:pt idx="108">
                  <c:v>0.6333333333333333</c:v>
                </c:pt>
                <c:pt idx="109">
                  <c:v>0.6333333333333333</c:v>
                </c:pt>
                <c:pt idx="110">
                  <c:v>0.6333333333333333</c:v>
                </c:pt>
                <c:pt idx="111">
                  <c:v>0.6333333333333333</c:v>
                </c:pt>
                <c:pt idx="112">
                  <c:v>0.6333333333333333</c:v>
                </c:pt>
                <c:pt idx="113">
                  <c:v>0.64</c:v>
                </c:pt>
                <c:pt idx="114">
                  <c:v>0.64666666666666661</c:v>
                </c:pt>
                <c:pt idx="115">
                  <c:v>0.65333333333333332</c:v>
                </c:pt>
                <c:pt idx="116">
                  <c:v>0.66</c:v>
                </c:pt>
                <c:pt idx="117">
                  <c:v>0.66666666666666663</c:v>
                </c:pt>
                <c:pt idx="118">
                  <c:v>0.67333333333333334</c:v>
                </c:pt>
                <c:pt idx="119">
                  <c:v>0.68</c:v>
                </c:pt>
                <c:pt idx="120">
                  <c:v>0.68666666666666665</c:v>
                </c:pt>
                <c:pt idx="121">
                  <c:v>0.69333333333333336</c:v>
                </c:pt>
                <c:pt idx="122">
                  <c:v>0.7</c:v>
                </c:pt>
                <c:pt idx="123">
                  <c:v>0.70666666666666667</c:v>
                </c:pt>
                <c:pt idx="124">
                  <c:v>0.71333333333333337</c:v>
                </c:pt>
                <c:pt idx="125">
                  <c:v>0.72</c:v>
                </c:pt>
                <c:pt idx="126">
                  <c:v>0.72666666666666668</c:v>
                </c:pt>
                <c:pt idx="127">
                  <c:v>0.72666666666666668</c:v>
                </c:pt>
                <c:pt idx="128">
                  <c:v>0.73333333333333328</c:v>
                </c:pt>
                <c:pt idx="129">
                  <c:v>0.74</c:v>
                </c:pt>
                <c:pt idx="130">
                  <c:v>0.7466666666666667</c:v>
                </c:pt>
                <c:pt idx="131">
                  <c:v>0.7466666666666667</c:v>
                </c:pt>
                <c:pt idx="132">
                  <c:v>0.7533333333333333</c:v>
                </c:pt>
                <c:pt idx="133">
                  <c:v>0.76</c:v>
                </c:pt>
                <c:pt idx="134">
                  <c:v>0.76666666666666672</c:v>
                </c:pt>
                <c:pt idx="135">
                  <c:v>0.77333333333333332</c:v>
                </c:pt>
                <c:pt idx="136">
                  <c:v>0.78</c:v>
                </c:pt>
                <c:pt idx="137">
                  <c:v>0.78666666666666663</c:v>
                </c:pt>
                <c:pt idx="138">
                  <c:v>0.79333333333333333</c:v>
                </c:pt>
                <c:pt idx="139">
                  <c:v>0.79333333333333333</c:v>
                </c:pt>
                <c:pt idx="140">
                  <c:v>0.8</c:v>
                </c:pt>
                <c:pt idx="141">
                  <c:v>0.80666666666666664</c:v>
                </c:pt>
                <c:pt idx="142">
                  <c:v>0.80666666666666664</c:v>
                </c:pt>
                <c:pt idx="143">
                  <c:v>0.80666666666666664</c:v>
                </c:pt>
                <c:pt idx="144">
                  <c:v>0.81333333333333335</c:v>
                </c:pt>
                <c:pt idx="145">
                  <c:v>0.81333333333333335</c:v>
                </c:pt>
                <c:pt idx="146">
                  <c:v>0.82</c:v>
                </c:pt>
                <c:pt idx="147">
                  <c:v>0.82666666666666666</c:v>
                </c:pt>
                <c:pt idx="148">
                  <c:v>0.83333333333333337</c:v>
                </c:pt>
                <c:pt idx="149">
                  <c:v>0.84</c:v>
                </c:pt>
                <c:pt idx="150">
                  <c:v>0.84</c:v>
                </c:pt>
                <c:pt idx="151">
                  <c:v>0.84</c:v>
                </c:pt>
                <c:pt idx="152">
                  <c:v>0.84</c:v>
                </c:pt>
                <c:pt idx="153">
                  <c:v>0.84666666666666668</c:v>
                </c:pt>
                <c:pt idx="154">
                  <c:v>0.85333333333333339</c:v>
                </c:pt>
                <c:pt idx="155">
                  <c:v>0.85333333333333339</c:v>
                </c:pt>
                <c:pt idx="156">
                  <c:v>0.86</c:v>
                </c:pt>
                <c:pt idx="157">
                  <c:v>0.8666666666666667</c:v>
                </c:pt>
                <c:pt idx="158">
                  <c:v>0.87333333333333329</c:v>
                </c:pt>
                <c:pt idx="159">
                  <c:v>0.88</c:v>
                </c:pt>
                <c:pt idx="160">
                  <c:v>0.88666666666666671</c:v>
                </c:pt>
                <c:pt idx="161">
                  <c:v>0.89333333333333331</c:v>
                </c:pt>
                <c:pt idx="162">
                  <c:v>0.89333333333333331</c:v>
                </c:pt>
                <c:pt idx="163">
                  <c:v>0.89333333333333331</c:v>
                </c:pt>
                <c:pt idx="164">
                  <c:v>0.9</c:v>
                </c:pt>
                <c:pt idx="165">
                  <c:v>0.9</c:v>
                </c:pt>
                <c:pt idx="166">
                  <c:v>0.90666666666666662</c:v>
                </c:pt>
                <c:pt idx="167">
                  <c:v>0.90666666666666662</c:v>
                </c:pt>
                <c:pt idx="168">
                  <c:v>0.91333333333333333</c:v>
                </c:pt>
                <c:pt idx="169">
                  <c:v>0.91333333333333333</c:v>
                </c:pt>
                <c:pt idx="170">
                  <c:v>0.91333333333333333</c:v>
                </c:pt>
                <c:pt idx="171">
                  <c:v>0.91333333333333333</c:v>
                </c:pt>
                <c:pt idx="172">
                  <c:v>0.92</c:v>
                </c:pt>
                <c:pt idx="173">
                  <c:v>0.92666666666666664</c:v>
                </c:pt>
                <c:pt idx="174">
                  <c:v>0.92666666666666664</c:v>
                </c:pt>
                <c:pt idx="175">
                  <c:v>0.93333333333333335</c:v>
                </c:pt>
                <c:pt idx="176">
                  <c:v>0.94</c:v>
                </c:pt>
                <c:pt idx="177">
                  <c:v>0.94666666666666666</c:v>
                </c:pt>
                <c:pt idx="178">
                  <c:v>0.95333333333333337</c:v>
                </c:pt>
                <c:pt idx="179">
                  <c:v>0.96</c:v>
                </c:pt>
                <c:pt idx="180">
                  <c:v>0.96</c:v>
                </c:pt>
                <c:pt idx="181">
                  <c:v>0.96</c:v>
                </c:pt>
                <c:pt idx="182">
                  <c:v>0.96</c:v>
                </c:pt>
                <c:pt idx="183">
                  <c:v>0.96</c:v>
                </c:pt>
                <c:pt idx="184">
                  <c:v>0.96</c:v>
                </c:pt>
                <c:pt idx="185">
                  <c:v>0.96</c:v>
                </c:pt>
                <c:pt idx="186">
                  <c:v>0.96</c:v>
                </c:pt>
                <c:pt idx="187">
                  <c:v>0.96666666666666667</c:v>
                </c:pt>
                <c:pt idx="188">
                  <c:v>0.97333333333333338</c:v>
                </c:pt>
                <c:pt idx="189">
                  <c:v>0.97333333333333338</c:v>
                </c:pt>
                <c:pt idx="190">
                  <c:v>0.98</c:v>
                </c:pt>
                <c:pt idx="191">
                  <c:v>0.98666666666666669</c:v>
                </c:pt>
                <c:pt idx="192">
                  <c:v>0.98666666666666669</c:v>
                </c:pt>
                <c:pt idx="193">
                  <c:v>0.98666666666666669</c:v>
                </c:pt>
                <c:pt idx="194">
                  <c:v>0.99333333333333329</c:v>
                </c:pt>
                <c:pt idx="195">
                  <c:v>0.99333333333333329</c:v>
                </c:pt>
                <c:pt idx="196">
                  <c:v>0.99333333333333329</c:v>
                </c:pt>
                <c:pt idx="197">
                  <c:v>0.99333333333333329</c:v>
                </c:pt>
                <c:pt idx="198">
                  <c:v>0.99333333333333329</c:v>
                </c:pt>
                <c:pt idx="199">
                  <c:v>1</c:v>
                </c:pt>
              </c:numCache>
            </c:numRef>
          </c:xVal>
          <c:yVal>
            <c:numRef>
              <c:f>Sheet2!$G$2:$G$201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0.06</c:v>
                </c:pt>
                <c:pt idx="45">
                  <c:v>0.06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0.08</c:v>
                </c:pt>
                <c:pt idx="60">
                  <c:v>0.08</c:v>
                </c:pt>
                <c:pt idx="61">
                  <c:v>0.08</c:v>
                </c:pt>
                <c:pt idx="62">
                  <c:v>0.08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0.16</c:v>
                </c:pt>
                <c:pt idx="83">
                  <c:v>0.16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0.22</c:v>
                </c:pt>
                <c:pt idx="96">
                  <c:v>0.24</c:v>
                </c:pt>
                <c:pt idx="97">
                  <c:v>0.24</c:v>
                </c:pt>
                <c:pt idx="98">
                  <c:v>0.26</c:v>
                </c:pt>
                <c:pt idx="99">
                  <c:v>0.26</c:v>
                </c:pt>
                <c:pt idx="100">
                  <c:v>0.26</c:v>
                </c:pt>
                <c:pt idx="101">
                  <c:v>0.26</c:v>
                </c:pt>
                <c:pt idx="102">
                  <c:v>0.26</c:v>
                </c:pt>
                <c:pt idx="103">
                  <c:v>0.26</c:v>
                </c:pt>
                <c:pt idx="104">
                  <c:v>0.26</c:v>
                </c:pt>
                <c:pt idx="105">
                  <c:v>0.26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0.28000000000000003</c:v>
                </c:pt>
                <c:pt idx="109">
                  <c:v>0.3</c:v>
                </c:pt>
                <c:pt idx="110">
                  <c:v>0.32</c:v>
                </c:pt>
                <c:pt idx="111">
                  <c:v>0.34</c:v>
                </c:pt>
                <c:pt idx="112">
                  <c:v>0.36</c:v>
                </c:pt>
                <c:pt idx="113">
                  <c:v>0.36</c:v>
                </c:pt>
                <c:pt idx="114">
                  <c:v>0.36</c:v>
                </c:pt>
                <c:pt idx="115">
                  <c:v>0.36</c:v>
                </c:pt>
                <c:pt idx="116">
                  <c:v>0.36</c:v>
                </c:pt>
                <c:pt idx="117">
                  <c:v>0.36</c:v>
                </c:pt>
                <c:pt idx="118">
                  <c:v>0.36</c:v>
                </c:pt>
                <c:pt idx="119">
                  <c:v>0.36</c:v>
                </c:pt>
                <c:pt idx="120">
                  <c:v>0.36</c:v>
                </c:pt>
                <c:pt idx="121">
                  <c:v>0.36</c:v>
                </c:pt>
                <c:pt idx="122">
                  <c:v>0.36</c:v>
                </c:pt>
                <c:pt idx="123">
                  <c:v>0.36</c:v>
                </c:pt>
                <c:pt idx="124">
                  <c:v>0.36</c:v>
                </c:pt>
                <c:pt idx="125">
                  <c:v>0.36</c:v>
                </c:pt>
                <c:pt idx="126">
                  <c:v>0.36</c:v>
                </c:pt>
                <c:pt idx="127">
                  <c:v>0.38</c:v>
                </c:pt>
                <c:pt idx="128">
                  <c:v>0.38</c:v>
                </c:pt>
                <c:pt idx="129">
                  <c:v>0.38</c:v>
                </c:pt>
                <c:pt idx="130">
                  <c:v>0.38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0.42</c:v>
                </c:pt>
                <c:pt idx="140">
                  <c:v>0.42</c:v>
                </c:pt>
                <c:pt idx="141">
                  <c:v>0.42</c:v>
                </c:pt>
                <c:pt idx="142">
                  <c:v>0.44</c:v>
                </c:pt>
                <c:pt idx="143">
                  <c:v>0.46</c:v>
                </c:pt>
                <c:pt idx="144">
                  <c:v>0.46</c:v>
                </c:pt>
                <c:pt idx="145">
                  <c:v>0.48</c:v>
                </c:pt>
                <c:pt idx="146">
                  <c:v>0.48</c:v>
                </c:pt>
                <c:pt idx="147">
                  <c:v>0.48</c:v>
                </c:pt>
                <c:pt idx="148">
                  <c:v>0.48</c:v>
                </c:pt>
                <c:pt idx="149">
                  <c:v>0.48</c:v>
                </c:pt>
                <c:pt idx="150">
                  <c:v>0.5</c:v>
                </c:pt>
                <c:pt idx="151">
                  <c:v>0.52</c:v>
                </c:pt>
                <c:pt idx="152">
                  <c:v>0.54</c:v>
                </c:pt>
                <c:pt idx="153">
                  <c:v>0.54</c:v>
                </c:pt>
                <c:pt idx="154">
                  <c:v>0.54</c:v>
                </c:pt>
                <c:pt idx="155">
                  <c:v>0.56000000000000005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0.56000000000000005</c:v>
                </c:pt>
                <c:pt idx="159">
                  <c:v>0.56000000000000005</c:v>
                </c:pt>
                <c:pt idx="160">
                  <c:v>0.56000000000000005</c:v>
                </c:pt>
                <c:pt idx="161">
                  <c:v>0.56000000000000005</c:v>
                </c:pt>
                <c:pt idx="162">
                  <c:v>0.57999999999999996</c:v>
                </c:pt>
                <c:pt idx="163">
                  <c:v>0.6</c:v>
                </c:pt>
                <c:pt idx="164">
                  <c:v>0.6</c:v>
                </c:pt>
                <c:pt idx="165">
                  <c:v>0.62</c:v>
                </c:pt>
                <c:pt idx="166">
                  <c:v>0.62</c:v>
                </c:pt>
                <c:pt idx="167">
                  <c:v>0.64</c:v>
                </c:pt>
                <c:pt idx="168">
                  <c:v>0.64</c:v>
                </c:pt>
                <c:pt idx="169">
                  <c:v>0.66</c:v>
                </c:pt>
                <c:pt idx="170">
                  <c:v>0.68</c:v>
                </c:pt>
                <c:pt idx="171">
                  <c:v>0.7</c:v>
                </c:pt>
                <c:pt idx="172">
                  <c:v>0.7</c:v>
                </c:pt>
                <c:pt idx="173">
                  <c:v>0.7</c:v>
                </c:pt>
                <c:pt idx="174">
                  <c:v>0.72</c:v>
                </c:pt>
                <c:pt idx="175">
                  <c:v>0.72</c:v>
                </c:pt>
                <c:pt idx="176">
                  <c:v>0.72</c:v>
                </c:pt>
                <c:pt idx="177">
                  <c:v>0.72</c:v>
                </c:pt>
                <c:pt idx="178">
                  <c:v>0.72</c:v>
                </c:pt>
                <c:pt idx="179">
                  <c:v>0.72</c:v>
                </c:pt>
                <c:pt idx="180">
                  <c:v>0.74</c:v>
                </c:pt>
                <c:pt idx="181">
                  <c:v>0.76</c:v>
                </c:pt>
                <c:pt idx="182">
                  <c:v>0.78</c:v>
                </c:pt>
                <c:pt idx="183">
                  <c:v>0.8</c:v>
                </c:pt>
                <c:pt idx="184">
                  <c:v>0.82</c:v>
                </c:pt>
                <c:pt idx="185">
                  <c:v>0.84</c:v>
                </c:pt>
                <c:pt idx="186">
                  <c:v>0.86</c:v>
                </c:pt>
                <c:pt idx="187">
                  <c:v>0.86</c:v>
                </c:pt>
                <c:pt idx="188">
                  <c:v>0.86</c:v>
                </c:pt>
                <c:pt idx="189">
                  <c:v>0.88</c:v>
                </c:pt>
                <c:pt idx="190">
                  <c:v>0.88</c:v>
                </c:pt>
                <c:pt idx="191">
                  <c:v>0.88</c:v>
                </c:pt>
                <c:pt idx="192">
                  <c:v>0.9</c:v>
                </c:pt>
                <c:pt idx="193">
                  <c:v>0.92</c:v>
                </c:pt>
                <c:pt idx="194">
                  <c:v>0.92</c:v>
                </c:pt>
                <c:pt idx="195">
                  <c:v>0.94</c:v>
                </c:pt>
                <c:pt idx="196">
                  <c:v>0.96</c:v>
                </c:pt>
                <c:pt idx="197">
                  <c:v>0.98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69-4F2C-BFAD-23A4BEBCE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541232"/>
        <c:axId val="637541560"/>
      </c:scatterChart>
      <c:valAx>
        <c:axId val="63754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41560"/>
        <c:crosses val="autoZero"/>
        <c:crossBetween val="midCat"/>
      </c:valAx>
      <c:valAx>
        <c:axId val="63754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4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384810</xdr:colOff>
      <xdr:row>180</xdr:row>
      <xdr:rowOff>19050</xdr:rowOff>
    </xdr:from>
    <xdr:to>
      <xdr:col>15</xdr:col>
      <xdr:colOff>262890</xdr:colOff>
      <xdr:row>193</xdr:row>
      <xdr:rowOff>186690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AE336E-6CF9-4B7C-A2DC-1881BB7A2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F83B2-9C32-4F0D-A31D-91CB5B2693BF}">
  <dimension ref="A1:K204"/>
  <sheetViews>
    <sheetView topLeftCell="A61" workbookViewId="0">
      <selection activeCell="A78" sqref="A78:I78"/>
    </sheetView>
  </sheetViews>
  <sheetFormatPr defaultRowHeight="15.6" x14ac:dyDescent="0.3"/>
  <cols>
    <col min="1" max="1" width="14.8984375" customWidth="1"/>
    <col min="2" max="2" width="15.69921875" customWidth="1"/>
    <col min="3" max="3" width="13.5" customWidth="1"/>
    <col min="4" max="4" width="14.3984375" customWidth="1"/>
    <col min="5" max="5" width="21.19921875" customWidth="1"/>
    <col min="6" max="6" width="20.3984375" customWidth="1"/>
    <col min="7" max="7" width="16.5" customWidth="1"/>
    <col min="8" max="8" width="17.8984375" customWidth="1"/>
    <col min="9" max="9" width="17.69921875" customWidth="1"/>
    <col min="10" max="10" width="16.59765625" customWidth="1"/>
    <col min="11" max="11" width="15.8984375" customWidth="1"/>
  </cols>
  <sheetData>
    <row r="1" spans="1:11" x14ac:dyDescent="0.3">
      <c r="A1" t="s">
        <v>71</v>
      </c>
    </row>
    <row r="2" spans="1:11" x14ac:dyDescent="0.3">
      <c r="A2" t="s">
        <v>67</v>
      </c>
      <c r="B2" t="s">
        <v>46</v>
      </c>
      <c r="C2" t="s">
        <v>36</v>
      </c>
      <c r="D2" t="s">
        <v>28</v>
      </c>
      <c r="E2" t="s">
        <v>37</v>
      </c>
      <c r="F2" t="s">
        <v>47</v>
      </c>
      <c r="G2" t="s">
        <v>48</v>
      </c>
      <c r="H2" t="s">
        <v>68</v>
      </c>
      <c r="I2" t="s">
        <v>38</v>
      </c>
      <c r="J2" t="s">
        <v>62</v>
      </c>
      <c r="K2" t="s">
        <v>69</v>
      </c>
    </row>
    <row r="4" spans="1:11" x14ac:dyDescent="0.3">
      <c r="A4">
        <v>3.288715640568165</v>
      </c>
      <c r="B4">
        <v>1</v>
      </c>
      <c r="C4">
        <f t="shared" ref="C4:C35" si="0">1-B4</f>
        <v>0</v>
      </c>
      <c r="D4">
        <f>SUM(B$4:B4)</f>
        <v>1</v>
      </c>
      <c r="E4">
        <f>SUM(C$4:C4)</f>
        <v>0</v>
      </c>
      <c r="F4">
        <f t="shared" ref="F4:F17" si="1">E4/150</f>
        <v>0</v>
      </c>
      <c r="G4">
        <f t="shared" ref="G4:G17" si="2">D4/50</f>
        <v>0.02</v>
      </c>
      <c r="H4">
        <f t="shared" ref="H4:H17" si="3">(G4+G3)/2*(F4-F3)</f>
        <v>0</v>
      </c>
      <c r="I4">
        <f t="shared" ref="I4:I17" si="4">50-D4</f>
        <v>49</v>
      </c>
      <c r="J4">
        <f t="shared" ref="J4:J17" si="5">I4*5000 + 2500*E4</f>
        <v>245000</v>
      </c>
      <c r="K4">
        <f t="shared" ref="K4:K17" si="6">J4/200</f>
        <v>1225</v>
      </c>
    </row>
    <row r="5" spans="1:11" x14ac:dyDescent="0.3">
      <c r="A5">
        <v>2.9778093022027723</v>
      </c>
      <c r="B5">
        <v>1</v>
      </c>
      <c r="C5">
        <f t="shared" si="0"/>
        <v>0</v>
      </c>
      <c r="D5">
        <f>SUM(B$4:B5)</f>
        <v>2</v>
      </c>
      <c r="E5">
        <f>SUM(C$4:C5)</f>
        <v>0</v>
      </c>
      <c r="F5">
        <f t="shared" si="1"/>
        <v>0</v>
      </c>
      <c r="G5">
        <f t="shared" si="2"/>
        <v>0.04</v>
      </c>
      <c r="H5">
        <f t="shared" si="3"/>
        <v>0</v>
      </c>
      <c r="I5">
        <f t="shared" si="4"/>
        <v>48</v>
      </c>
      <c r="J5">
        <f t="shared" si="5"/>
        <v>240000</v>
      </c>
      <c r="K5">
        <f t="shared" si="6"/>
        <v>1200</v>
      </c>
    </row>
    <row r="6" spans="1:11" x14ac:dyDescent="0.3">
      <c r="A6">
        <v>2.868749401474552</v>
      </c>
      <c r="B6">
        <v>1</v>
      </c>
      <c r="C6">
        <f t="shared" si="0"/>
        <v>0</v>
      </c>
      <c r="D6">
        <f>SUM(B$4:B6)</f>
        <v>3</v>
      </c>
      <c r="E6">
        <f>SUM(C$4:C6)</f>
        <v>0</v>
      </c>
      <c r="F6">
        <f t="shared" si="1"/>
        <v>0</v>
      </c>
      <c r="G6">
        <f t="shared" si="2"/>
        <v>0.06</v>
      </c>
      <c r="H6">
        <f t="shared" si="3"/>
        <v>0</v>
      </c>
      <c r="I6">
        <f t="shared" si="4"/>
        <v>47</v>
      </c>
      <c r="J6">
        <f t="shared" si="5"/>
        <v>235000</v>
      </c>
      <c r="K6">
        <f t="shared" si="6"/>
        <v>1175</v>
      </c>
    </row>
    <row r="7" spans="1:11" x14ac:dyDescent="0.3">
      <c r="A7">
        <v>2.6949671126424439</v>
      </c>
      <c r="B7">
        <v>1</v>
      </c>
      <c r="C7">
        <f t="shared" si="0"/>
        <v>0</v>
      </c>
      <c r="D7">
        <f>SUM(B$4:B7)</f>
        <v>4</v>
      </c>
      <c r="E7">
        <f>SUM(C$4:C7)</f>
        <v>0</v>
      </c>
      <c r="F7">
        <f t="shared" si="1"/>
        <v>0</v>
      </c>
      <c r="G7">
        <f t="shared" si="2"/>
        <v>0.08</v>
      </c>
      <c r="H7">
        <f t="shared" si="3"/>
        <v>0</v>
      </c>
      <c r="I7">
        <f t="shared" si="4"/>
        <v>46</v>
      </c>
      <c r="J7">
        <f t="shared" si="5"/>
        <v>230000</v>
      </c>
      <c r="K7">
        <f t="shared" si="6"/>
        <v>1150</v>
      </c>
    </row>
    <row r="8" spans="1:11" x14ac:dyDescent="0.3">
      <c r="A8">
        <v>2.3652242410862732</v>
      </c>
      <c r="B8">
        <v>1</v>
      </c>
      <c r="C8">
        <f t="shared" si="0"/>
        <v>0</v>
      </c>
      <c r="D8">
        <f>SUM(B$4:B8)</f>
        <v>5</v>
      </c>
      <c r="E8">
        <f>SUM(C$4:C8)</f>
        <v>0</v>
      </c>
      <c r="F8">
        <f t="shared" si="1"/>
        <v>0</v>
      </c>
      <c r="G8">
        <f t="shared" si="2"/>
        <v>0.1</v>
      </c>
      <c r="H8">
        <f t="shared" si="3"/>
        <v>0</v>
      </c>
      <c r="I8">
        <f t="shared" si="4"/>
        <v>45</v>
      </c>
      <c r="J8">
        <f t="shared" si="5"/>
        <v>225000</v>
      </c>
      <c r="K8">
        <f t="shared" si="6"/>
        <v>1125</v>
      </c>
    </row>
    <row r="9" spans="1:11" x14ac:dyDescent="0.3">
      <c r="A9">
        <v>2.3570898226540371</v>
      </c>
      <c r="B9">
        <v>1</v>
      </c>
      <c r="C9">
        <f t="shared" si="0"/>
        <v>0</v>
      </c>
      <c r="D9">
        <f>SUM(B$4:B9)</f>
        <v>6</v>
      </c>
      <c r="E9">
        <f>SUM(C$4:C9)</f>
        <v>0</v>
      </c>
      <c r="F9">
        <f t="shared" si="1"/>
        <v>0</v>
      </c>
      <c r="G9">
        <f t="shared" si="2"/>
        <v>0.12</v>
      </c>
      <c r="H9">
        <f t="shared" si="3"/>
        <v>0</v>
      </c>
      <c r="I9">
        <f t="shared" si="4"/>
        <v>44</v>
      </c>
      <c r="J9">
        <f t="shared" si="5"/>
        <v>220000</v>
      </c>
      <c r="K9">
        <f t="shared" si="6"/>
        <v>1100</v>
      </c>
    </row>
    <row r="10" spans="1:11" x14ac:dyDescent="0.3">
      <c r="A10">
        <v>2.278622418322922</v>
      </c>
      <c r="B10">
        <v>1</v>
      </c>
      <c r="C10">
        <f t="shared" si="0"/>
        <v>0</v>
      </c>
      <c r="D10">
        <f>SUM(B$4:B10)</f>
        <v>7</v>
      </c>
      <c r="E10">
        <f>SUM(C$4:C10)</f>
        <v>0</v>
      </c>
      <c r="F10">
        <f t="shared" si="1"/>
        <v>0</v>
      </c>
      <c r="G10">
        <f t="shared" si="2"/>
        <v>0.14000000000000001</v>
      </c>
      <c r="H10">
        <f t="shared" si="3"/>
        <v>0</v>
      </c>
      <c r="I10">
        <f t="shared" si="4"/>
        <v>43</v>
      </c>
      <c r="J10">
        <f t="shared" si="5"/>
        <v>215000</v>
      </c>
      <c r="K10">
        <f t="shared" si="6"/>
        <v>1075</v>
      </c>
    </row>
    <row r="11" spans="1:11" x14ac:dyDescent="0.3">
      <c r="A11">
        <v>1.9749157578134984</v>
      </c>
      <c r="B11">
        <v>1</v>
      </c>
      <c r="C11">
        <f t="shared" si="0"/>
        <v>0</v>
      </c>
      <c r="D11">
        <f>SUM(B$4:B11)</f>
        <v>8</v>
      </c>
      <c r="E11">
        <f>SUM(C$4:C11)</f>
        <v>0</v>
      </c>
      <c r="F11">
        <f t="shared" si="1"/>
        <v>0</v>
      </c>
      <c r="G11">
        <f t="shared" si="2"/>
        <v>0.16</v>
      </c>
      <c r="H11">
        <f t="shared" si="3"/>
        <v>0</v>
      </c>
      <c r="I11">
        <f t="shared" si="4"/>
        <v>42</v>
      </c>
      <c r="J11">
        <f t="shared" si="5"/>
        <v>210000</v>
      </c>
      <c r="K11">
        <f t="shared" si="6"/>
        <v>1050</v>
      </c>
    </row>
    <row r="12" spans="1:11" x14ac:dyDescent="0.3">
      <c r="A12">
        <v>1.8548964764423748</v>
      </c>
      <c r="B12">
        <v>1</v>
      </c>
      <c r="C12">
        <f t="shared" si="0"/>
        <v>0</v>
      </c>
      <c r="D12">
        <f>SUM(B$4:B12)</f>
        <v>9</v>
      </c>
      <c r="E12">
        <f>SUM(C$4:C12)</f>
        <v>0</v>
      </c>
      <c r="F12">
        <f t="shared" si="1"/>
        <v>0</v>
      </c>
      <c r="G12">
        <f t="shared" si="2"/>
        <v>0.18</v>
      </c>
      <c r="H12">
        <f t="shared" si="3"/>
        <v>0</v>
      </c>
      <c r="I12">
        <f t="shared" si="4"/>
        <v>41</v>
      </c>
      <c r="J12">
        <f t="shared" si="5"/>
        <v>205000</v>
      </c>
      <c r="K12">
        <f t="shared" si="6"/>
        <v>1025</v>
      </c>
    </row>
    <row r="13" spans="1:11" x14ac:dyDescent="0.3">
      <c r="A13">
        <v>1.8357229258815388</v>
      </c>
      <c r="B13">
        <v>1</v>
      </c>
      <c r="C13">
        <f t="shared" si="0"/>
        <v>0</v>
      </c>
      <c r="D13">
        <f>SUM(B$4:B13)</f>
        <v>10</v>
      </c>
      <c r="E13">
        <f>SUM(C$4:C13)</f>
        <v>0</v>
      </c>
      <c r="F13">
        <f t="shared" si="1"/>
        <v>0</v>
      </c>
      <c r="G13">
        <f t="shared" si="2"/>
        <v>0.2</v>
      </c>
      <c r="H13">
        <f t="shared" si="3"/>
        <v>0</v>
      </c>
      <c r="I13">
        <f t="shared" si="4"/>
        <v>40</v>
      </c>
      <c r="J13">
        <f t="shared" si="5"/>
        <v>200000</v>
      </c>
      <c r="K13">
        <f t="shared" si="6"/>
        <v>1000</v>
      </c>
    </row>
    <row r="14" spans="1:11" x14ac:dyDescent="0.3">
      <c r="A14">
        <v>1.8310283385172261</v>
      </c>
      <c r="B14">
        <v>1</v>
      </c>
      <c r="C14">
        <f t="shared" si="0"/>
        <v>0</v>
      </c>
      <c r="D14">
        <f>SUM(B$4:B14)</f>
        <v>11</v>
      </c>
      <c r="E14">
        <f>SUM(C$4:C14)</f>
        <v>0</v>
      </c>
      <c r="F14">
        <f t="shared" si="1"/>
        <v>0</v>
      </c>
      <c r="G14">
        <f t="shared" si="2"/>
        <v>0.22</v>
      </c>
      <c r="H14">
        <f t="shared" si="3"/>
        <v>0</v>
      </c>
      <c r="I14">
        <f t="shared" si="4"/>
        <v>39</v>
      </c>
      <c r="J14">
        <f t="shared" si="5"/>
        <v>195000</v>
      </c>
      <c r="K14">
        <f t="shared" si="6"/>
        <v>975</v>
      </c>
    </row>
    <row r="15" spans="1:11" x14ac:dyDescent="0.3">
      <c r="A15">
        <v>1.8180163457000702</v>
      </c>
      <c r="B15">
        <v>1</v>
      </c>
      <c r="C15">
        <f t="shared" si="0"/>
        <v>0</v>
      </c>
      <c r="D15">
        <f>SUM(B$4:B15)</f>
        <v>12</v>
      </c>
      <c r="E15">
        <f>SUM(C$4:C15)</f>
        <v>0</v>
      </c>
      <c r="F15">
        <f t="shared" si="1"/>
        <v>0</v>
      </c>
      <c r="G15">
        <f t="shared" si="2"/>
        <v>0.24</v>
      </c>
      <c r="H15">
        <f t="shared" si="3"/>
        <v>0</v>
      </c>
      <c r="I15">
        <f t="shared" si="4"/>
        <v>38</v>
      </c>
      <c r="J15">
        <f t="shared" si="5"/>
        <v>190000</v>
      </c>
      <c r="K15">
        <f t="shared" si="6"/>
        <v>950</v>
      </c>
    </row>
    <row r="16" spans="1:11" x14ac:dyDescent="0.3">
      <c r="A16">
        <v>1.7128791385207249</v>
      </c>
      <c r="B16">
        <v>0</v>
      </c>
      <c r="C16">
        <f t="shared" si="0"/>
        <v>1</v>
      </c>
      <c r="D16">
        <f>SUM(B$4:B16)</f>
        <v>12</v>
      </c>
      <c r="E16">
        <f>SUM(C$4:C16)</f>
        <v>1</v>
      </c>
      <c r="F16">
        <f t="shared" si="1"/>
        <v>6.6666666666666671E-3</v>
      </c>
      <c r="G16">
        <f t="shared" si="2"/>
        <v>0.24</v>
      </c>
      <c r="H16">
        <f t="shared" si="3"/>
        <v>1.6000000000000001E-3</v>
      </c>
      <c r="I16">
        <f t="shared" si="4"/>
        <v>38</v>
      </c>
      <c r="J16">
        <f t="shared" si="5"/>
        <v>192500</v>
      </c>
      <c r="K16">
        <f t="shared" si="6"/>
        <v>962.5</v>
      </c>
    </row>
    <row r="17" spans="1:11" x14ac:dyDescent="0.3">
      <c r="A17">
        <v>1.6912970107261467</v>
      </c>
      <c r="B17">
        <v>1</v>
      </c>
      <c r="C17">
        <f t="shared" si="0"/>
        <v>0</v>
      </c>
      <c r="D17">
        <f>SUM(B$4:B17)</f>
        <v>13</v>
      </c>
      <c r="E17">
        <f>SUM(C$4:C17)</f>
        <v>1</v>
      </c>
      <c r="F17">
        <f t="shared" si="1"/>
        <v>6.6666666666666671E-3</v>
      </c>
      <c r="G17">
        <f t="shared" si="2"/>
        <v>0.26</v>
      </c>
      <c r="H17">
        <f t="shared" si="3"/>
        <v>0</v>
      </c>
      <c r="I17">
        <f t="shared" si="4"/>
        <v>37</v>
      </c>
      <c r="J17">
        <f t="shared" si="5"/>
        <v>187500</v>
      </c>
      <c r="K17">
        <f t="shared" si="6"/>
        <v>937.5</v>
      </c>
    </row>
    <row r="18" spans="1:11" x14ac:dyDescent="0.3">
      <c r="A18">
        <v>1.6636748116741629</v>
      </c>
      <c r="B18">
        <v>1</v>
      </c>
      <c r="C18">
        <f t="shared" si="0"/>
        <v>0</v>
      </c>
    </row>
    <row r="19" spans="1:11" x14ac:dyDescent="0.3">
      <c r="A19">
        <v>1.6594143161812533</v>
      </c>
      <c r="B19">
        <v>1</v>
      </c>
      <c r="C19">
        <f t="shared" si="0"/>
        <v>0</v>
      </c>
      <c r="D19">
        <f>SUM(B$4:B19)</f>
        <v>15</v>
      </c>
      <c r="E19">
        <f>SUM(C$4:C19)</f>
        <v>1</v>
      </c>
      <c r="F19">
        <f t="shared" ref="F19:F50" si="7">E19/150</f>
        <v>6.6666666666666671E-3</v>
      </c>
      <c r="G19">
        <f t="shared" ref="G19:G50" si="8">D19/50</f>
        <v>0.3</v>
      </c>
      <c r="H19">
        <f t="shared" ref="H19:H27" si="9">(G19+G18)/2*(F19-F18)</f>
        <v>1E-3</v>
      </c>
      <c r="I19">
        <f t="shared" ref="I19:I50" si="10">50-D19</f>
        <v>35</v>
      </c>
      <c r="J19">
        <f t="shared" ref="J19:J50" si="11">I19*5000 + 2500*E19</f>
        <v>177500</v>
      </c>
      <c r="K19">
        <f t="shared" ref="K19:K50" si="12">J19/200</f>
        <v>887.5</v>
      </c>
    </row>
    <row r="20" spans="1:11" x14ac:dyDescent="0.3">
      <c r="A20">
        <v>1.658239040175731</v>
      </c>
      <c r="B20">
        <v>1</v>
      </c>
      <c r="C20">
        <f t="shared" si="0"/>
        <v>0</v>
      </c>
      <c r="D20">
        <f>SUM(B$4:B20)</f>
        <v>16</v>
      </c>
      <c r="E20">
        <f>SUM(C$4:C20)</f>
        <v>1</v>
      </c>
      <c r="F20">
        <f t="shared" si="7"/>
        <v>6.6666666666666671E-3</v>
      </c>
      <c r="G20">
        <f t="shared" si="8"/>
        <v>0.32</v>
      </c>
      <c r="H20">
        <f t="shared" si="9"/>
        <v>0</v>
      </c>
      <c r="I20">
        <f t="shared" si="10"/>
        <v>34</v>
      </c>
      <c r="J20">
        <f t="shared" si="11"/>
        <v>172500</v>
      </c>
      <c r="K20">
        <f t="shared" si="12"/>
        <v>862.5</v>
      </c>
    </row>
    <row r="21" spans="1:11" x14ac:dyDescent="0.3">
      <c r="A21">
        <v>1.6500149676157592</v>
      </c>
      <c r="B21">
        <v>1</v>
      </c>
      <c r="C21">
        <f t="shared" si="0"/>
        <v>0</v>
      </c>
      <c r="D21">
        <f>SUM(B$4:B21)</f>
        <v>17</v>
      </c>
      <c r="E21">
        <f>SUM(C$4:C21)</f>
        <v>1</v>
      </c>
      <c r="F21">
        <f t="shared" si="7"/>
        <v>6.6666666666666671E-3</v>
      </c>
      <c r="G21">
        <f t="shared" si="8"/>
        <v>0.34</v>
      </c>
      <c r="H21">
        <f t="shared" si="9"/>
        <v>0</v>
      </c>
      <c r="I21">
        <f t="shared" si="10"/>
        <v>33</v>
      </c>
      <c r="J21">
        <f t="shared" si="11"/>
        <v>167500</v>
      </c>
      <c r="K21">
        <f t="shared" si="12"/>
        <v>837.5</v>
      </c>
    </row>
    <row r="22" spans="1:11" x14ac:dyDescent="0.3">
      <c r="A22">
        <v>1.6265112730272449</v>
      </c>
      <c r="B22">
        <v>0</v>
      </c>
      <c r="C22">
        <f t="shared" si="0"/>
        <v>1</v>
      </c>
      <c r="D22">
        <f>SUM(B$4:B22)</f>
        <v>17</v>
      </c>
      <c r="E22">
        <f>SUM(C$4:C22)</f>
        <v>2</v>
      </c>
      <c r="F22">
        <f t="shared" si="7"/>
        <v>1.3333333333333334E-2</v>
      </c>
      <c r="G22">
        <f t="shared" si="8"/>
        <v>0.34</v>
      </c>
      <c r="H22">
        <f t="shared" si="9"/>
        <v>2.2666666666666668E-3</v>
      </c>
      <c r="I22">
        <f t="shared" si="10"/>
        <v>33</v>
      </c>
      <c r="J22">
        <f t="shared" si="11"/>
        <v>170000</v>
      </c>
      <c r="K22">
        <f t="shared" si="12"/>
        <v>850</v>
      </c>
    </row>
    <row r="23" spans="1:11" x14ac:dyDescent="0.3">
      <c r="A23">
        <v>1.5956462228619548</v>
      </c>
      <c r="B23">
        <v>1</v>
      </c>
      <c r="C23">
        <f t="shared" si="0"/>
        <v>0</v>
      </c>
      <c r="D23">
        <f>SUM(B$4:B23)</f>
        <v>18</v>
      </c>
      <c r="E23">
        <f>SUM(C$4:C23)</f>
        <v>2</v>
      </c>
      <c r="F23">
        <f t="shared" si="7"/>
        <v>1.3333333333333334E-2</v>
      </c>
      <c r="G23">
        <f t="shared" si="8"/>
        <v>0.36</v>
      </c>
      <c r="H23">
        <f t="shared" si="9"/>
        <v>0</v>
      </c>
      <c r="I23">
        <f t="shared" si="10"/>
        <v>32</v>
      </c>
      <c r="J23">
        <f t="shared" si="11"/>
        <v>165000</v>
      </c>
      <c r="K23">
        <f t="shared" si="12"/>
        <v>825</v>
      </c>
    </row>
    <row r="24" spans="1:11" x14ac:dyDescent="0.3">
      <c r="A24">
        <v>1.5795463224966038</v>
      </c>
      <c r="B24">
        <v>1</v>
      </c>
      <c r="C24">
        <f t="shared" si="0"/>
        <v>0</v>
      </c>
      <c r="D24">
        <f>SUM(B$4:B24)</f>
        <v>19</v>
      </c>
      <c r="E24">
        <f>SUM(C$4:C24)</f>
        <v>2</v>
      </c>
      <c r="F24">
        <f t="shared" si="7"/>
        <v>1.3333333333333334E-2</v>
      </c>
      <c r="G24">
        <f t="shared" si="8"/>
        <v>0.38</v>
      </c>
      <c r="H24">
        <f t="shared" si="9"/>
        <v>0</v>
      </c>
      <c r="I24">
        <f t="shared" si="10"/>
        <v>31</v>
      </c>
      <c r="J24">
        <f t="shared" si="11"/>
        <v>160000</v>
      </c>
      <c r="K24">
        <f t="shared" si="12"/>
        <v>800</v>
      </c>
    </row>
    <row r="25" spans="1:11" x14ac:dyDescent="0.3">
      <c r="A25">
        <v>1.5646262329337113</v>
      </c>
      <c r="B25">
        <v>0</v>
      </c>
      <c r="C25">
        <f t="shared" si="0"/>
        <v>1</v>
      </c>
      <c r="D25">
        <f>SUM(B$4:B25)</f>
        <v>19</v>
      </c>
      <c r="E25">
        <f>SUM(C$4:C25)</f>
        <v>3</v>
      </c>
      <c r="F25">
        <f t="shared" si="7"/>
        <v>0.02</v>
      </c>
      <c r="G25">
        <f t="shared" si="8"/>
        <v>0.38</v>
      </c>
      <c r="H25">
        <f t="shared" si="9"/>
        <v>2.5333333333333332E-3</v>
      </c>
      <c r="I25">
        <f t="shared" si="10"/>
        <v>31</v>
      </c>
      <c r="J25">
        <f t="shared" si="11"/>
        <v>162500</v>
      </c>
      <c r="K25">
        <f t="shared" si="12"/>
        <v>812.5</v>
      </c>
    </row>
    <row r="26" spans="1:11" x14ac:dyDescent="0.3">
      <c r="A26">
        <v>1.5488848013517384</v>
      </c>
      <c r="B26">
        <v>1</v>
      </c>
      <c r="C26">
        <f t="shared" si="0"/>
        <v>0</v>
      </c>
      <c r="D26">
        <f>SUM(B$4:B26)</f>
        <v>20</v>
      </c>
      <c r="E26">
        <f>SUM(C$4:C26)</f>
        <v>3</v>
      </c>
      <c r="F26">
        <f t="shared" si="7"/>
        <v>0.02</v>
      </c>
      <c r="G26">
        <f t="shared" si="8"/>
        <v>0.4</v>
      </c>
      <c r="H26">
        <f t="shared" si="9"/>
        <v>0</v>
      </c>
      <c r="I26">
        <f t="shared" si="10"/>
        <v>30</v>
      </c>
      <c r="J26">
        <f t="shared" si="11"/>
        <v>157500</v>
      </c>
      <c r="K26">
        <f t="shared" si="12"/>
        <v>787.5</v>
      </c>
    </row>
    <row r="27" spans="1:11" x14ac:dyDescent="0.3">
      <c r="A27">
        <v>1.5435978729917961</v>
      </c>
      <c r="B27">
        <v>0</v>
      </c>
      <c r="C27">
        <f t="shared" si="0"/>
        <v>1</v>
      </c>
      <c r="D27">
        <f>SUM(B$4:B27)</f>
        <v>20</v>
      </c>
      <c r="E27">
        <f>SUM(C$4:C27)</f>
        <v>4</v>
      </c>
      <c r="F27">
        <f t="shared" si="7"/>
        <v>2.6666666666666668E-2</v>
      </c>
      <c r="G27">
        <f t="shared" si="8"/>
        <v>0.4</v>
      </c>
      <c r="H27">
        <f t="shared" si="9"/>
        <v>2.6666666666666674E-3</v>
      </c>
      <c r="I27">
        <f t="shared" si="10"/>
        <v>30</v>
      </c>
      <c r="J27">
        <f t="shared" si="11"/>
        <v>160000</v>
      </c>
      <c r="K27">
        <f t="shared" si="12"/>
        <v>800</v>
      </c>
    </row>
    <row r="28" spans="1:11" x14ac:dyDescent="0.3">
      <c r="A28">
        <v>1.4824883427341278</v>
      </c>
      <c r="B28">
        <v>1</v>
      </c>
      <c r="C28">
        <f t="shared" si="0"/>
        <v>0</v>
      </c>
      <c r="D28">
        <f>SUM(B$4:B28)</f>
        <v>21</v>
      </c>
      <c r="E28">
        <f>SUM(C$4:C28)</f>
        <v>4</v>
      </c>
      <c r="F28">
        <f t="shared" si="7"/>
        <v>2.6666666666666668E-2</v>
      </c>
      <c r="G28">
        <f t="shared" si="8"/>
        <v>0.42</v>
      </c>
      <c r="I28">
        <f t="shared" si="10"/>
        <v>29</v>
      </c>
      <c r="J28">
        <f t="shared" si="11"/>
        <v>155000</v>
      </c>
      <c r="K28">
        <f t="shared" si="12"/>
        <v>775</v>
      </c>
    </row>
    <row r="29" spans="1:11" x14ac:dyDescent="0.3">
      <c r="A29">
        <v>1.421356648037251</v>
      </c>
      <c r="B29">
        <v>1</v>
      </c>
      <c r="C29">
        <f t="shared" si="0"/>
        <v>0</v>
      </c>
      <c r="D29">
        <f>SUM(B$4:B29)</f>
        <v>22</v>
      </c>
      <c r="E29">
        <f>SUM(C$4:C29)</f>
        <v>4</v>
      </c>
      <c r="F29">
        <f t="shared" si="7"/>
        <v>2.6666666666666668E-2</v>
      </c>
      <c r="G29">
        <f t="shared" si="8"/>
        <v>0.44</v>
      </c>
      <c r="H29">
        <f t="shared" ref="H29:H60" si="13">(G29+G28)/2*(F29-F28)</f>
        <v>0</v>
      </c>
      <c r="I29">
        <f t="shared" si="10"/>
        <v>28</v>
      </c>
      <c r="J29">
        <f t="shared" si="11"/>
        <v>150000</v>
      </c>
      <c r="K29">
        <f t="shared" si="12"/>
        <v>750</v>
      </c>
    </row>
    <row r="30" spans="1:11" x14ac:dyDescent="0.3">
      <c r="A30">
        <v>1.397518761534573</v>
      </c>
      <c r="B30">
        <v>1</v>
      </c>
      <c r="C30">
        <f t="shared" si="0"/>
        <v>0</v>
      </c>
      <c r="D30">
        <f>SUM(B$4:B30)</f>
        <v>23</v>
      </c>
      <c r="E30">
        <f>SUM(C$4:C30)</f>
        <v>4</v>
      </c>
      <c r="F30">
        <f t="shared" si="7"/>
        <v>2.6666666666666668E-2</v>
      </c>
      <c r="G30">
        <f t="shared" si="8"/>
        <v>0.46</v>
      </c>
      <c r="H30">
        <f t="shared" si="13"/>
        <v>0</v>
      </c>
      <c r="I30">
        <f t="shared" si="10"/>
        <v>27</v>
      </c>
      <c r="J30">
        <f t="shared" si="11"/>
        <v>145000</v>
      </c>
      <c r="K30">
        <f t="shared" si="12"/>
        <v>725</v>
      </c>
    </row>
    <row r="31" spans="1:11" x14ac:dyDescent="0.3">
      <c r="A31">
        <v>1.3670321675949151</v>
      </c>
      <c r="B31">
        <v>0</v>
      </c>
      <c r="C31">
        <f t="shared" si="0"/>
        <v>1</v>
      </c>
      <c r="D31">
        <f>SUM(B$4:B31)</f>
        <v>23</v>
      </c>
      <c r="E31">
        <f>SUM(C$4:C31)</f>
        <v>5</v>
      </c>
      <c r="F31">
        <f t="shared" si="7"/>
        <v>3.3333333333333333E-2</v>
      </c>
      <c r="G31">
        <f t="shared" si="8"/>
        <v>0.46</v>
      </c>
      <c r="H31">
        <f t="shared" si="13"/>
        <v>3.0666666666666659E-3</v>
      </c>
      <c r="I31">
        <f t="shared" si="10"/>
        <v>27</v>
      </c>
      <c r="J31">
        <f t="shared" si="11"/>
        <v>147500</v>
      </c>
      <c r="K31">
        <f t="shared" si="12"/>
        <v>737.5</v>
      </c>
    </row>
    <row r="32" spans="1:11" x14ac:dyDescent="0.3">
      <c r="A32">
        <v>1.2727852754830589</v>
      </c>
      <c r="B32">
        <v>1</v>
      </c>
      <c r="C32">
        <f t="shared" si="0"/>
        <v>0</v>
      </c>
      <c r="D32">
        <f>SUM(B$4:B32)</f>
        <v>24</v>
      </c>
      <c r="E32">
        <f>SUM(C$4:C32)</f>
        <v>5</v>
      </c>
      <c r="F32">
        <f t="shared" si="7"/>
        <v>3.3333333333333333E-2</v>
      </c>
      <c r="G32">
        <f t="shared" si="8"/>
        <v>0.48</v>
      </c>
      <c r="H32">
        <f t="shared" si="13"/>
        <v>0</v>
      </c>
      <c r="I32">
        <f t="shared" si="10"/>
        <v>26</v>
      </c>
      <c r="J32">
        <f t="shared" si="11"/>
        <v>142500</v>
      </c>
      <c r="K32">
        <f t="shared" si="12"/>
        <v>712.5</v>
      </c>
    </row>
    <row r="33" spans="1:11" x14ac:dyDescent="0.3">
      <c r="A33">
        <v>1.2667157840773813</v>
      </c>
      <c r="B33">
        <v>1</v>
      </c>
      <c r="C33">
        <f t="shared" si="0"/>
        <v>0</v>
      </c>
      <c r="D33">
        <f>SUM(B$4:B33)</f>
        <v>25</v>
      </c>
      <c r="E33">
        <f>SUM(C$4:C33)</f>
        <v>5</v>
      </c>
      <c r="F33">
        <f t="shared" si="7"/>
        <v>3.3333333333333333E-2</v>
      </c>
      <c r="G33">
        <f t="shared" si="8"/>
        <v>0.5</v>
      </c>
      <c r="H33">
        <f t="shared" si="13"/>
        <v>0</v>
      </c>
      <c r="I33">
        <f t="shared" si="10"/>
        <v>25</v>
      </c>
      <c r="J33">
        <f t="shared" si="11"/>
        <v>137500</v>
      </c>
      <c r="K33">
        <f t="shared" si="12"/>
        <v>687.5</v>
      </c>
    </row>
    <row r="34" spans="1:11" x14ac:dyDescent="0.3">
      <c r="A34">
        <v>1.2049369812949138</v>
      </c>
      <c r="B34">
        <v>0</v>
      </c>
      <c r="C34">
        <f t="shared" si="0"/>
        <v>1</v>
      </c>
      <c r="D34">
        <f>SUM(B$4:B34)</f>
        <v>25</v>
      </c>
      <c r="E34">
        <f>SUM(C$4:C34)</f>
        <v>6</v>
      </c>
      <c r="F34">
        <f t="shared" si="7"/>
        <v>0.04</v>
      </c>
      <c r="G34">
        <f t="shared" si="8"/>
        <v>0.5</v>
      </c>
      <c r="H34">
        <f t="shared" si="13"/>
        <v>3.333333333333334E-3</v>
      </c>
      <c r="I34">
        <f t="shared" si="10"/>
        <v>25</v>
      </c>
      <c r="J34">
        <f t="shared" si="11"/>
        <v>140000</v>
      </c>
      <c r="K34">
        <f t="shared" si="12"/>
        <v>700</v>
      </c>
    </row>
    <row r="35" spans="1:11" x14ac:dyDescent="0.3">
      <c r="A35">
        <v>1.1807185905221822</v>
      </c>
      <c r="B35">
        <v>0</v>
      </c>
      <c r="C35">
        <f t="shared" si="0"/>
        <v>1</v>
      </c>
      <c r="D35">
        <f>SUM(B$4:B35)</f>
        <v>25</v>
      </c>
      <c r="E35">
        <f>SUM(C$4:C35)</f>
        <v>7</v>
      </c>
      <c r="F35">
        <f t="shared" si="7"/>
        <v>4.6666666666666669E-2</v>
      </c>
      <c r="G35">
        <f t="shared" si="8"/>
        <v>0.5</v>
      </c>
      <c r="H35">
        <f t="shared" si="13"/>
        <v>3.333333333333334E-3</v>
      </c>
      <c r="I35">
        <f t="shared" si="10"/>
        <v>25</v>
      </c>
      <c r="J35">
        <f t="shared" si="11"/>
        <v>142500</v>
      </c>
      <c r="K35">
        <f t="shared" si="12"/>
        <v>712.5</v>
      </c>
    </row>
    <row r="36" spans="1:11" x14ac:dyDescent="0.3">
      <c r="A36">
        <v>1.0642568198976003</v>
      </c>
      <c r="B36">
        <v>0</v>
      </c>
      <c r="C36">
        <f t="shared" ref="C36:C67" si="14">1-B36</f>
        <v>1</v>
      </c>
      <c r="D36">
        <f>SUM(B$4:B36)</f>
        <v>25</v>
      </c>
      <c r="E36">
        <f>SUM(C$4:C36)</f>
        <v>8</v>
      </c>
      <c r="F36">
        <f t="shared" si="7"/>
        <v>5.3333333333333337E-2</v>
      </c>
      <c r="G36">
        <f t="shared" si="8"/>
        <v>0.5</v>
      </c>
      <c r="H36">
        <f t="shared" si="13"/>
        <v>3.333333333333334E-3</v>
      </c>
      <c r="I36">
        <f t="shared" si="10"/>
        <v>25</v>
      </c>
      <c r="J36">
        <f t="shared" si="11"/>
        <v>145000</v>
      </c>
      <c r="K36">
        <f t="shared" si="12"/>
        <v>725</v>
      </c>
    </row>
    <row r="37" spans="1:11" x14ac:dyDescent="0.3">
      <c r="A37">
        <v>1.0420020758981035</v>
      </c>
      <c r="B37">
        <v>1</v>
      </c>
      <c r="C37">
        <f t="shared" si="14"/>
        <v>0</v>
      </c>
      <c r="D37">
        <f>SUM(B$4:B37)</f>
        <v>26</v>
      </c>
      <c r="E37">
        <f>SUM(C$4:C37)</f>
        <v>8</v>
      </c>
      <c r="F37">
        <f t="shared" si="7"/>
        <v>5.3333333333333337E-2</v>
      </c>
      <c r="G37">
        <f t="shared" si="8"/>
        <v>0.52</v>
      </c>
      <c r="H37">
        <f t="shared" si="13"/>
        <v>0</v>
      </c>
      <c r="I37">
        <f t="shared" si="10"/>
        <v>24</v>
      </c>
      <c r="J37">
        <f t="shared" si="11"/>
        <v>140000</v>
      </c>
      <c r="K37">
        <f t="shared" si="12"/>
        <v>700</v>
      </c>
    </row>
    <row r="38" spans="1:11" x14ac:dyDescent="0.3">
      <c r="A38">
        <v>1.0291398605525734</v>
      </c>
      <c r="B38">
        <v>1</v>
      </c>
      <c r="C38">
        <f t="shared" si="14"/>
        <v>0</v>
      </c>
      <c r="D38">
        <f>SUM(B$4:B38)</f>
        <v>27</v>
      </c>
      <c r="E38">
        <f>SUM(C$4:C38)</f>
        <v>8</v>
      </c>
      <c r="F38">
        <f t="shared" si="7"/>
        <v>5.3333333333333337E-2</v>
      </c>
      <c r="G38">
        <f t="shared" si="8"/>
        <v>0.54</v>
      </c>
      <c r="H38">
        <f t="shared" si="13"/>
        <v>0</v>
      </c>
      <c r="I38">
        <f t="shared" si="10"/>
        <v>23</v>
      </c>
      <c r="J38">
        <f t="shared" si="11"/>
        <v>135000</v>
      </c>
      <c r="K38">
        <f t="shared" si="12"/>
        <v>675</v>
      </c>
    </row>
    <row r="39" spans="1:11" x14ac:dyDescent="0.3">
      <c r="A39">
        <v>1.0062826996285816</v>
      </c>
      <c r="B39">
        <v>0</v>
      </c>
      <c r="C39">
        <f t="shared" si="14"/>
        <v>1</v>
      </c>
      <c r="D39">
        <f>SUM(B$4:B39)</f>
        <v>27</v>
      </c>
      <c r="E39">
        <f>SUM(C$4:C39)</f>
        <v>9</v>
      </c>
      <c r="F39">
        <f t="shared" si="7"/>
        <v>0.06</v>
      </c>
      <c r="G39">
        <f t="shared" si="8"/>
        <v>0.54</v>
      </c>
      <c r="H39">
        <f t="shared" si="13"/>
        <v>3.5999999999999973E-3</v>
      </c>
      <c r="I39">
        <f t="shared" si="10"/>
        <v>23</v>
      </c>
      <c r="J39">
        <f t="shared" si="11"/>
        <v>137500</v>
      </c>
      <c r="K39">
        <f t="shared" si="12"/>
        <v>687.5</v>
      </c>
    </row>
    <row r="40" spans="1:11" x14ac:dyDescent="0.3">
      <c r="A40">
        <v>0.94165118539593029</v>
      </c>
      <c r="B40">
        <v>0</v>
      </c>
      <c r="C40">
        <f t="shared" si="14"/>
        <v>1</v>
      </c>
      <c r="D40">
        <f>SUM(B$4:B40)</f>
        <v>27</v>
      </c>
      <c r="E40">
        <f>SUM(C$4:C40)</f>
        <v>10</v>
      </c>
      <c r="F40">
        <f t="shared" si="7"/>
        <v>6.6666666666666666E-2</v>
      </c>
      <c r="G40">
        <f t="shared" si="8"/>
        <v>0.54</v>
      </c>
      <c r="H40">
        <f t="shared" si="13"/>
        <v>3.6000000000000008E-3</v>
      </c>
      <c r="I40">
        <f t="shared" si="10"/>
        <v>23</v>
      </c>
      <c r="J40">
        <f t="shared" si="11"/>
        <v>140000</v>
      </c>
      <c r="K40">
        <f t="shared" si="12"/>
        <v>700</v>
      </c>
    </row>
    <row r="41" spans="1:11" x14ac:dyDescent="0.3">
      <c r="A41">
        <v>0.92881948739745157</v>
      </c>
      <c r="B41">
        <v>0</v>
      </c>
      <c r="C41">
        <f t="shared" si="14"/>
        <v>1</v>
      </c>
      <c r="D41">
        <f>SUM(B$4:B41)</f>
        <v>27</v>
      </c>
      <c r="E41">
        <f>SUM(C$4:C41)</f>
        <v>11</v>
      </c>
      <c r="F41">
        <f t="shared" si="7"/>
        <v>7.3333333333333334E-2</v>
      </c>
      <c r="G41">
        <f t="shared" si="8"/>
        <v>0.54</v>
      </c>
      <c r="H41">
        <f t="shared" si="13"/>
        <v>3.6000000000000008E-3</v>
      </c>
      <c r="I41">
        <f t="shared" si="10"/>
        <v>23</v>
      </c>
      <c r="J41">
        <f t="shared" si="11"/>
        <v>142500</v>
      </c>
      <c r="K41">
        <f t="shared" si="12"/>
        <v>712.5</v>
      </c>
    </row>
    <row r="42" spans="1:11" x14ac:dyDescent="0.3">
      <c r="A42">
        <v>0.91328786451136734</v>
      </c>
      <c r="B42">
        <v>1</v>
      </c>
      <c r="C42">
        <f t="shared" si="14"/>
        <v>0</v>
      </c>
      <c r="D42">
        <f>SUM(B$4:B42)</f>
        <v>28</v>
      </c>
      <c r="E42">
        <f>SUM(C$4:C42)</f>
        <v>11</v>
      </c>
      <c r="F42">
        <f t="shared" si="7"/>
        <v>7.3333333333333334E-2</v>
      </c>
      <c r="G42">
        <f t="shared" si="8"/>
        <v>0.56000000000000005</v>
      </c>
      <c r="H42">
        <f t="shared" si="13"/>
        <v>0</v>
      </c>
      <c r="I42">
        <f t="shared" si="10"/>
        <v>22</v>
      </c>
      <c r="J42">
        <f t="shared" si="11"/>
        <v>137500</v>
      </c>
      <c r="K42">
        <f t="shared" si="12"/>
        <v>687.5</v>
      </c>
    </row>
    <row r="43" spans="1:11" x14ac:dyDescent="0.3">
      <c r="A43">
        <v>0.91168058305597433</v>
      </c>
      <c r="B43">
        <v>1</v>
      </c>
      <c r="C43">
        <f t="shared" si="14"/>
        <v>0</v>
      </c>
      <c r="D43">
        <f>SUM(B$4:B43)</f>
        <v>29</v>
      </c>
      <c r="E43">
        <f>SUM(C$4:C43)</f>
        <v>11</v>
      </c>
      <c r="F43">
        <f t="shared" si="7"/>
        <v>7.3333333333333334E-2</v>
      </c>
      <c r="G43">
        <f t="shared" si="8"/>
        <v>0.57999999999999996</v>
      </c>
      <c r="H43">
        <f t="shared" si="13"/>
        <v>0</v>
      </c>
      <c r="I43">
        <f t="shared" si="10"/>
        <v>21</v>
      </c>
      <c r="J43">
        <f t="shared" si="11"/>
        <v>132500</v>
      </c>
      <c r="K43">
        <f t="shared" si="12"/>
        <v>662.5</v>
      </c>
    </row>
    <row r="44" spans="1:11" x14ac:dyDescent="0.3">
      <c r="A44">
        <v>0.77813307823502798</v>
      </c>
      <c r="B44">
        <v>0</v>
      </c>
      <c r="C44">
        <f t="shared" si="14"/>
        <v>1</v>
      </c>
      <c r="D44">
        <f>SUM(B$4:B44)</f>
        <v>29</v>
      </c>
      <c r="E44">
        <f>SUM(C$4:C44)</f>
        <v>12</v>
      </c>
      <c r="F44">
        <f t="shared" si="7"/>
        <v>0.08</v>
      </c>
      <c r="G44">
        <f t="shared" si="8"/>
        <v>0.57999999999999996</v>
      </c>
      <c r="H44">
        <f t="shared" si="13"/>
        <v>3.8666666666666671E-3</v>
      </c>
      <c r="I44">
        <f t="shared" si="10"/>
        <v>21</v>
      </c>
      <c r="J44">
        <f t="shared" si="11"/>
        <v>135000</v>
      </c>
      <c r="K44">
        <f t="shared" si="12"/>
        <v>675</v>
      </c>
    </row>
    <row r="45" spans="1:11" x14ac:dyDescent="0.3">
      <c r="A45">
        <v>0.76560373325057329</v>
      </c>
      <c r="B45">
        <v>1</v>
      </c>
      <c r="C45">
        <f t="shared" si="14"/>
        <v>0</v>
      </c>
      <c r="D45">
        <f>SUM(B$4:B45)</f>
        <v>30</v>
      </c>
      <c r="E45">
        <f>SUM(C$4:C45)</f>
        <v>12</v>
      </c>
      <c r="F45">
        <f t="shared" si="7"/>
        <v>0.08</v>
      </c>
      <c r="G45">
        <f t="shared" si="8"/>
        <v>0.6</v>
      </c>
      <c r="H45">
        <f t="shared" si="13"/>
        <v>0</v>
      </c>
      <c r="I45">
        <f t="shared" si="10"/>
        <v>20</v>
      </c>
      <c r="J45">
        <f t="shared" si="11"/>
        <v>130000</v>
      </c>
      <c r="K45">
        <f t="shared" si="12"/>
        <v>650</v>
      </c>
    </row>
    <row r="46" spans="1:11" x14ac:dyDescent="0.3">
      <c r="A46">
        <v>0.74549128860454628</v>
      </c>
      <c r="B46">
        <v>0</v>
      </c>
      <c r="C46">
        <f t="shared" si="14"/>
        <v>1</v>
      </c>
      <c r="D46">
        <f>SUM(B$4:B46)</f>
        <v>30</v>
      </c>
      <c r="E46">
        <f>SUM(C$4:C46)</f>
        <v>13</v>
      </c>
      <c r="F46">
        <f t="shared" si="7"/>
        <v>8.666666666666667E-2</v>
      </c>
      <c r="G46">
        <f t="shared" si="8"/>
        <v>0.6</v>
      </c>
      <c r="H46">
        <f t="shared" si="13"/>
        <v>4.000000000000001E-3</v>
      </c>
      <c r="I46">
        <f t="shared" si="10"/>
        <v>20</v>
      </c>
      <c r="J46">
        <f t="shared" si="11"/>
        <v>132500</v>
      </c>
      <c r="K46">
        <f t="shared" si="12"/>
        <v>662.5</v>
      </c>
    </row>
    <row r="47" spans="1:11" x14ac:dyDescent="0.3">
      <c r="A47">
        <v>0.73101572134412696</v>
      </c>
      <c r="B47">
        <v>0</v>
      </c>
      <c r="C47">
        <f t="shared" si="14"/>
        <v>1</v>
      </c>
      <c r="D47">
        <f>SUM(B$4:B47)</f>
        <v>30</v>
      </c>
      <c r="E47">
        <f>SUM(C$4:C47)</f>
        <v>14</v>
      </c>
      <c r="F47">
        <f t="shared" si="7"/>
        <v>9.3333333333333338E-2</v>
      </c>
      <c r="G47">
        <f t="shared" si="8"/>
        <v>0.6</v>
      </c>
      <c r="H47">
        <f t="shared" si="13"/>
        <v>4.000000000000001E-3</v>
      </c>
      <c r="I47">
        <f t="shared" si="10"/>
        <v>20</v>
      </c>
      <c r="J47">
        <f t="shared" si="11"/>
        <v>135000</v>
      </c>
      <c r="K47">
        <f t="shared" si="12"/>
        <v>675</v>
      </c>
    </row>
    <row r="48" spans="1:11" x14ac:dyDescent="0.3">
      <c r="A48">
        <v>0.69467483521616735</v>
      </c>
      <c r="B48">
        <v>0</v>
      </c>
      <c r="C48">
        <f t="shared" si="14"/>
        <v>1</v>
      </c>
      <c r="D48">
        <f>SUM(B$4:B48)</f>
        <v>30</v>
      </c>
      <c r="E48">
        <f>SUM(C$4:C48)</f>
        <v>15</v>
      </c>
      <c r="F48">
        <f t="shared" si="7"/>
        <v>0.1</v>
      </c>
      <c r="G48">
        <f t="shared" si="8"/>
        <v>0.6</v>
      </c>
      <c r="H48">
        <f t="shared" si="13"/>
        <v>4.000000000000001E-3</v>
      </c>
      <c r="I48">
        <f t="shared" si="10"/>
        <v>20</v>
      </c>
      <c r="J48">
        <f t="shared" si="11"/>
        <v>137500</v>
      </c>
      <c r="K48">
        <f t="shared" si="12"/>
        <v>687.5</v>
      </c>
    </row>
    <row r="49" spans="1:11" x14ac:dyDescent="0.3">
      <c r="A49">
        <v>0.69322072016908198</v>
      </c>
      <c r="B49">
        <v>0</v>
      </c>
      <c r="C49">
        <f t="shared" si="14"/>
        <v>1</v>
      </c>
      <c r="D49">
        <f>SUM(B$4:B49)</f>
        <v>30</v>
      </c>
      <c r="E49">
        <f>SUM(C$4:C49)</f>
        <v>16</v>
      </c>
      <c r="F49">
        <f t="shared" si="7"/>
        <v>0.10666666666666667</v>
      </c>
      <c r="G49">
        <f t="shared" si="8"/>
        <v>0.6</v>
      </c>
      <c r="H49">
        <f t="shared" si="13"/>
        <v>4.000000000000001E-3</v>
      </c>
      <c r="I49">
        <f t="shared" si="10"/>
        <v>20</v>
      </c>
      <c r="J49">
        <f t="shared" si="11"/>
        <v>140000</v>
      </c>
      <c r="K49">
        <f t="shared" si="12"/>
        <v>700</v>
      </c>
    </row>
    <row r="50" spans="1:11" x14ac:dyDescent="0.3">
      <c r="A50">
        <v>0.6883338137299827</v>
      </c>
      <c r="B50">
        <v>0</v>
      </c>
      <c r="C50">
        <f t="shared" si="14"/>
        <v>1</v>
      </c>
      <c r="D50">
        <f>SUM(B$4:B50)</f>
        <v>30</v>
      </c>
      <c r="E50">
        <f>SUM(C$4:C50)</f>
        <v>17</v>
      </c>
      <c r="F50">
        <f t="shared" si="7"/>
        <v>0.11333333333333333</v>
      </c>
      <c r="G50">
        <f t="shared" si="8"/>
        <v>0.6</v>
      </c>
      <c r="H50">
        <f t="shared" si="13"/>
        <v>3.9999999999999923E-3</v>
      </c>
      <c r="I50">
        <f t="shared" si="10"/>
        <v>20</v>
      </c>
      <c r="J50">
        <f t="shared" si="11"/>
        <v>142500</v>
      </c>
      <c r="K50">
        <f t="shared" si="12"/>
        <v>712.5</v>
      </c>
    </row>
    <row r="51" spans="1:11" x14ac:dyDescent="0.3">
      <c r="A51">
        <v>0.68168902739079751</v>
      </c>
      <c r="B51">
        <v>0</v>
      </c>
      <c r="C51">
        <f t="shared" si="14"/>
        <v>1</v>
      </c>
      <c r="D51">
        <f>SUM(B$4:B51)</f>
        <v>30</v>
      </c>
      <c r="E51">
        <f>SUM(C$4:C51)</f>
        <v>18</v>
      </c>
      <c r="F51">
        <f t="shared" ref="F51:F82" si="15">E51/150</f>
        <v>0.12</v>
      </c>
      <c r="G51">
        <f t="shared" ref="G51:G82" si="16">D51/50</f>
        <v>0.6</v>
      </c>
      <c r="H51">
        <f t="shared" si="13"/>
        <v>4.000000000000001E-3</v>
      </c>
      <c r="I51">
        <f t="shared" ref="I51:I82" si="17">50-D51</f>
        <v>20</v>
      </c>
      <c r="J51">
        <f t="shared" ref="J51:J82" si="18">I51*5000 + 2500*E51</f>
        <v>145000</v>
      </c>
      <c r="K51">
        <f t="shared" ref="K51:K82" si="19">J51/200</f>
        <v>725</v>
      </c>
    </row>
    <row r="52" spans="1:11" x14ac:dyDescent="0.3">
      <c r="A52">
        <v>0.61200473380414555</v>
      </c>
      <c r="B52">
        <v>0</v>
      </c>
      <c r="C52">
        <f t="shared" si="14"/>
        <v>1</v>
      </c>
      <c r="D52">
        <f>SUM(B$4:B52)</f>
        <v>30</v>
      </c>
      <c r="E52">
        <f>SUM(C$4:C52)</f>
        <v>19</v>
      </c>
      <c r="F52">
        <f t="shared" si="15"/>
        <v>0.12666666666666668</v>
      </c>
      <c r="G52">
        <f t="shared" si="16"/>
        <v>0.6</v>
      </c>
      <c r="H52">
        <f t="shared" si="13"/>
        <v>4.0000000000000088E-3</v>
      </c>
      <c r="I52">
        <f t="shared" si="17"/>
        <v>20</v>
      </c>
      <c r="J52">
        <f t="shared" si="18"/>
        <v>147500</v>
      </c>
      <c r="K52">
        <f t="shared" si="19"/>
        <v>737.5</v>
      </c>
    </row>
    <row r="53" spans="1:11" x14ac:dyDescent="0.3">
      <c r="A53">
        <v>0.58551004401121909</v>
      </c>
      <c r="B53">
        <v>0</v>
      </c>
      <c r="C53">
        <f t="shared" si="14"/>
        <v>1</v>
      </c>
      <c r="D53">
        <f>SUM(B$4:B53)</f>
        <v>30</v>
      </c>
      <c r="E53">
        <f>SUM(C$4:C53)</f>
        <v>20</v>
      </c>
      <c r="F53">
        <f t="shared" si="15"/>
        <v>0.13333333333333333</v>
      </c>
      <c r="G53">
        <f t="shared" si="16"/>
        <v>0.6</v>
      </c>
      <c r="H53">
        <f t="shared" si="13"/>
        <v>3.9999999999999923E-3</v>
      </c>
      <c r="I53">
        <f t="shared" si="17"/>
        <v>20</v>
      </c>
      <c r="J53">
        <f t="shared" si="18"/>
        <v>150000</v>
      </c>
      <c r="K53">
        <f t="shared" si="19"/>
        <v>750</v>
      </c>
    </row>
    <row r="54" spans="1:11" x14ac:dyDescent="0.3">
      <c r="A54">
        <v>0.5696488303629792</v>
      </c>
      <c r="B54">
        <v>1</v>
      </c>
      <c r="C54">
        <f t="shared" si="14"/>
        <v>0</v>
      </c>
      <c r="D54">
        <f>SUM(B$4:B54)</f>
        <v>31</v>
      </c>
      <c r="E54">
        <f>SUM(C$4:C54)</f>
        <v>20</v>
      </c>
      <c r="F54">
        <f t="shared" si="15"/>
        <v>0.13333333333333333</v>
      </c>
      <c r="G54">
        <f t="shared" si="16"/>
        <v>0.62</v>
      </c>
      <c r="H54">
        <f t="shared" si="13"/>
        <v>0</v>
      </c>
      <c r="I54">
        <f t="shared" si="17"/>
        <v>19</v>
      </c>
      <c r="J54">
        <f t="shared" si="18"/>
        <v>145000</v>
      </c>
      <c r="K54">
        <f t="shared" si="19"/>
        <v>725</v>
      </c>
    </row>
    <row r="55" spans="1:11" x14ac:dyDescent="0.3">
      <c r="A55">
        <v>0.54984512687961629</v>
      </c>
      <c r="B55">
        <v>0</v>
      </c>
      <c r="C55">
        <f t="shared" si="14"/>
        <v>1</v>
      </c>
      <c r="D55">
        <f>SUM(B$4:B55)</f>
        <v>31</v>
      </c>
      <c r="E55">
        <f>SUM(C$4:C55)</f>
        <v>21</v>
      </c>
      <c r="F55">
        <f t="shared" si="15"/>
        <v>0.14000000000000001</v>
      </c>
      <c r="G55">
        <f t="shared" si="16"/>
        <v>0.62</v>
      </c>
      <c r="H55">
        <f t="shared" si="13"/>
        <v>4.133333333333343E-3</v>
      </c>
      <c r="I55">
        <f t="shared" si="17"/>
        <v>19</v>
      </c>
      <c r="J55">
        <f t="shared" si="18"/>
        <v>147500</v>
      </c>
      <c r="K55">
        <f t="shared" si="19"/>
        <v>737.5</v>
      </c>
    </row>
    <row r="56" spans="1:11" x14ac:dyDescent="0.3">
      <c r="A56">
        <v>0.54585532570757445</v>
      </c>
      <c r="B56">
        <v>0</v>
      </c>
      <c r="C56">
        <f t="shared" si="14"/>
        <v>1</v>
      </c>
      <c r="D56">
        <f>SUM(B$4:B56)</f>
        <v>31</v>
      </c>
      <c r="E56">
        <f>SUM(C$4:C56)</f>
        <v>22</v>
      </c>
      <c r="F56">
        <f t="shared" si="15"/>
        <v>0.14666666666666667</v>
      </c>
      <c r="G56">
        <f t="shared" si="16"/>
        <v>0.62</v>
      </c>
      <c r="H56">
        <f t="shared" si="13"/>
        <v>4.1333333333333257E-3</v>
      </c>
      <c r="I56">
        <f t="shared" si="17"/>
        <v>19</v>
      </c>
      <c r="J56">
        <f t="shared" si="18"/>
        <v>150000</v>
      </c>
      <c r="K56">
        <f t="shared" si="19"/>
        <v>750</v>
      </c>
    </row>
    <row r="57" spans="1:11" x14ac:dyDescent="0.3">
      <c r="A57">
        <v>0.52917052486445859</v>
      </c>
      <c r="B57">
        <v>0</v>
      </c>
      <c r="C57">
        <f t="shared" si="14"/>
        <v>1</v>
      </c>
      <c r="D57">
        <f>SUM(B$4:B57)</f>
        <v>31</v>
      </c>
      <c r="E57">
        <f>SUM(C$4:C57)</f>
        <v>23</v>
      </c>
      <c r="F57">
        <f t="shared" si="15"/>
        <v>0.15333333333333332</v>
      </c>
      <c r="G57">
        <f t="shared" si="16"/>
        <v>0.62</v>
      </c>
      <c r="H57">
        <f t="shared" si="13"/>
        <v>4.1333333333333257E-3</v>
      </c>
      <c r="I57">
        <f t="shared" si="17"/>
        <v>19</v>
      </c>
      <c r="J57">
        <f t="shared" si="18"/>
        <v>152500</v>
      </c>
      <c r="K57">
        <f t="shared" si="19"/>
        <v>762.5</v>
      </c>
    </row>
    <row r="58" spans="1:11" x14ac:dyDescent="0.3">
      <c r="A58">
        <v>0.5140994865719084</v>
      </c>
      <c r="B58">
        <v>0</v>
      </c>
      <c r="C58">
        <f t="shared" si="14"/>
        <v>1</v>
      </c>
      <c r="D58">
        <f>SUM(B$4:B58)</f>
        <v>31</v>
      </c>
      <c r="E58">
        <f>SUM(C$4:C58)</f>
        <v>24</v>
      </c>
      <c r="F58">
        <f t="shared" si="15"/>
        <v>0.16</v>
      </c>
      <c r="G58">
        <f t="shared" si="16"/>
        <v>0.62</v>
      </c>
      <c r="H58">
        <f t="shared" si="13"/>
        <v>4.133333333333343E-3</v>
      </c>
      <c r="I58">
        <f t="shared" si="17"/>
        <v>19</v>
      </c>
      <c r="J58">
        <f t="shared" si="18"/>
        <v>155000</v>
      </c>
      <c r="K58">
        <f t="shared" si="19"/>
        <v>775</v>
      </c>
    </row>
    <row r="59" spans="1:11" x14ac:dyDescent="0.3">
      <c r="A59">
        <v>0.50289546442437005</v>
      </c>
      <c r="B59">
        <v>1</v>
      </c>
      <c r="C59">
        <f t="shared" si="14"/>
        <v>0</v>
      </c>
      <c r="D59">
        <f>SUM(B$4:B59)</f>
        <v>32</v>
      </c>
      <c r="E59">
        <f>SUM(C$4:C59)</f>
        <v>24</v>
      </c>
      <c r="F59">
        <f t="shared" si="15"/>
        <v>0.16</v>
      </c>
      <c r="G59">
        <f t="shared" si="16"/>
        <v>0.64</v>
      </c>
      <c r="H59">
        <f t="shared" si="13"/>
        <v>0</v>
      </c>
      <c r="I59">
        <f t="shared" si="17"/>
        <v>18</v>
      </c>
      <c r="J59">
        <f t="shared" si="18"/>
        <v>150000</v>
      </c>
      <c r="K59">
        <f t="shared" si="19"/>
        <v>750</v>
      </c>
    </row>
    <row r="60" spans="1:11" x14ac:dyDescent="0.3">
      <c r="A60">
        <v>0.49895280909273543</v>
      </c>
      <c r="B60">
        <v>0</v>
      </c>
      <c r="C60">
        <f t="shared" si="14"/>
        <v>1</v>
      </c>
      <c r="D60">
        <f>SUM(B$4:B60)</f>
        <v>32</v>
      </c>
      <c r="E60">
        <f>SUM(C$4:C60)</f>
        <v>25</v>
      </c>
      <c r="F60">
        <f t="shared" si="15"/>
        <v>0.16666666666666666</v>
      </c>
      <c r="G60">
        <f t="shared" si="16"/>
        <v>0.64</v>
      </c>
      <c r="H60">
        <f t="shared" si="13"/>
        <v>4.2666666666666591E-3</v>
      </c>
      <c r="I60">
        <f t="shared" si="17"/>
        <v>18</v>
      </c>
      <c r="J60">
        <f t="shared" si="18"/>
        <v>152500</v>
      </c>
      <c r="K60">
        <f t="shared" si="19"/>
        <v>762.5</v>
      </c>
    </row>
    <row r="61" spans="1:11" x14ac:dyDescent="0.3">
      <c r="A61">
        <v>0.49361545104350807</v>
      </c>
      <c r="B61">
        <v>1</v>
      </c>
      <c r="C61">
        <f t="shared" si="14"/>
        <v>0</v>
      </c>
      <c r="D61">
        <f>SUM(B$4:B61)</f>
        <v>33</v>
      </c>
      <c r="E61">
        <f>SUM(C$4:C61)</f>
        <v>25</v>
      </c>
      <c r="F61">
        <f t="shared" si="15"/>
        <v>0.16666666666666666</v>
      </c>
      <c r="G61">
        <f t="shared" si="16"/>
        <v>0.66</v>
      </c>
      <c r="H61">
        <f t="shared" ref="H61:H92" si="20">(G61+G60)/2*(F61-F60)</f>
        <v>0</v>
      </c>
      <c r="I61">
        <f t="shared" si="17"/>
        <v>17</v>
      </c>
      <c r="J61">
        <f t="shared" si="18"/>
        <v>147500</v>
      </c>
      <c r="K61">
        <f t="shared" si="19"/>
        <v>737.5</v>
      </c>
    </row>
    <row r="62" spans="1:11" x14ac:dyDescent="0.3">
      <c r="A62">
        <v>0.483940514435373</v>
      </c>
      <c r="B62">
        <v>0</v>
      </c>
      <c r="C62">
        <f t="shared" si="14"/>
        <v>1</v>
      </c>
      <c r="D62">
        <f>SUM(B$4:B62)</f>
        <v>33</v>
      </c>
      <c r="E62">
        <f>SUM(C$4:C62)</f>
        <v>26</v>
      </c>
      <c r="F62">
        <f t="shared" si="15"/>
        <v>0.17333333333333334</v>
      </c>
      <c r="G62">
        <f t="shared" si="16"/>
        <v>0.66</v>
      </c>
      <c r="H62">
        <f t="shared" si="20"/>
        <v>4.4000000000000098E-3</v>
      </c>
      <c r="I62">
        <f t="shared" si="17"/>
        <v>17</v>
      </c>
      <c r="J62">
        <f t="shared" si="18"/>
        <v>150000</v>
      </c>
      <c r="K62">
        <f t="shared" si="19"/>
        <v>750</v>
      </c>
    </row>
    <row r="63" spans="1:11" x14ac:dyDescent="0.3">
      <c r="A63">
        <v>0.47372597671021116</v>
      </c>
      <c r="B63">
        <v>0</v>
      </c>
      <c r="C63">
        <f t="shared" si="14"/>
        <v>1</v>
      </c>
      <c r="D63">
        <f>SUM(B$4:B63)</f>
        <v>33</v>
      </c>
      <c r="E63">
        <f>SUM(C$4:C63)</f>
        <v>27</v>
      </c>
      <c r="F63">
        <f t="shared" si="15"/>
        <v>0.18</v>
      </c>
      <c r="G63">
        <f t="shared" si="16"/>
        <v>0.66</v>
      </c>
      <c r="H63">
        <f t="shared" si="20"/>
        <v>4.3999999999999916E-3</v>
      </c>
      <c r="I63">
        <f t="shared" si="17"/>
        <v>17</v>
      </c>
      <c r="J63">
        <f t="shared" si="18"/>
        <v>152500</v>
      </c>
      <c r="K63">
        <f t="shared" si="19"/>
        <v>762.5</v>
      </c>
    </row>
    <row r="64" spans="1:11" x14ac:dyDescent="0.3">
      <c r="A64">
        <v>0.41993377835384738</v>
      </c>
      <c r="B64">
        <v>0</v>
      </c>
      <c r="C64">
        <f t="shared" si="14"/>
        <v>1</v>
      </c>
      <c r="D64">
        <f>SUM(B$4:B64)</f>
        <v>33</v>
      </c>
      <c r="E64">
        <f>SUM(C$4:C64)</f>
        <v>28</v>
      </c>
      <c r="F64">
        <f t="shared" si="15"/>
        <v>0.18666666666666668</v>
      </c>
      <c r="G64">
        <f t="shared" si="16"/>
        <v>0.66</v>
      </c>
      <c r="H64">
        <f t="shared" si="20"/>
        <v>4.4000000000000098E-3</v>
      </c>
      <c r="I64">
        <f t="shared" si="17"/>
        <v>17</v>
      </c>
      <c r="J64">
        <f t="shared" si="18"/>
        <v>155000</v>
      </c>
      <c r="K64">
        <f t="shared" si="19"/>
        <v>775</v>
      </c>
    </row>
    <row r="65" spans="1:11" x14ac:dyDescent="0.3">
      <c r="A65">
        <v>0.41985264644005477</v>
      </c>
      <c r="B65">
        <v>0</v>
      </c>
      <c r="C65">
        <f t="shared" si="14"/>
        <v>1</v>
      </c>
      <c r="D65">
        <f>SUM(B$4:B65)</f>
        <v>33</v>
      </c>
      <c r="E65">
        <f>SUM(C$4:C65)</f>
        <v>29</v>
      </c>
      <c r="F65">
        <f t="shared" si="15"/>
        <v>0.19333333333333333</v>
      </c>
      <c r="G65">
        <f t="shared" si="16"/>
        <v>0.66</v>
      </c>
      <c r="H65">
        <f t="shared" si="20"/>
        <v>4.3999999999999916E-3</v>
      </c>
      <c r="I65">
        <f t="shared" si="17"/>
        <v>17</v>
      </c>
      <c r="J65">
        <f t="shared" si="18"/>
        <v>157500</v>
      </c>
      <c r="K65">
        <f t="shared" si="19"/>
        <v>787.5</v>
      </c>
    </row>
    <row r="66" spans="1:11" x14ac:dyDescent="0.3">
      <c r="A66">
        <v>0.36293403820309605</v>
      </c>
      <c r="B66">
        <v>0</v>
      </c>
      <c r="C66">
        <f t="shared" si="14"/>
        <v>1</v>
      </c>
      <c r="D66">
        <f>SUM(B$4:B66)</f>
        <v>33</v>
      </c>
      <c r="E66">
        <f>SUM(C$4:C66)</f>
        <v>30</v>
      </c>
      <c r="F66">
        <f t="shared" si="15"/>
        <v>0.2</v>
      </c>
      <c r="G66">
        <f t="shared" si="16"/>
        <v>0.66</v>
      </c>
      <c r="H66">
        <f t="shared" si="20"/>
        <v>4.4000000000000098E-3</v>
      </c>
      <c r="I66">
        <f t="shared" si="17"/>
        <v>17</v>
      </c>
      <c r="J66">
        <f t="shared" si="18"/>
        <v>160000</v>
      </c>
      <c r="K66">
        <f t="shared" si="19"/>
        <v>800</v>
      </c>
    </row>
    <row r="67" spans="1:11" x14ac:dyDescent="0.3">
      <c r="A67">
        <v>0.27519355756106212</v>
      </c>
      <c r="B67">
        <v>0</v>
      </c>
      <c r="C67">
        <f t="shared" si="14"/>
        <v>1</v>
      </c>
      <c r="D67">
        <f>SUM(B$4:B67)</f>
        <v>33</v>
      </c>
      <c r="E67">
        <f>SUM(C$4:C67)</f>
        <v>31</v>
      </c>
      <c r="F67">
        <f t="shared" si="15"/>
        <v>0.20666666666666667</v>
      </c>
      <c r="G67">
        <f t="shared" si="16"/>
        <v>0.66</v>
      </c>
      <c r="H67">
        <f t="shared" si="20"/>
        <v>4.3999999999999916E-3</v>
      </c>
      <c r="I67">
        <f t="shared" si="17"/>
        <v>17</v>
      </c>
      <c r="J67">
        <f t="shared" si="18"/>
        <v>162500</v>
      </c>
      <c r="K67">
        <f t="shared" si="19"/>
        <v>812.5</v>
      </c>
    </row>
    <row r="68" spans="1:11" x14ac:dyDescent="0.3">
      <c r="A68">
        <v>0.27251151609056329</v>
      </c>
      <c r="B68">
        <v>0</v>
      </c>
      <c r="C68">
        <f t="shared" ref="C68:C99" si="21">1-B68</f>
        <v>1</v>
      </c>
      <c r="D68">
        <f>SUM(B$4:B68)</f>
        <v>33</v>
      </c>
      <c r="E68">
        <f>SUM(C$4:C68)</f>
        <v>32</v>
      </c>
      <c r="F68">
        <f t="shared" si="15"/>
        <v>0.21333333333333335</v>
      </c>
      <c r="G68">
        <f t="shared" si="16"/>
        <v>0.66</v>
      </c>
      <c r="H68">
        <f t="shared" si="20"/>
        <v>4.4000000000000098E-3</v>
      </c>
      <c r="I68">
        <f t="shared" si="17"/>
        <v>17</v>
      </c>
      <c r="J68">
        <f t="shared" si="18"/>
        <v>165000</v>
      </c>
      <c r="K68">
        <f t="shared" si="19"/>
        <v>825</v>
      </c>
    </row>
    <row r="69" spans="1:11" x14ac:dyDescent="0.3">
      <c r="A69">
        <v>0.24702482163202569</v>
      </c>
      <c r="B69">
        <v>1</v>
      </c>
      <c r="C69">
        <f t="shared" si="21"/>
        <v>0</v>
      </c>
      <c r="D69">
        <f>SUM(B$4:B69)</f>
        <v>34</v>
      </c>
      <c r="E69">
        <f>SUM(C$4:C69)</f>
        <v>32</v>
      </c>
      <c r="F69">
        <f t="shared" si="15"/>
        <v>0.21333333333333335</v>
      </c>
      <c r="G69">
        <f t="shared" si="16"/>
        <v>0.68</v>
      </c>
      <c r="H69">
        <f t="shared" si="20"/>
        <v>0</v>
      </c>
      <c r="I69">
        <f t="shared" si="17"/>
        <v>16</v>
      </c>
      <c r="J69">
        <f t="shared" si="18"/>
        <v>160000</v>
      </c>
      <c r="K69">
        <f t="shared" si="19"/>
        <v>800</v>
      </c>
    </row>
    <row r="70" spans="1:11" x14ac:dyDescent="0.3">
      <c r="A70">
        <v>0.24699865888187358</v>
      </c>
      <c r="B70">
        <v>0</v>
      </c>
      <c r="C70">
        <f t="shared" si="21"/>
        <v>1</v>
      </c>
      <c r="D70">
        <f>SUM(B$4:B70)</f>
        <v>34</v>
      </c>
      <c r="E70">
        <f>SUM(C$4:C70)</f>
        <v>33</v>
      </c>
      <c r="F70">
        <f t="shared" si="15"/>
        <v>0.22</v>
      </c>
      <c r="G70">
        <f t="shared" si="16"/>
        <v>0.68</v>
      </c>
      <c r="H70">
        <f t="shared" si="20"/>
        <v>4.533333333333325E-3</v>
      </c>
      <c r="I70">
        <f t="shared" si="17"/>
        <v>16</v>
      </c>
      <c r="J70">
        <f t="shared" si="18"/>
        <v>162500</v>
      </c>
      <c r="K70">
        <f t="shared" si="19"/>
        <v>812.5</v>
      </c>
    </row>
    <row r="71" spans="1:11" x14ac:dyDescent="0.3">
      <c r="A71">
        <v>0.24525530656965375</v>
      </c>
      <c r="B71">
        <v>0</v>
      </c>
      <c r="C71">
        <f t="shared" si="21"/>
        <v>1</v>
      </c>
      <c r="D71">
        <f>SUM(B$4:B71)</f>
        <v>34</v>
      </c>
      <c r="E71">
        <f>SUM(C$4:C71)</f>
        <v>34</v>
      </c>
      <c r="F71">
        <f t="shared" si="15"/>
        <v>0.22666666666666666</v>
      </c>
      <c r="G71">
        <f t="shared" si="16"/>
        <v>0.68</v>
      </c>
      <c r="H71">
        <f t="shared" si="20"/>
        <v>4.533333333333325E-3</v>
      </c>
      <c r="I71">
        <f t="shared" si="17"/>
        <v>16</v>
      </c>
      <c r="J71">
        <f t="shared" si="18"/>
        <v>165000</v>
      </c>
      <c r="K71">
        <f t="shared" si="19"/>
        <v>825</v>
      </c>
    </row>
    <row r="72" spans="1:11" x14ac:dyDescent="0.3">
      <c r="A72">
        <v>0.22572558871437343</v>
      </c>
      <c r="B72">
        <v>0</v>
      </c>
      <c r="C72">
        <f t="shared" si="21"/>
        <v>1</v>
      </c>
      <c r="D72">
        <f>SUM(B$4:B72)</f>
        <v>34</v>
      </c>
      <c r="E72">
        <f>SUM(C$4:C72)</f>
        <v>35</v>
      </c>
      <c r="F72">
        <f t="shared" si="15"/>
        <v>0.23333333333333334</v>
      </c>
      <c r="G72">
        <f t="shared" si="16"/>
        <v>0.68</v>
      </c>
      <c r="H72">
        <f t="shared" si="20"/>
        <v>4.5333333333333441E-3</v>
      </c>
      <c r="I72">
        <f t="shared" si="17"/>
        <v>16</v>
      </c>
      <c r="J72">
        <f t="shared" si="18"/>
        <v>167500</v>
      </c>
      <c r="K72">
        <f t="shared" si="19"/>
        <v>837.5</v>
      </c>
    </row>
    <row r="73" spans="1:11" x14ac:dyDescent="0.3">
      <c r="A73">
        <v>0.20591455274581058</v>
      </c>
      <c r="B73">
        <v>0</v>
      </c>
      <c r="C73">
        <f t="shared" si="21"/>
        <v>1</v>
      </c>
      <c r="D73">
        <f>SUM(B$4:B73)</f>
        <v>34</v>
      </c>
      <c r="E73">
        <f>SUM(C$4:C73)</f>
        <v>36</v>
      </c>
      <c r="F73">
        <f t="shared" si="15"/>
        <v>0.24</v>
      </c>
      <c r="G73">
        <f t="shared" si="16"/>
        <v>0.68</v>
      </c>
      <c r="H73">
        <f t="shared" si="20"/>
        <v>4.533333333333325E-3</v>
      </c>
      <c r="I73">
        <f t="shared" si="17"/>
        <v>16</v>
      </c>
      <c r="J73">
        <f t="shared" si="18"/>
        <v>170000</v>
      </c>
      <c r="K73">
        <f t="shared" si="19"/>
        <v>850</v>
      </c>
    </row>
    <row r="74" spans="1:11" x14ac:dyDescent="0.3">
      <c r="A74">
        <v>0.1808247835699901</v>
      </c>
      <c r="B74">
        <v>1</v>
      </c>
      <c r="C74">
        <f t="shared" si="21"/>
        <v>0</v>
      </c>
      <c r="D74">
        <f>SUM(B$4:B74)</f>
        <v>35</v>
      </c>
      <c r="E74">
        <f>SUM(C$4:C74)</f>
        <v>36</v>
      </c>
      <c r="F74">
        <f t="shared" si="15"/>
        <v>0.24</v>
      </c>
      <c r="G74">
        <f t="shared" si="16"/>
        <v>0.7</v>
      </c>
      <c r="H74">
        <f t="shared" si="20"/>
        <v>0</v>
      </c>
      <c r="I74">
        <f t="shared" si="17"/>
        <v>15</v>
      </c>
      <c r="J74">
        <f t="shared" si="18"/>
        <v>165000</v>
      </c>
      <c r="K74">
        <f t="shared" si="19"/>
        <v>825</v>
      </c>
    </row>
    <row r="75" spans="1:11" x14ac:dyDescent="0.3">
      <c r="A75">
        <v>0.15464077961953682</v>
      </c>
      <c r="B75">
        <v>0</v>
      </c>
      <c r="C75">
        <f t="shared" si="21"/>
        <v>1</v>
      </c>
      <c r="D75">
        <f>SUM(B$4:B75)</f>
        <v>35</v>
      </c>
      <c r="E75">
        <f>SUM(C$4:C75)</f>
        <v>37</v>
      </c>
      <c r="F75">
        <f t="shared" si="15"/>
        <v>0.24666666666666667</v>
      </c>
      <c r="G75">
        <f t="shared" si="16"/>
        <v>0.7</v>
      </c>
      <c r="H75">
        <f t="shared" si="20"/>
        <v>4.6666666666666766E-3</v>
      </c>
      <c r="I75">
        <f t="shared" si="17"/>
        <v>15</v>
      </c>
      <c r="J75">
        <f t="shared" si="18"/>
        <v>167500</v>
      </c>
      <c r="K75">
        <f t="shared" si="19"/>
        <v>837.5</v>
      </c>
    </row>
    <row r="76" spans="1:11" x14ac:dyDescent="0.3">
      <c r="A76">
        <v>0.12608297108958108</v>
      </c>
      <c r="B76">
        <v>0</v>
      </c>
      <c r="C76">
        <f t="shared" si="21"/>
        <v>1</v>
      </c>
      <c r="D76">
        <f>SUM(B$4:B76)</f>
        <v>35</v>
      </c>
      <c r="E76">
        <f>SUM(C$4:C76)</f>
        <v>38</v>
      </c>
      <c r="F76">
        <f t="shared" si="15"/>
        <v>0.25333333333333335</v>
      </c>
      <c r="G76">
        <f t="shared" si="16"/>
        <v>0.7</v>
      </c>
      <c r="H76">
        <f t="shared" si="20"/>
        <v>4.6666666666666766E-3</v>
      </c>
      <c r="I76">
        <f t="shared" si="17"/>
        <v>15</v>
      </c>
      <c r="J76">
        <f t="shared" si="18"/>
        <v>170000</v>
      </c>
      <c r="K76">
        <f t="shared" si="19"/>
        <v>850</v>
      </c>
    </row>
    <row r="77" spans="1:11" x14ac:dyDescent="0.3">
      <c r="A77">
        <v>0.12091284745286129</v>
      </c>
      <c r="B77">
        <v>1</v>
      </c>
      <c r="C77">
        <f t="shared" si="21"/>
        <v>0</v>
      </c>
      <c r="D77">
        <f>SUM(B$4:B77)</f>
        <v>36</v>
      </c>
      <c r="E77">
        <f>SUM(C$4:C77)</f>
        <v>38</v>
      </c>
      <c r="F77">
        <f t="shared" si="15"/>
        <v>0.25333333333333335</v>
      </c>
      <c r="G77">
        <f t="shared" si="16"/>
        <v>0.72</v>
      </c>
      <c r="H77">
        <f t="shared" si="20"/>
        <v>0</v>
      </c>
      <c r="I77">
        <f t="shared" si="17"/>
        <v>14</v>
      </c>
      <c r="J77">
        <f t="shared" si="18"/>
        <v>165000</v>
      </c>
      <c r="K77">
        <f t="shared" si="19"/>
        <v>825</v>
      </c>
    </row>
    <row r="78" spans="1:11" x14ac:dyDescent="0.3">
      <c r="A78">
        <v>0.10862329179848385</v>
      </c>
      <c r="B78">
        <v>0</v>
      </c>
      <c r="C78">
        <f t="shared" si="21"/>
        <v>1</v>
      </c>
      <c r="D78">
        <f>SUM(B$4:B78)</f>
        <v>36</v>
      </c>
      <c r="E78">
        <f>SUM(C$4:C78)</f>
        <v>39</v>
      </c>
      <c r="F78">
        <f t="shared" si="15"/>
        <v>0.26</v>
      </c>
      <c r="G78">
        <f t="shared" si="16"/>
        <v>0.72</v>
      </c>
      <c r="H78">
        <f t="shared" si="20"/>
        <v>4.7999999999999909E-3</v>
      </c>
      <c r="I78">
        <f t="shared" si="17"/>
        <v>14</v>
      </c>
      <c r="J78">
        <f t="shared" si="18"/>
        <v>167500</v>
      </c>
      <c r="K78">
        <f t="shared" si="19"/>
        <v>837.5</v>
      </c>
    </row>
    <row r="79" spans="1:11" x14ac:dyDescent="0.3">
      <c r="A79">
        <v>7.8203969011759272E-2</v>
      </c>
      <c r="B79">
        <v>1</v>
      </c>
      <c r="C79">
        <f t="shared" si="21"/>
        <v>0</v>
      </c>
      <c r="D79">
        <f>SUM(B$4:B79)</f>
        <v>37</v>
      </c>
      <c r="E79">
        <f>SUM(C$4:C79)</f>
        <v>39</v>
      </c>
      <c r="F79">
        <f t="shared" si="15"/>
        <v>0.26</v>
      </c>
      <c r="G79">
        <f t="shared" si="16"/>
        <v>0.74</v>
      </c>
      <c r="H79">
        <f t="shared" si="20"/>
        <v>0</v>
      </c>
      <c r="I79">
        <f t="shared" si="17"/>
        <v>13</v>
      </c>
      <c r="J79">
        <f t="shared" si="18"/>
        <v>162500</v>
      </c>
      <c r="K79">
        <f t="shared" si="19"/>
        <v>812.5</v>
      </c>
    </row>
    <row r="80" spans="1:11" x14ac:dyDescent="0.3">
      <c r="A80">
        <v>2.58853748278568E-2</v>
      </c>
      <c r="B80">
        <v>0</v>
      </c>
      <c r="C80">
        <f t="shared" si="21"/>
        <v>1</v>
      </c>
      <c r="D80">
        <f>SUM(B$4:B80)</f>
        <v>37</v>
      </c>
      <c r="E80">
        <f>SUM(C$4:C80)</f>
        <v>40</v>
      </c>
      <c r="F80">
        <f t="shared" si="15"/>
        <v>0.26666666666666666</v>
      </c>
      <c r="G80">
        <f t="shared" si="16"/>
        <v>0.74</v>
      </c>
      <c r="H80">
        <f t="shared" si="20"/>
        <v>4.9333333333333243E-3</v>
      </c>
      <c r="I80">
        <f t="shared" si="17"/>
        <v>13</v>
      </c>
      <c r="J80">
        <f t="shared" si="18"/>
        <v>165000</v>
      </c>
      <c r="K80">
        <f t="shared" si="19"/>
        <v>825</v>
      </c>
    </row>
    <row r="81" spans="1:11" x14ac:dyDescent="0.3">
      <c r="A81">
        <v>1.9812073420302622E-2</v>
      </c>
      <c r="B81">
        <v>1</v>
      </c>
      <c r="C81">
        <f t="shared" si="21"/>
        <v>0</v>
      </c>
      <c r="D81">
        <f>SUM(B$4:B81)</f>
        <v>38</v>
      </c>
      <c r="E81">
        <f>SUM(C$4:C81)</f>
        <v>40</v>
      </c>
      <c r="F81">
        <f t="shared" si="15"/>
        <v>0.26666666666666666</v>
      </c>
      <c r="G81">
        <f t="shared" si="16"/>
        <v>0.76</v>
      </c>
      <c r="H81">
        <f t="shared" si="20"/>
        <v>0</v>
      </c>
      <c r="I81">
        <f t="shared" si="17"/>
        <v>12</v>
      </c>
      <c r="J81">
        <f t="shared" si="18"/>
        <v>160000</v>
      </c>
      <c r="K81">
        <f t="shared" si="19"/>
        <v>800</v>
      </c>
    </row>
    <row r="82" spans="1:11" x14ac:dyDescent="0.3">
      <c r="A82">
        <v>-1.7058546585800206E-5</v>
      </c>
      <c r="B82">
        <v>1</v>
      </c>
      <c r="C82">
        <f t="shared" si="21"/>
        <v>0</v>
      </c>
      <c r="D82">
        <f>SUM(B$4:B82)</f>
        <v>39</v>
      </c>
      <c r="E82">
        <f>SUM(C$4:C82)</f>
        <v>40</v>
      </c>
      <c r="F82">
        <f t="shared" si="15"/>
        <v>0.26666666666666666</v>
      </c>
      <c r="G82">
        <f t="shared" si="16"/>
        <v>0.78</v>
      </c>
      <c r="H82">
        <f t="shared" si="20"/>
        <v>0</v>
      </c>
      <c r="I82">
        <f t="shared" si="17"/>
        <v>11</v>
      </c>
      <c r="J82">
        <f t="shared" si="18"/>
        <v>155000</v>
      </c>
      <c r="K82">
        <f t="shared" si="19"/>
        <v>775</v>
      </c>
    </row>
    <row r="83" spans="1:11" x14ac:dyDescent="0.3">
      <c r="A83">
        <v>-1.7483370982673559E-2</v>
      </c>
      <c r="B83">
        <v>1</v>
      </c>
      <c r="C83">
        <f t="shared" si="21"/>
        <v>0</v>
      </c>
      <c r="D83">
        <f>SUM(B$4:B83)</f>
        <v>40</v>
      </c>
      <c r="E83">
        <f>SUM(C$4:C83)</f>
        <v>40</v>
      </c>
      <c r="F83">
        <f t="shared" ref="F83:F114" si="22">E83/150</f>
        <v>0.26666666666666666</v>
      </c>
      <c r="G83">
        <f t="shared" ref="G83:G114" si="23">D83/50</f>
        <v>0.8</v>
      </c>
      <c r="H83">
        <f t="shared" si="20"/>
        <v>0</v>
      </c>
      <c r="I83">
        <f t="shared" ref="I83:I114" si="24">50-D83</f>
        <v>10</v>
      </c>
      <c r="J83">
        <f t="shared" ref="J83:J114" si="25">I83*5000 + 2500*E83</f>
        <v>150000</v>
      </c>
      <c r="K83">
        <f t="shared" ref="K83:K114" si="26">J83/200</f>
        <v>750</v>
      </c>
    </row>
    <row r="84" spans="1:11" x14ac:dyDescent="0.3">
      <c r="A84">
        <v>-2.7162843925087072E-2</v>
      </c>
      <c r="B84">
        <v>0</v>
      </c>
      <c r="C84">
        <f t="shared" si="21"/>
        <v>1</v>
      </c>
      <c r="D84">
        <f>SUM(B$4:B84)</f>
        <v>40</v>
      </c>
      <c r="E84">
        <f>SUM(C$4:C84)</f>
        <v>41</v>
      </c>
      <c r="F84">
        <f t="shared" si="22"/>
        <v>0.27333333333333332</v>
      </c>
      <c r="G84">
        <f t="shared" si="23"/>
        <v>0.8</v>
      </c>
      <c r="H84">
        <f t="shared" si="20"/>
        <v>5.3333333333333236E-3</v>
      </c>
      <c r="I84">
        <f t="shared" si="24"/>
        <v>10</v>
      </c>
      <c r="J84">
        <f t="shared" si="25"/>
        <v>152500</v>
      </c>
      <c r="K84">
        <f t="shared" si="26"/>
        <v>762.5</v>
      </c>
    </row>
    <row r="85" spans="1:11" x14ac:dyDescent="0.3">
      <c r="A85">
        <v>-3.7299575798877563E-2</v>
      </c>
      <c r="B85">
        <v>0</v>
      </c>
      <c r="C85">
        <f t="shared" si="21"/>
        <v>1</v>
      </c>
      <c r="D85">
        <f>SUM(B$4:B85)</f>
        <v>40</v>
      </c>
      <c r="E85">
        <f>SUM(C$4:C85)</f>
        <v>42</v>
      </c>
      <c r="F85">
        <f t="shared" si="22"/>
        <v>0.28000000000000003</v>
      </c>
      <c r="G85">
        <f t="shared" si="23"/>
        <v>0.8</v>
      </c>
      <c r="H85">
        <f t="shared" si="20"/>
        <v>5.3333333333333678E-3</v>
      </c>
      <c r="I85">
        <f t="shared" si="24"/>
        <v>10</v>
      </c>
      <c r="J85">
        <f t="shared" si="25"/>
        <v>155000</v>
      </c>
      <c r="K85">
        <f t="shared" si="26"/>
        <v>775</v>
      </c>
    </row>
    <row r="86" spans="1:11" x14ac:dyDescent="0.3">
      <c r="A86">
        <v>-5.6599991660575721E-2</v>
      </c>
      <c r="B86">
        <v>0</v>
      </c>
      <c r="C86">
        <f t="shared" si="21"/>
        <v>1</v>
      </c>
      <c r="D86">
        <f>SUM(B$4:B86)</f>
        <v>40</v>
      </c>
      <c r="E86">
        <f>SUM(C$4:C86)</f>
        <v>43</v>
      </c>
      <c r="F86">
        <f t="shared" si="22"/>
        <v>0.28666666666666668</v>
      </c>
      <c r="G86">
        <f t="shared" si="23"/>
        <v>0.8</v>
      </c>
      <c r="H86">
        <f t="shared" si="20"/>
        <v>5.3333333333333236E-3</v>
      </c>
      <c r="I86">
        <f t="shared" si="24"/>
        <v>10</v>
      </c>
      <c r="J86">
        <f t="shared" si="25"/>
        <v>157500</v>
      </c>
      <c r="K86">
        <f t="shared" si="26"/>
        <v>787.5</v>
      </c>
    </row>
    <row r="87" spans="1:11" x14ac:dyDescent="0.3">
      <c r="A87">
        <v>-6.8316679336394862E-2</v>
      </c>
      <c r="B87">
        <v>0</v>
      </c>
      <c r="C87">
        <f t="shared" si="21"/>
        <v>1</v>
      </c>
      <c r="D87">
        <f>SUM(B$4:B87)</f>
        <v>40</v>
      </c>
      <c r="E87">
        <f>SUM(C$4:C87)</f>
        <v>44</v>
      </c>
      <c r="F87">
        <f t="shared" si="22"/>
        <v>0.29333333333333333</v>
      </c>
      <c r="G87">
        <f t="shared" si="23"/>
        <v>0.8</v>
      </c>
      <c r="H87">
        <f t="shared" si="20"/>
        <v>5.3333333333333236E-3</v>
      </c>
      <c r="I87">
        <f t="shared" si="24"/>
        <v>10</v>
      </c>
      <c r="J87">
        <f t="shared" si="25"/>
        <v>160000</v>
      </c>
      <c r="K87">
        <f t="shared" si="26"/>
        <v>800</v>
      </c>
    </row>
    <row r="88" spans="1:11" x14ac:dyDescent="0.3">
      <c r="A88">
        <v>-7.4866055270161921E-2</v>
      </c>
      <c r="B88">
        <v>1</v>
      </c>
      <c r="C88">
        <f t="shared" si="21"/>
        <v>0</v>
      </c>
      <c r="D88">
        <f>SUM(B$4:B88)</f>
        <v>41</v>
      </c>
      <c r="E88">
        <f>SUM(C$4:C88)</f>
        <v>44</v>
      </c>
      <c r="F88">
        <f t="shared" si="22"/>
        <v>0.29333333333333333</v>
      </c>
      <c r="G88">
        <f t="shared" si="23"/>
        <v>0.82</v>
      </c>
      <c r="H88">
        <f t="shared" si="20"/>
        <v>0</v>
      </c>
      <c r="I88">
        <f t="shared" si="24"/>
        <v>9</v>
      </c>
      <c r="J88">
        <f t="shared" si="25"/>
        <v>155000</v>
      </c>
      <c r="K88">
        <f t="shared" si="26"/>
        <v>775</v>
      </c>
    </row>
    <row r="89" spans="1:11" x14ac:dyDescent="0.3">
      <c r="A89">
        <v>-8.9333202547116422E-2</v>
      </c>
      <c r="B89">
        <v>1</v>
      </c>
      <c r="C89">
        <f t="shared" si="21"/>
        <v>0</v>
      </c>
      <c r="D89">
        <f>SUM(B$4:B89)</f>
        <v>42</v>
      </c>
      <c r="E89">
        <f>SUM(C$4:C89)</f>
        <v>44</v>
      </c>
      <c r="F89">
        <f t="shared" si="22"/>
        <v>0.29333333333333333</v>
      </c>
      <c r="G89">
        <f t="shared" si="23"/>
        <v>0.84</v>
      </c>
      <c r="H89">
        <f t="shared" si="20"/>
        <v>0</v>
      </c>
      <c r="I89">
        <f t="shared" si="24"/>
        <v>8</v>
      </c>
      <c r="J89">
        <f t="shared" si="25"/>
        <v>150000</v>
      </c>
      <c r="K89">
        <f t="shared" si="26"/>
        <v>750</v>
      </c>
    </row>
    <row r="90" spans="1:11" x14ac:dyDescent="0.3">
      <c r="A90">
        <v>-9.8257341810499263E-2</v>
      </c>
      <c r="B90">
        <v>0</v>
      </c>
      <c r="C90">
        <f t="shared" si="21"/>
        <v>1</v>
      </c>
      <c r="D90">
        <f>SUM(B$4:B90)</f>
        <v>42</v>
      </c>
      <c r="E90">
        <f>SUM(C$4:C90)</f>
        <v>45</v>
      </c>
      <c r="F90">
        <f t="shared" si="22"/>
        <v>0.3</v>
      </c>
      <c r="G90">
        <f t="shared" si="23"/>
        <v>0.84</v>
      </c>
      <c r="H90">
        <f t="shared" si="20"/>
        <v>5.5999999999999895E-3</v>
      </c>
      <c r="I90">
        <f t="shared" si="24"/>
        <v>8</v>
      </c>
      <c r="J90">
        <f t="shared" si="25"/>
        <v>152500</v>
      </c>
      <c r="K90">
        <f t="shared" si="26"/>
        <v>762.5</v>
      </c>
    </row>
    <row r="91" spans="1:11" x14ac:dyDescent="0.3">
      <c r="A91">
        <v>-0.10040018288894248</v>
      </c>
      <c r="B91">
        <v>1</v>
      </c>
      <c r="C91">
        <f t="shared" si="21"/>
        <v>0</v>
      </c>
      <c r="D91">
        <f>SUM(B$4:B91)</f>
        <v>43</v>
      </c>
      <c r="E91">
        <f>SUM(C$4:C91)</f>
        <v>45</v>
      </c>
      <c r="F91">
        <f t="shared" si="22"/>
        <v>0.3</v>
      </c>
      <c r="G91">
        <f t="shared" si="23"/>
        <v>0.86</v>
      </c>
      <c r="H91">
        <f t="shared" si="20"/>
        <v>0</v>
      </c>
      <c r="I91">
        <f t="shared" si="24"/>
        <v>7</v>
      </c>
      <c r="J91">
        <f t="shared" si="25"/>
        <v>147500</v>
      </c>
      <c r="K91">
        <f t="shared" si="26"/>
        <v>737.5</v>
      </c>
    </row>
    <row r="92" spans="1:11" x14ac:dyDescent="0.3">
      <c r="A92">
        <v>-0.10532727850674124</v>
      </c>
      <c r="B92">
        <v>0</v>
      </c>
      <c r="C92">
        <f t="shared" si="21"/>
        <v>1</v>
      </c>
      <c r="D92">
        <f>SUM(B$4:B92)</f>
        <v>43</v>
      </c>
      <c r="E92">
        <f>SUM(C$4:C92)</f>
        <v>46</v>
      </c>
      <c r="F92">
        <f t="shared" si="22"/>
        <v>0.30666666666666664</v>
      </c>
      <c r="G92">
        <f t="shared" si="23"/>
        <v>0.86</v>
      </c>
      <c r="H92">
        <f t="shared" si="20"/>
        <v>5.7333333333333221E-3</v>
      </c>
      <c r="I92">
        <f t="shared" si="24"/>
        <v>7</v>
      </c>
      <c r="J92">
        <f t="shared" si="25"/>
        <v>150000</v>
      </c>
      <c r="K92">
        <f t="shared" si="26"/>
        <v>750</v>
      </c>
    </row>
    <row r="93" spans="1:11" x14ac:dyDescent="0.3">
      <c r="A93">
        <v>-0.10852784121070146</v>
      </c>
      <c r="B93">
        <v>0</v>
      </c>
      <c r="C93">
        <f t="shared" si="21"/>
        <v>1</v>
      </c>
      <c r="D93">
        <f>SUM(B$4:B93)</f>
        <v>43</v>
      </c>
      <c r="E93">
        <f>SUM(C$4:C93)</f>
        <v>47</v>
      </c>
      <c r="F93">
        <f t="shared" si="22"/>
        <v>0.31333333333333335</v>
      </c>
      <c r="G93">
        <f t="shared" si="23"/>
        <v>0.86</v>
      </c>
      <c r="H93">
        <f t="shared" ref="H93:H124" si="27">(G93+G92)/2*(F93-F92)</f>
        <v>5.7333333333333698E-3</v>
      </c>
      <c r="I93">
        <f t="shared" si="24"/>
        <v>7</v>
      </c>
      <c r="J93">
        <f t="shared" si="25"/>
        <v>152500</v>
      </c>
      <c r="K93">
        <f t="shared" si="26"/>
        <v>762.5</v>
      </c>
    </row>
    <row r="94" spans="1:11" x14ac:dyDescent="0.3">
      <c r="A94">
        <v>-0.11284128193060645</v>
      </c>
      <c r="B94">
        <v>1</v>
      </c>
      <c r="C94">
        <f t="shared" si="21"/>
        <v>0</v>
      </c>
      <c r="D94">
        <f>SUM(B$4:B94)</f>
        <v>44</v>
      </c>
      <c r="E94">
        <f>SUM(C$4:C94)</f>
        <v>47</v>
      </c>
      <c r="F94">
        <f t="shared" si="22"/>
        <v>0.31333333333333335</v>
      </c>
      <c r="G94">
        <f t="shared" si="23"/>
        <v>0.88</v>
      </c>
      <c r="H94">
        <f t="shared" si="27"/>
        <v>0</v>
      </c>
      <c r="I94">
        <f t="shared" si="24"/>
        <v>6</v>
      </c>
      <c r="J94">
        <f t="shared" si="25"/>
        <v>147500</v>
      </c>
      <c r="K94">
        <f t="shared" si="26"/>
        <v>737.5</v>
      </c>
    </row>
    <row r="95" spans="1:11" x14ac:dyDescent="0.3">
      <c r="A95">
        <v>-0.11888948493206855</v>
      </c>
      <c r="B95">
        <v>0</v>
      </c>
      <c r="C95">
        <f t="shared" si="21"/>
        <v>1</v>
      </c>
      <c r="D95">
        <f>SUM(B$4:B95)</f>
        <v>44</v>
      </c>
      <c r="E95">
        <f>SUM(C$4:C95)</f>
        <v>48</v>
      </c>
      <c r="F95">
        <f t="shared" si="22"/>
        <v>0.32</v>
      </c>
      <c r="G95">
        <f t="shared" si="23"/>
        <v>0.88</v>
      </c>
      <c r="H95">
        <f t="shared" si="27"/>
        <v>5.8666666666666555E-3</v>
      </c>
      <c r="I95">
        <f t="shared" si="24"/>
        <v>6</v>
      </c>
      <c r="J95">
        <f t="shared" si="25"/>
        <v>150000</v>
      </c>
      <c r="K95">
        <f t="shared" si="26"/>
        <v>750</v>
      </c>
    </row>
    <row r="96" spans="1:11" x14ac:dyDescent="0.3">
      <c r="A96">
        <v>-0.13481234286704308</v>
      </c>
      <c r="B96">
        <v>0</v>
      </c>
      <c r="C96">
        <f t="shared" si="21"/>
        <v>1</v>
      </c>
      <c r="D96">
        <f>SUM(B$4:B96)</f>
        <v>44</v>
      </c>
      <c r="E96">
        <f>SUM(C$4:C96)</f>
        <v>49</v>
      </c>
      <c r="F96">
        <f t="shared" si="22"/>
        <v>0.32666666666666666</v>
      </c>
      <c r="G96">
        <f t="shared" si="23"/>
        <v>0.88</v>
      </c>
      <c r="H96">
        <f t="shared" si="27"/>
        <v>5.8666666666666555E-3</v>
      </c>
      <c r="I96">
        <f t="shared" si="24"/>
        <v>6</v>
      </c>
      <c r="J96">
        <f t="shared" si="25"/>
        <v>152500</v>
      </c>
      <c r="K96">
        <f t="shared" si="26"/>
        <v>762.5</v>
      </c>
    </row>
    <row r="97" spans="1:11" x14ac:dyDescent="0.3">
      <c r="A97">
        <v>-0.15906161360416984</v>
      </c>
      <c r="B97">
        <v>0</v>
      </c>
      <c r="C97">
        <f t="shared" si="21"/>
        <v>1</v>
      </c>
      <c r="D97">
        <f>SUM(B$4:B97)</f>
        <v>44</v>
      </c>
      <c r="E97">
        <f>SUM(C$4:C97)</f>
        <v>50</v>
      </c>
      <c r="F97">
        <f t="shared" si="22"/>
        <v>0.33333333333333331</v>
      </c>
      <c r="G97">
        <f t="shared" si="23"/>
        <v>0.88</v>
      </c>
      <c r="H97">
        <f t="shared" si="27"/>
        <v>5.8666666666666555E-3</v>
      </c>
      <c r="I97">
        <f t="shared" si="24"/>
        <v>6</v>
      </c>
      <c r="J97">
        <f t="shared" si="25"/>
        <v>155000</v>
      </c>
      <c r="K97">
        <f t="shared" si="26"/>
        <v>775</v>
      </c>
    </row>
    <row r="98" spans="1:11" x14ac:dyDescent="0.3">
      <c r="A98">
        <v>-0.16180733134664715</v>
      </c>
      <c r="B98">
        <v>0</v>
      </c>
      <c r="C98">
        <f t="shared" si="21"/>
        <v>1</v>
      </c>
      <c r="D98">
        <f>SUM(B$4:B98)</f>
        <v>44</v>
      </c>
      <c r="E98">
        <f>SUM(C$4:C98)</f>
        <v>51</v>
      </c>
      <c r="F98">
        <f t="shared" si="22"/>
        <v>0.34</v>
      </c>
      <c r="G98">
        <f t="shared" si="23"/>
        <v>0.88</v>
      </c>
      <c r="H98">
        <f t="shared" si="27"/>
        <v>5.8666666666667049E-3</v>
      </c>
      <c r="I98">
        <f t="shared" si="24"/>
        <v>6</v>
      </c>
      <c r="J98">
        <f t="shared" si="25"/>
        <v>157500</v>
      </c>
      <c r="K98">
        <f t="shared" si="26"/>
        <v>787.5</v>
      </c>
    </row>
    <row r="99" spans="1:11" x14ac:dyDescent="0.3">
      <c r="A99">
        <v>-0.17107281366811344</v>
      </c>
      <c r="B99">
        <v>0</v>
      </c>
      <c r="C99">
        <f t="shared" si="21"/>
        <v>1</v>
      </c>
      <c r="D99">
        <f>SUM(B$4:B99)</f>
        <v>44</v>
      </c>
      <c r="E99">
        <f>SUM(C$4:C99)</f>
        <v>52</v>
      </c>
      <c r="F99">
        <f t="shared" si="22"/>
        <v>0.34666666666666668</v>
      </c>
      <c r="G99">
        <f t="shared" si="23"/>
        <v>0.88</v>
      </c>
      <c r="H99">
        <f t="shared" si="27"/>
        <v>5.8666666666666555E-3</v>
      </c>
      <c r="I99">
        <f t="shared" si="24"/>
        <v>6</v>
      </c>
      <c r="J99">
        <f t="shared" si="25"/>
        <v>160000</v>
      </c>
      <c r="K99">
        <f t="shared" si="26"/>
        <v>800</v>
      </c>
    </row>
    <row r="100" spans="1:11" x14ac:dyDescent="0.3">
      <c r="A100">
        <v>-0.18782502758340724</v>
      </c>
      <c r="B100">
        <v>1</v>
      </c>
      <c r="C100">
        <f t="shared" ref="C100:C131" si="28">1-B100</f>
        <v>0</v>
      </c>
      <c r="D100">
        <f>SUM(B$4:B100)</f>
        <v>45</v>
      </c>
      <c r="E100">
        <f>SUM(C$4:C100)</f>
        <v>52</v>
      </c>
      <c r="F100">
        <f t="shared" si="22"/>
        <v>0.34666666666666668</v>
      </c>
      <c r="G100">
        <f t="shared" si="23"/>
        <v>0.9</v>
      </c>
      <c r="H100">
        <f t="shared" si="27"/>
        <v>0</v>
      </c>
      <c r="I100">
        <f t="shared" si="24"/>
        <v>5</v>
      </c>
      <c r="J100">
        <f t="shared" si="25"/>
        <v>155000</v>
      </c>
      <c r="K100">
        <f t="shared" si="26"/>
        <v>775</v>
      </c>
    </row>
    <row r="101" spans="1:11" x14ac:dyDescent="0.3">
      <c r="A101">
        <v>-0.21410128812693099</v>
      </c>
      <c r="B101">
        <v>0</v>
      </c>
      <c r="C101">
        <f t="shared" si="28"/>
        <v>1</v>
      </c>
      <c r="D101">
        <f>SUM(B$4:B101)</f>
        <v>45</v>
      </c>
      <c r="E101">
        <f>SUM(C$4:C101)</f>
        <v>53</v>
      </c>
      <c r="F101">
        <f t="shared" si="22"/>
        <v>0.35333333333333333</v>
      </c>
      <c r="G101">
        <f t="shared" si="23"/>
        <v>0.9</v>
      </c>
      <c r="H101">
        <f t="shared" si="27"/>
        <v>5.9999999999999888E-3</v>
      </c>
      <c r="I101">
        <f t="shared" si="24"/>
        <v>5</v>
      </c>
      <c r="J101">
        <f t="shared" si="25"/>
        <v>157500</v>
      </c>
      <c r="K101">
        <f t="shared" si="26"/>
        <v>787.5</v>
      </c>
    </row>
    <row r="102" spans="1:11" x14ac:dyDescent="0.3">
      <c r="A102">
        <v>-0.22295880063208945</v>
      </c>
      <c r="B102">
        <v>1</v>
      </c>
      <c r="C102">
        <f t="shared" si="28"/>
        <v>0</v>
      </c>
      <c r="D102">
        <f>SUM(B$4:B102)</f>
        <v>46</v>
      </c>
      <c r="E102">
        <f>SUM(C$4:C102)</f>
        <v>53</v>
      </c>
      <c r="F102">
        <f t="shared" si="22"/>
        <v>0.35333333333333333</v>
      </c>
      <c r="G102">
        <f t="shared" si="23"/>
        <v>0.92</v>
      </c>
      <c r="H102">
        <f t="shared" si="27"/>
        <v>0</v>
      </c>
      <c r="I102">
        <f t="shared" si="24"/>
        <v>4</v>
      </c>
      <c r="J102">
        <f t="shared" si="25"/>
        <v>152500</v>
      </c>
      <c r="K102">
        <f t="shared" si="26"/>
        <v>762.5</v>
      </c>
    </row>
    <row r="103" spans="1:11" x14ac:dyDescent="0.3">
      <c r="A103">
        <v>-0.28571917360683013</v>
      </c>
      <c r="B103">
        <v>0</v>
      </c>
      <c r="C103">
        <f t="shared" si="28"/>
        <v>1</v>
      </c>
      <c r="D103">
        <f>SUM(B$4:B103)</f>
        <v>46</v>
      </c>
      <c r="E103">
        <f>SUM(C$4:C103)</f>
        <v>54</v>
      </c>
      <c r="F103">
        <f t="shared" si="22"/>
        <v>0.36</v>
      </c>
      <c r="G103">
        <f t="shared" si="23"/>
        <v>0.92</v>
      </c>
      <c r="H103">
        <f t="shared" si="27"/>
        <v>6.1333333333333222E-3</v>
      </c>
      <c r="I103">
        <f t="shared" si="24"/>
        <v>4</v>
      </c>
      <c r="J103">
        <f t="shared" si="25"/>
        <v>155000</v>
      </c>
      <c r="K103">
        <f t="shared" si="26"/>
        <v>775</v>
      </c>
    </row>
    <row r="104" spans="1:11" x14ac:dyDescent="0.3">
      <c r="A104">
        <v>-0.29636415063651977</v>
      </c>
      <c r="B104">
        <v>0</v>
      </c>
      <c r="C104">
        <f t="shared" si="28"/>
        <v>1</v>
      </c>
      <c r="D104">
        <f>SUM(B$4:B104)</f>
        <v>46</v>
      </c>
      <c r="E104">
        <f>SUM(C$4:C104)</f>
        <v>55</v>
      </c>
      <c r="F104">
        <f t="shared" si="22"/>
        <v>0.36666666666666664</v>
      </c>
      <c r="G104">
        <f t="shared" si="23"/>
        <v>0.92</v>
      </c>
      <c r="H104">
        <f t="shared" si="27"/>
        <v>6.1333333333333222E-3</v>
      </c>
      <c r="I104">
        <f t="shared" si="24"/>
        <v>4</v>
      </c>
      <c r="J104">
        <f t="shared" si="25"/>
        <v>157500</v>
      </c>
      <c r="K104">
        <f t="shared" si="26"/>
        <v>787.5</v>
      </c>
    </row>
    <row r="105" spans="1:11" x14ac:dyDescent="0.3">
      <c r="A105">
        <v>-0.30822604338721477</v>
      </c>
      <c r="B105">
        <v>0</v>
      </c>
      <c r="C105">
        <f t="shared" si="28"/>
        <v>1</v>
      </c>
      <c r="D105">
        <f>SUM(B$4:B105)</f>
        <v>46</v>
      </c>
      <c r="E105">
        <f>SUM(C$4:C105)</f>
        <v>56</v>
      </c>
      <c r="F105">
        <f t="shared" si="22"/>
        <v>0.37333333333333335</v>
      </c>
      <c r="G105">
        <f t="shared" si="23"/>
        <v>0.92</v>
      </c>
      <c r="H105">
        <f t="shared" si="27"/>
        <v>6.1333333333333734E-3</v>
      </c>
      <c r="I105">
        <f t="shared" si="24"/>
        <v>4</v>
      </c>
      <c r="J105">
        <f t="shared" si="25"/>
        <v>160000</v>
      </c>
      <c r="K105">
        <f t="shared" si="26"/>
        <v>800</v>
      </c>
    </row>
    <row r="106" spans="1:11" x14ac:dyDescent="0.3">
      <c r="A106">
        <v>-0.31801077869043004</v>
      </c>
      <c r="B106">
        <v>0</v>
      </c>
      <c r="C106">
        <f t="shared" si="28"/>
        <v>1</v>
      </c>
      <c r="D106">
        <f>SUM(B$4:B106)</f>
        <v>46</v>
      </c>
      <c r="E106">
        <f>SUM(C$4:C106)</f>
        <v>57</v>
      </c>
      <c r="F106">
        <f t="shared" si="22"/>
        <v>0.38</v>
      </c>
      <c r="G106">
        <f t="shared" si="23"/>
        <v>0.92</v>
      </c>
      <c r="H106">
        <f t="shared" si="27"/>
        <v>6.1333333333333222E-3</v>
      </c>
      <c r="I106">
        <f t="shared" si="24"/>
        <v>4</v>
      </c>
      <c r="J106">
        <f t="shared" si="25"/>
        <v>162500</v>
      </c>
      <c r="K106">
        <f t="shared" si="26"/>
        <v>812.5</v>
      </c>
    </row>
    <row r="107" spans="1:11" x14ac:dyDescent="0.3">
      <c r="A107">
        <v>-0.34305088883629203</v>
      </c>
      <c r="B107">
        <v>0</v>
      </c>
      <c r="C107">
        <f t="shared" si="28"/>
        <v>1</v>
      </c>
      <c r="D107">
        <f>SUM(B$4:B107)</f>
        <v>46</v>
      </c>
      <c r="E107">
        <f>SUM(C$4:C107)</f>
        <v>58</v>
      </c>
      <c r="F107">
        <f t="shared" si="22"/>
        <v>0.38666666666666666</v>
      </c>
      <c r="G107">
        <f t="shared" si="23"/>
        <v>0.92</v>
      </c>
      <c r="H107">
        <f t="shared" si="27"/>
        <v>6.1333333333333222E-3</v>
      </c>
      <c r="I107">
        <f t="shared" si="24"/>
        <v>4</v>
      </c>
      <c r="J107">
        <f t="shared" si="25"/>
        <v>165000</v>
      </c>
      <c r="K107">
        <f t="shared" si="26"/>
        <v>825</v>
      </c>
    </row>
    <row r="108" spans="1:11" x14ac:dyDescent="0.3">
      <c r="A108">
        <v>-0.34816128257613266</v>
      </c>
      <c r="B108">
        <v>0</v>
      </c>
      <c r="C108">
        <f t="shared" si="28"/>
        <v>1</v>
      </c>
      <c r="D108">
        <f>SUM(B$4:B108)</f>
        <v>46</v>
      </c>
      <c r="E108">
        <f>SUM(C$4:C108)</f>
        <v>59</v>
      </c>
      <c r="F108">
        <f t="shared" si="22"/>
        <v>0.39333333333333331</v>
      </c>
      <c r="G108">
        <f t="shared" si="23"/>
        <v>0.92</v>
      </c>
      <c r="H108">
        <f t="shared" si="27"/>
        <v>6.1333333333333222E-3</v>
      </c>
      <c r="I108">
        <f t="shared" si="24"/>
        <v>4</v>
      </c>
      <c r="J108">
        <f t="shared" si="25"/>
        <v>167500</v>
      </c>
      <c r="K108">
        <f t="shared" si="26"/>
        <v>837.5</v>
      </c>
    </row>
    <row r="109" spans="1:11" x14ac:dyDescent="0.3">
      <c r="A109">
        <v>-0.37086877876590674</v>
      </c>
      <c r="B109">
        <v>0</v>
      </c>
      <c r="C109">
        <f t="shared" si="28"/>
        <v>1</v>
      </c>
      <c r="D109">
        <f>SUM(B$4:B109)</f>
        <v>46</v>
      </c>
      <c r="E109">
        <f>SUM(C$4:C109)</f>
        <v>60</v>
      </c>
      <c r="F109">
        <f t="shared" si="22"/>
        <v>0.4</v>
      </c>
      <c r="G109">
        <f t="shared" si="23"/>
        <v>0.92</v>
      </c>
      <c r="H109">
        <f t="shared" si="27"/>
        <v>6.1333333333333734E-3</v>
      </c>
      <c r="I109">
        <f t="shared" si="24"/>
        <v>4</v>
      </c>
      <c r="J109">
        <f t="shared" si="25"/>
        <v>170000</v>
      </c>
      <c r="K109">
        <f t="shared" si="26"/>
        <v>850</v>
      </c>
    </row>
    <row r="110" spans="1:11" x14ac:dyDescent="0.3">
      <c r="A110">
        <v>-0.40112471125814886</v>
      </c>
      <c r="B110">
        <v>0</v>
      </c>
      <c r="C110">
        <f t="shared" si="28"/>
        <v>1</v>
      </c>
      <c r="D110">
        <f>SUM(B$4:B110)</f>
        <v>46</v>
      </c>
      <c r="E110">
        <f>SUM(C$4:C110)</f>
        <v>61</v>
      </c>
      <c r="F110">
        <f t="shared" si="22"/>
        <v>0.40666666666666668</v>
      </c>
      <c r="G110">
        <f t="shared" si="23"/>
        <v>0.92</v>
      </c>
      <c r="H110">
        <f t="shared" si="27"/>
        <v>6.1333333333333222E-3</v>
      </c>
      <c r="I110">
        <f t="shared" si="24"/>
        <v>4</v>
      </c>
      <c r="J110">
        <f t="shared" si="25"/>
        <v>172500</v>
      </c>
      <c r="K110">
        <f t="shared" si="26"/>
        <v>862.5</v>
      </c>
    </row>
    <row r="111" spans="1:11" x14ac:dyDescent="0.3">
      <c r="A111">
        <v>-0.403770882227379</v>
      </c>
      <c r="B111">
        <v>0</v>
      </c>
      <c r="C111">
        <f t="shared" si="28"/>
        <v>1</v>
      </c>
      <c r="D111">
        <f>SUM(B$4:B111)</f>
        <v>46</v>
      </c>
      <c r="E111">
        <f>SUM(C$4:C111)</f>
        <v>62</v>
      </c>
      <c r="F111">
        <f t="shared" si="22"/>
        <v>0.41333333333333333</v>
      </c>
      <c r="G111">
        <f t="shared" si="23"/>
        <v>0.92</v>
      </c>
      <c r="H111">
        <f t="shared" si="27"/>
        <v>6.1333333333333222E-3</v>
      </c>
      <c r="I111">
        <f t="shared" si="24"/>
        <v>4</v>
      </c>
      <c r="J111">
        <f t="shared" si="25"/>
        <v>175000</v>
      </c>
      <c r="K111">
        <f t="shared" si="26"/>
        <v>875</v>
      </c>
    </row>
    <row r="112" spans="1:11" x14ac:dyDescent="0.3">
      <c r="A112">
        <v>-0.42270425414502583</v>
      </c>
      <c r="B112">
        <v>0</v>
      </c>
      <c r="C112">
        <f t="shared" si="28"/>
        <v>1</v>
      </c>
      <c r="D112">
        <f>SUM(B$4:B112)</f>
        <v>46</v>
      </c>
      <c r="E112">
        <f>SUM(C$4:C112)</f>
        <v>63</v>
      </c>
      <c r="F112">
        <f t="shared" si="22"/>
        <v>0.42</v>
      </c>
      <c r="G112">
        <f t="shared" si="23"/>
        <v>0.92</v>
      </c>
      <c r="H112">
        <f t="shared" si="27"/>
        <v>6.1333333333333222E-3</v>
      </c>
      <c r="I112">
        <f t="shared" si="24"/>
        <v>4</v>
      </c>
      <c r="J112">
        <f t="shared" si="25"/>
        <v>177500</v>
      </c>
      <c r="K112">
        <f t="shared" si="26"/>
        <v>887.5</v>
      </c>
    </row>
    <row r="113" spans="1:11" x14ac:dyDescent="0.3">
      <c r="A113">
        <v>-0.42691956133409853</v>
      </c>
      <c r="B113">
        <v>0</v>
      </c>
      <c r="C113">
        <f t="shared" si="28"/>
        <v>1</v>
      </c>
      <c r="D113">
        <f>SUM(B$4:B113)</f>
        <v>46</v>
      </c>
      <c r="E113">
        <f>SUM(C$4:C113)</f>
        <v>64</v>
      </c>
      <c r="F113">
        <f t="shared" si="22"/>
        <v>0.42666666666666669</v>
      </c>
      <c r="G113">
        <f t="shared" si="23"/>
        <v>0.92</v>
      </c>
      <c r="H113">
        <f t="shared" si="27"/>
        <v>6.1333333333333734E-3</v>
      </c>
      <c r="I113">
        <f t="shared" si="24"/>
        <v>4</v>
      </c>
      <c r="J113">
        <f t="shared" si="25"/>
        <v>180000</v>
      </c>
      <c r="K113">
        <f t="shared" si="26"/>
        <v>900</v>
      </c>
    </row>
    <row r="114" spans="1:11" x14ac:dyDescent="0.3">
      <c r="A114">
        <v>-0.42771309518012091</v>
      </c>
      <c r="B114">
        <v>0</v>
      </c>
      <c r="C114">
        <f t="shared" si="28"/>
        <v>1</v>
      </c>
      <c r="D114">
        <f>SUM(B$4:B114)</f>
        <v>46</v>
      </c>
      <c r="E114">
        <f>SUM(C$4:C114)</f>
        <v>65</v>
      </c>
      <c r="F114">
        <f t="shared" si="22"/>
        <v>0.43333333333333335</v>
      </c>
      <c r="G114">
        <f t="shared" si="23"/>
        <v>0.92</v>
      </c>
      <c r="H114">
        <f t="shared" si="27"/>
        <v>6.1333333333333222E-3</v>
      </c>
      <c r="I114">
        <f t="shared" si="24"/>
        <v>4</v>
      </c>
      <c r="J114">
        <f t="shared" si="25"/>
        <v>182500</v>
      </c>
      <c r="K114">
        <f t="shared" si="26"/>
        <v>912.5</v>
      </c>
    </row>
    <row r="115" spans="1:11" x14ac:dyDescent="0.3">
      <c r="A115">
        <v>-0.43502418854517794</v>
      </c>
      <c r="B115">
        <v>0</v>
      </c>
      <c r="C115">
        <f t="shared" si="28"/>
        <v>1</v>
      </c>
      <c r="D115">
        <f>SUM(B$4:B115)</f>
        <v>46</v>
      </c>
      <c r="E115">
        <f>SUM(C$4:C115)</f>
        <v>66</v>
      </c>
      <c r="F115">
        <f t="shared" ref="F115:F146" si="29">E115/150</f>
        <v>0.44</v>
      </c>
      <c r="G115">
        <f t="shared" ref="G115:G146" si="30">D115/50</f>
        <v>0.92</v>
      </c>
      <c r="H115">
        <f t="shared" si="27"/>
        <v>6.1333333333333222E-3</v>
      </c>
      <c r="I115">
        <f t="shared" ref="I115:I146" si="31">50-D115</f>
        <v>4</v>
      </c>
      <c r="J115">
        <f t="shared" ref="J115:J146" si="32">I115*5000 + 2500*E115</f>
        <v>185000</v>
      </c>
      <c r="K115">
        <f t="shared" ref="K115:K146" si="33">J115/200</f>
        <v>925</v>
      </c>
    </row>
    <row r="116" spans="1:11" x14ac:dyDescent="0.3">
      <c r="A116">
        <v>-0.45140753485099278</v>
      </c>
      <c r="B116">
        <v>0</v>
      </c>
      <c r="C116">
        <f t="shared" si="28"/>
        <v>1</v>
      </c>
      <c r="D116">
        <f>SUM(B$4:B116)</f>
        <v>46</v>
      </c>
      <c r="E116">
        <f>SUM(C$4:C116)</f>
        <v>67</v>
      </c>
      <c r="F116">
        <f t="shared" si="29"/>
        <v>0.44666666666666666</v>
      </c>
      <c r="G116">
        <f t="shared" si="30"/>
        <v>0.92</v>
      </c>
      <c r="H116">
        <f t="shared" si="27"/>
        <v>6.1333333333333222E-3</v>
      </c>
      <c r="I116">
        <f t="shared" si="31"/>
        <v>4</v>
      </c>
      <c r="J116">
        <f t="shared" si="32"/>
        <v>187500</v>
      </c>
      <c r="K116">
        <f t="shared" si="33"/>
        <v>937.5</v>
      </c>
    </row>
    <row r="117" spans="1:11" x14ac:dyDescent="0.3">
      <c r="A117">
        <v>-0.46748387286160942</v>
      </c>
      <c r="B117">
        <v>0</v>
      </c>
      <c r="C117">
        <f t="shared" si="28"/>
        <v>1</v>
      </c>
      <c r="D117">
        <f>SUM(B$4:B117)</f>
        <v>46</v>
      </c>
      <c r="E117">
        <f>SUM(C$4:C117)</f>
        <v>68</v>
      </c>
      <c r="F117">
        <f t="shared" si="29"/>
        <v>0.45333333333333331</v>
      </c>
      <c r="G117">
        <f t="shared" si="30"/>
        <v>0.92</v>
      </c>
      <c r="H117">
        <f t="shared" si="27"/>
        <v>6.1333333333333222E-3</v>
      </c>
      <c r="I117">
        <f t="shared" si="31"/>
        <v>4</v>
      </c>
      <c r="J117">
        <f t="shared" si="32"/>
        <v>190000</v>
      </c>
      <c r="K117">
        <f t="shared" si="33"/>
        <v>950</v>
      </c>
    </row>
    <row r="118" spans="1:11" x14ac:dyDescent="0.3">
      <c r="A118">
        <v>-0.47729131653043577</v>
      </c>
      <c r="B118">
        <v>0</v>
      </c>
      <c r="C118">
        <f t="shared" si="28"/>
        <v>1</v>
      </c>
      <c r="D118">
        <f>SUM(B$4:B118)</f>
        <v>46</v>
      </c>
      <c r="E118">
        <f>SUM(C$4:C118)</f>
        <v>69</v>
      </c>
      <c r="F118">
        <f t="shared" si="29"/>
        <v>0.46</v>
      </c>
      <c r="G118">
        <f t="shared" si="30"/>
        <v>0.92</v>
      </c>
      <c r="H118">
        <f t="shared" si="27"/>
        <v>6.1333333333333734E-3</v>
      </c>
      <c r="I118">
        <f t="shared" si="31"/>
        <v>4</v>
      </c>
      <c r="J118">
        <f t="shared" si="32"/>
        <v>192500</v>
      </c>
      <c r="K118">
        <f t="shared" si="33"/>
        <v>962.5</v>
      </c>
    </row>
    <row r="119" spans="1:11" x14ac:dyDescent="0.3">
      <c r="A119">
        <v>-0.48495169329628374</v>
      </c>
      <c r="B119">
        <v>0</v>
      </c>
      <c r="C119">
        <f t="shared" si="28"/>
        <v>1</v>
      </c>
      <c r="D119">
        <f>SUM(B$4:B119)</f>
        <v>46</v>
      </c>
      <c r="E119">
        <f>SUM(C$4:C119)</f>
        <v>70</v>
      </c>
      <c r="F119">
        <f t="shared" si="29"/>
        <v>0.46666666666666667</v>
      </c>
      <c r="G119">
        <f t="shared" si="30"/>
        <v>0.92</v>
      </c>
      <c r="H119">
        <f t="shared" si="27"/>
        <v>6.1333333333333222E-3</v>
      </c>
      <c r="I119">
        <f t="shared" si="31"/>
        <v>4</v>
      </c>
      <c r="J119">
        <f t="shared" si="32"/>
        <v>195000</v>
      </c>
      <c r="K119">
        <f t="shared" si="33"/>
        <v>975</v>
      </c>
    </row>
    <row r="120" spans="1:11" x14ac:dyDescent="0.3">
      <c r="A120">
        <v>-0.49807185079066696</v>
      </c>
      <c r="B120">
        <v>0</v>
      </c>
      <c r="C120">
        <f t="shared" si="28"/>
        <v>1</v>
      </c>
      <c r="D120">
        <f>SUM(B$4:B120)</f>
        <v>46</v>
      </c>
      <c r="E120">
        <f>SUM(C$4:C120)</f>
        <v>71</v>
      </c>
      <c r="F120">
        <f t="shared" si="29"/>
        <v>0.47333333333333333</v>
      </c>
      <c r="G120">
        <f t="shared" si="30"/>
        <v>0.92</v>
      </c>
      <c r="H120">
        <f t="shared" si="27"/>
        <v>6.1333333333333222E-3</v>
      </c>
      <c r="I120">
        <f t="shared" si="31"/>
        <v>4</v>
      </c>
      <c r="J120">
        <f t="shared" si="32"/>
        <v>197500</v>
      </c>
      <c r="K120">
        <f t="shared" si="33"/>
        <v>987.5</v>
      </c>
    </row>
    <row r="121" spans="1:11" x14ac:dyDescent="0.3">
      <c r="A121">
        <v>-0.53505923986199422</v>
      </c>
      <c r="B121">
        <v>0</v>
      </c>
      <c r="C121">
        <f t="shared" si="28"/>
        <v>1</v>
      </c>
      <c r="D121">
        <f>SUM(B$4:B121)</f>
        <v>46</v>
      </c>
      <c r="E121">
        <f>SUM(C$4:C121)</f>
        <v>72</v>
      </c>
      <c r="F121">
        <f t="shared" si="29"/>
        <v>0.48</v>
      </c>
      <c r="G121">
        <f t="shared" si="30"/>
        <v>0.92</v>
      </c>
      <c r="H121">
        <f t="shared" si="27"/>
        <v>6.1333333333333222E-3</v>
      </c>
      <c r="I121">
        <f t="shared" si="31"/>
        <v>4</v>
      </c>
      <c r="J121">
        <f t="shared" si="32"/>
        <v>200000</v>
      </c>
      <c r="K121">
        <f t="shared" si="33"/>
        <v>1000</v>
      </c>
    </row>
    <row r="122" spans="1:11" x14ac:dyDescent="0.3">
      <c r="A122">
        <v>-0.53873428417461011</v>
      </c>
      <c r="B122">
        <v>0</v>
      </c>
      <c r="C122">
        <f t="shared" si="28"/>
        <v>1</v>
      </c>
      <c r="D122">
        <f>SUM(B$4:B122)</f>
        <v>46</v>
      </c>
      <c r="E122">
        <f>SUM(C$4:C122)</f>
        <v>73</v>
      </c>
      <c r="F122">
        <f t="shared" si="29"/>
        <v>0.48666666666666669</v>
      </c>
      <c r="G122">
        <f t="shared" si="30"/>
        <v>0.92</v>
      </c>
      <c r="H122">
        <f t="shared" si="27"/>
        <v>6.1333333333333734E-3</v>
      </c>
      <c r="I122">
        <f t="shared" si="31"/>
        <v>4</v>
      </c>
      <c r="J122">
        <f t="shared" si="32"/>
        <v>202500</v>
      </c>
      <c r="K122">
        <f t="shared" si="33"/>
        <v>1012.5</v>
      </c>
    </row>
    <row r="123" spans="1:11" x14ac:dyDescent="0.3">
      <c r="A123">
        <v>-0.57638819731311863</v>
      </c>
      <c r="B123">
        <v>1</v>
      </c>
      <c r="C123">
        <f t="shared" si="28"/>
        <v>0</v>
      </c>
      <c r="D123">
        <f>SUM(B$4:B123)</f>
        <v>47</v>
      </c>
      <c r="E123">
        <f>SUM(C$4:C123)</f>
        <v>73</v>
      </c>
      <c r="F123">
        <f t="shared" si="29"/>
        <v>0.48666666666666669</v>
      </c>
      <c r="G123">
        <f t="shared" si="30"/>
        <v>0.94</v>
      </c>
      <c r="H123">
        <f t="shared" si="27"/>
        <v>0</v>
      </c>
      <c r="I123">
        <f t="shared" si="31"/>
        <v>3</v>
      </c>
      <c r="J123">
        <f t="shared" si="32"/>
        <v>197500</v>
      </c>
      <c r="K123">
        <f t="shared" si="33"/>
        <v>987.5</v>
      </c>
    </row>
    <row r="124" spans="1:11" x14ac:dyDescent="0.3">
      <c r="A124">
        <v>-0.61663204463948262</v>
      </c>
      <c r="B124">
        <v>0</v>
      </c>
      <c r="C124">
        <f t="shared" si="28"/>
        <v>1</v>
      </c>
      <c r="D124">
        <f>SUM(B$4:B124)</f>
        <v>47</v>
      </c>
      <c r="E124">
        <f>SUM(C$4:C124)</f>
        <v>74</v>
      </c>
      <c r="F124">
        <f t="shared" si="29"/>
        <v>0.49333333333333335</v>
      </c>
      <c r="G124">
        <f t="shared" si="30"/>
        <v>0.94</v>
      </c>
      <c r="H124">
        <f t="shared" si="27"/>
        <v>6.2666666666666548E-3</v>
      </c>
      <c r="I124">
        <f t="shared" si="31"/>
        <v>3</v>
      </c>
      <c r="J124">
        <f t="shared" si="32"/>
        <v>200000</v>
      </c>
      <c r="K124">
        <f t="shared" si="33"/>
        <v>1000</v>
      </c>
    </row>
    <row r="125" spans="1:11" x14ac:dyDescent="0.3">
      <c r="A125">
        <v>-0.62196583474268452</v>
      </c>
      <c r="B125">
        <v>0</v>
      </c>
      <c r="C125">
        <f t="shared" si="28"/>
        <v>1</v>
      </c>
      <c r="D125">
        <f>SUM(B$4:B125)</f>
        <v>47</v>
      </c>
      <c r="E125">
        <f>SUM(C$4:C125)</f>
        <v>75</v>
      </c>
      <c r="F125">
        <f t="shared" si="29"/>
        <v>0.5</v>
      </c>
      <c r="G125">
        <f t="shared" si="30"/>
        <v>0.94</v>
      </c>
      <c r="H125">
        <f t="shared" ref="H125:H156" si="34">(G125+G124)/2*(F125-F124)</f>
        <v>6.2666666666666548E-3</v>
      </c>
      <c r="I125">
        <f t="shared" si="31"/>
        <v>3</v>
      </c>
      <c r="J125">
        <f t="shared" si="32"/>
        <v>202500</v>
      </c>
      <c r="K125">
        <f t="shared" si="33"/>
        <v>1012.5</v>
      </c>
    </row>
    <row r="126" spans="1:11" x14ac:dyDescent="0.3">
      <c r="A126">
        <v>-0.63168512204465554</v>
      </c>
      <c r="B126">
        <v>0</v>
      </c>
      <c r="C126">
        <f t="shared" si="28"/>
        <v>1</v>
      </c>
      <c r="D126">
        <f>SUM(B$4:B126)</f>
        <v>47</v>
      </c>
      <c r="E126">
        <f>SUM(C$4:C126)</f>
        <v>76</v>
      </c>
      <c r="F126">
        <f t="shared" si="29"/>
        <v>0.50666666666666671</v>
      </c>
      <c r="G126">
        <f t="shared" si="30"/>
        <v>0.94</v>
      </c>
      <c r="H126">
        <f t="shared" si="34"/>
        <v>6.2666666666667068E-3</v>
      </c>
      <c r="I126">
        <f t="shared" si="31"/>
        <v>3</v>
      </c>
      <c r="J126">
        <f t="shared" si="32"/>
        <v>205000</v>
      </c>
      <c r="K126">
        <f t="shared" si="33"/>
        <v>1025</v>
      </c>
    </row>
    <row r="127" spans="1:11" x14ac:dyDescent="0.3">
      <c r="A127">
        <v>-0.63784754290473988</v>
      </c>
      <c r="B127">
        <v>0</v>
      </c>
      <c r="C127">
        <f t="shared" si="28"/>
        <v>1</v>
      </c>
      <c r="D127">
        <f>SUM(B$4:B127)</f>
        <v>47</v>
      </c>
      <c r="E127">
        <f>SUM(C$4:C127)</f>
        <v>77</v>
      </c>
      <c r="F127">
        <f t="shared" si="29"/>
        <v>0.51333333333333331</v>
      </c>
      <c r="G127">
        <f t="shared" si="30"/>
        <v>0.94</v>
      </c>
      <c r="H127">
        <f t="shared" si="34"/>
        <v>6.2666666666666027E-3</v>
      </c>
      <c r="I127">
        <f t="shared" si="31"/>
        <v>3</v>
      </c>
      <c r="J127">
        <f t="shared" si="32"/>
        <v>207500</v>
      </c>
      <c r="K127">
        <f t="shared" si="33"/>
        <v>1037.5</v>
      </c>
    </row>
    <row r="128" spans="1:11" x14ac:dyDescent="0.3">
      <c r="A128">
        <v>-0.64206457328575872</v>
      </c>
      <c r="B128">
        <v>0</v>
      </c>
      <c r="C128">
        <f t="shared" si="28"/>
        <v>1</v>
      </c>
      <c r="D128">
        <f>SUM(B$4:B128)</f>
        <v>47</v>
      </c>
      <c r="E128">
        <f>SUM(C$4:C128)</f>
        <v>78</v>
      </c>
      <c r="F128">
        <f t="shared" si="29"/>
        <v>0.52</v>
      </c>
      <c r="G128">
        <f t="shared" si="30"/>
        <v>0.94</v>
      </c>
      <c r="H128">
        <f t="shared" si="34"/>
        <v>6.2666666666667068E-3</v>
      </c>
      <c r="I128">
        <f t="shared" si="31"/>
        <v>3</v>
      </c>
      <c r="J128">
        <f t="shared" si="32"/>
        <v>210000</v>
      </c>
      <c r="K128">
        <f t="shared" si="33"/>
        <v>1050</v>
      </c>
    </row>
    <row r="129" spans="1:11" x14ac:dyDescent="0.3">
      <c r="A129">
        <v>-0.64432219208797548</v>
      </c>
      <c r="B129">
        <v>0</v>
      </c>
      <c r="C129">
        <f t="shared" si="28"/>
        <v>1</v>
      </c>
      <c r="D129">
        <f>SUM(B$4:B129)</f>
        <v>47</v>
      </c>
      <c r="E129">
        <f>SUM(C$4:C129)</f>
        <v>79</v>
      </c>
      <c r="F129">
        <f t="shared" si="29"/>
        <v>0.52666666666666662</v>
      </c>
      <c r="G129">
        <f t="shared" si="30"/>
        <v>0.94</v>
      </c>
      <c r="H129">
        <f t="shared" si="34"/>
        <v>6.2666666666666027E-3</v>
      </c>
      <c r="I129">
        <f t="shared" si="31"/>
        <v>3</v>
      </c>
      <c r="J129">
        <f t="shared" si="32"/>
        <v>212500</v>
      </c>
      <c r="K129">
        <f t="shared" si="33"/>
        <v>1062.5</v>
      </c>
    </row>
    <row r="130" spans="1:11" x14ac:dyDescent="0.3">
      <c r="A130">
        <v>-0.67385996495929623</v>
      </c>
      <c r="B130">
        <v>0</v>
      </c>
      <c r="C130">
        <f t="shared" si="28"/>
        <v>1</v>
      </c>
      <c r="D130">
        <f>SUM(B$4:B130)</f>
        <v>47</v>
      </c>
      <c r="E130">
        <f>SUM(C$4:C130)</f>
        <v>80</v>
      </c>
      <c r="F130">
        <f t="shared" si="29"/>
        <v>0.53333333333333333</v>
      </c>
      <c r="G130">
        <f t="shared" si="30"/>
        <v>0.94</v>
      </c>
      <c r="H130">
        <f t="shared" si="34"/>
        <v>6.2666666666667068E-3</v>
      </c>
      <c r="I130">
        <f t="shared" si="31"/>
        <v>3</v>
      </c>
      <c r="J130">
        <f t="shared" si="32"/>
        <v>215000</v>
      </c>
      <c r="K130">
        <f t="shared" si="33"/>
        <v>1075</v>
      </c>
    </row>
    <row r="131" spans="1:11" x14ac:dyDescent="0.3">
      <c r="A131">
        <v>-0.67586497466921158</v>
      </c>
      <c r="B131">
        <v>0</v>
      </c>
      <c r="C131">
        <f t="shared" si="28"/>
        <v>1</v>
      </c>
      <c r="D131">
        <f>SUM(B$4:B131)</f>
        <v>47</v>
      </c>
      <c r="E131">
        <f>SUM(C$4:C131)</f>
        <v>81</v>
      </c>
      <c r="F131">
        <f t="shared" si="29"/>
        <v>0.54</v>
      </c>
      <c r="G131">
        <f t="shared" si="30"/>
        <v>0.94</v>
      </c>
      <c r="H131">
        <f t="shared" si="34"/>
        <v>6.2666666666667068E-3</v>
      </c>
      <c r="I131">
        <f t="shared" si="31"/>
        <v>3</v>
      </c>
      <c r="J131">
        <f t="shared" si="32"/>
        <v>217500</v>
      </c>
      <c r="K131">
        <f t="shared" si="33"/>
        <v>1087.5</v>
      </c>
    </row>
    <row r="132" spans="1:11" x14ac:dyDescent="0.3">
      <c r="A132">
        <v>-0.69682410105046277</v>
      </c>
      <c r="B132">
        <v>0</v>
      </c>
      <c r="C132">
        <f t="shared" ref="C132:C163" si="35">1-B132</f>
        <v>1</v>
      </c>
      <c r="D132">
        <f>SUM(B$4:B132)</f>
        <v>47</v>
      </c>
      <c r="E132">
        <f>SUM(C$4:C132)</f>
        <v>82</v>
      </c>
      <c r="F132">
        <f t="shared" si="29"/>
        <v>0.54666666666666663</v>
      </c>
      <c r="G132">
        <f t="shared" si="30"/>
        <v>0.94</v>
      </c>
      <c r="H132">
        <f t="shared" si="34"/>
        <v>6.2666666666666027E-3</v>
      </c>
      <c r="I132">
        <f t="shared" si="31"/>
        <v>3</v>
      </c>
      <c r="J132">
        <f t="shared" si="32"/>
        <v>220000</v>
      </c>
      <c r="K132">
        <f t="shared" si="33"/>
        <v>1100</v>
      </c>
    </row>
    <row r="133" spans="1:11" x14ac:dyDescent="0.3">
      <c r="A133">
        <v>-0.70165764075537673</v>
      </c>
      <c r="B133">
        <v>0</v>
      </c>
      <c r="C133">
        <f t="shared" si="35"/>
        <v>1</v>
      </c>
      <c r="D133">
        <f>SUM(B$4:B133)</f>
        <v>47</v>
      </c>
      <c r="E133">
        <f>SUM(C$4:C133)</f>
        <v>83</v>
      </c>
      <c r="F133">
        <f t="shared" si="29"/>
        <v>0.55333333333333334</v>
      </c>
      <c r="G133">
        <f t="shared" si="30"/>
        <v>0.94</v>
      </c>
      <c r="H133">
        <f t="shared" si="34"/>
        <v>6.2666666666667068E-3</v>
      </c>
      <c r="I133">
        <f t="shared" si="31"/>
        <v>3</v>
      </c>
      <c r="J133">
        <f t="shared" si="32"/>
        <v>222500</v>
      </c>
      <c r="K133">
        <f t="shared" si="33"/>
        <v>1112.5</v>
      </c>
    </row>
    <row r="134" spans="1:11" x14ac:dyDescent="0.3">
      <c r="A134">
        <v>-0.70426582252690073</v>
      </c>
      <c r="B134">
        <v>0</v>
      </c>
      <c r="C134">
        <f t="shared" si="35"/>
        <v>1</v>
      </c>
      <c r="D134">
        <f>SUM(B$4:B134)</f>
        <v>47</v>
      </c>
      <c r="E134">
        <f>SUM(C$4:C134)</f>
        <v>84</v>
      </c>
      <c r="F134">
        <f t="shared" si="29"/>
        <v>0.56000000000000005</v>
      </c>
      <c r="G134">
        <f t="shared" si="30"/>
        <v>0.94</v>
      </c>
      <c r="H134">
        <f t="shared" si="34"/>
        <v>6.2666666666667068E-3</v>
      </c>
      <c r="I134">
        <f t="shared" si="31"/>
        <v>3</v>
      </c>
      <c r="J134">
        <f t="shared" si="32"/>
        <v>225000</v>
      </c>
      <c r="K134">
        <f t="shared" si="33"/>
        <v>1125</v>
      </c>
    </row>
    <row r="135" spans="1:11" x14ac:dyDescent="0.3">
      <c r="A135">
        <v>-0.70560565021182753</v>
      </c>
      <c r="B135">
        <v>0</v>
      </c>
      <c r="C135">
        <f t="shared" si="35"/>
        <v>1</v>
      </c>
      <c r="D135">
        <f>SUM(B$4:B135)</f>
        <v>47</v>
      </c>
      <c r="E135">
        <f>SUM(C$4:C135)</f>
        <v>85</v>
      </c>
      <c r="F135">
        <f t="shared" si="29"/>
        <v>0.56666666666666665</v>
      </c>
      <c r="G135">
        <f t="shared" si="30"/>
        <v>0.94</v>
      </c>
      <c r="H135">
        <f t="shared" si="34"/>
        <v>6.2666666666666027E-3</v>
      </c>
      <c r="I135">
        <f t="shared" si="31"/>
        <v>3</v>
      </c>
      <c r="J135">
        <f t="shared" si="32"/>
        <v>227500</v>
      </c>
      <c r="K135">
        <f t="shared" si="33"/>
        <v>1137.5</v>
      </c>
    </row>
    <row r="136" spans="1:11" x14ac:dyDescent="0.3">
      <c r="A136">
        <v>-0.70773570138355402</v>
      </c>
      <c r="B136">
        <v>0</v>
      </c>
      <c r="C136">
        <f t="shared" si="35"/>
        <v>1</v>
      </c>
      <c r="D136">
        <f>SUM(B$4:B136)</f>
        <v>47</v>
      </c>
      <c r="E136">
        <f>SUM(C$4:C136)</f>
        <v>86</v>
      </c>
      <c r="F136">
        <f t="shared" si="29"/>
        <v>0.57333333333333336</v>
      </c>
      <c r="G136">
        <f t="shared" si="30"/>
        <v>0.94</v>
      </c>
      <c r="H136">
        <f t="shared" si="34"/>
        <v>6.2666666666667068E-3</v>
      </c>
      <c r="I136">
        <f t="shared" si="31"/>
        <v>3</v>
      </c>
      <c r="J136">
        <f t="shared" si="32"/>
        <v>230000</v>
      </c>
      <c r="K136">
        <f t="shared" si="33"/>
        <v>1150</v>
      </c>
    </row>
    <row r="137" spans="1:11" x14ac:dyDescent="0.3">
      <c r="A137">
        <v>-0.71220457754248601</v>
      </c>
      <c r="B137">
        <v>0</v>
      </c>
      <c r="C137">
        <f t="shared" si="35"/>
        <v>1</v>
      </c>
      <c r="D137">
        <f>SUM(B$4:B137)</f>
        <v>47</v>
      </c>
      <c r="E137">
        <f>SUM(C$4:C137)</f>
        <v>87</v>
      </c>
      <c r="F137">
        <f t="shared" si="29"/>
        <v>0.57999999999999996</v>
      </c>
      <c r="G137">
        <f t="shared" si="30"/>
        <v>0.94</v>
      </c>
      <c r="H137">
        <f t="shared" si="34"/>
        <v>6.2666666666666027E-3</v>
      </c>
      <c r="I137">
        <f t="shared" si="31"/>
        <v>3</v>
      </c>
      <c r="J137">
        <f t="shared" si="32"/>
        <v>232500</v>
      </c>
      <c r="K137">
        <f t="shared" si="33"/>
        <v>1162.5</v>
      </c>
    </row>
    <row r="138" spans="1:11" x14ac:dyDescent="0.3">
      <c r="A138">
        <v>-0.7137935120791058</v>
      </c>
      <c r="B138">
        <v>0</v>
      </c>
      <c r="C138">
        <f t="shared" si="35"/>
        <v>1</v>
      </c>
      <c r="D138">
        <f>SUM(B$4:B138)</f>
        <v>47</v>
      </c>
      <c r="E138">
        <f>SUM(C$4:C138)</f>
        <v>88</v>
      </c>
      <c r="F138">
        <f t="shared" si="29"/>
        <v>0.58666666666666667</v>
      </c>
      <c r="G138">
        <f t="shared" si="30"/>
        <v>0.94</v>
      </c>
      <c r="H138">
        <f t="shared" si="34"/>
        <v>6.2666666666667068E-3</v>
      </c>
      <c r="I138">
        <f t="shared" si="31"/>
        <v>3</v>
      </c>
      <c r="J138">
        <f t="shared" si="32"/>
        <v>235000</v>
      </c>
      <c r="K138">
        <f t="shared" si="33"/>
        <v>1175</v>
      </c>
    </row>
    <row r="139" spans="1:11" x14ac:dyDescent="0.3">
      <c r="A139">
        <v>-0.73523209517104138</v>
      </c>
      <c r="B139">
        <v>0</v>
      </c>
      <c r="C139">
        <f t="shared" si="35"/>
        <v>1</v>
      </c>
      <c r="D139">
        <f>SUM(B$4:B139)</f>
        <v>47</v>
      </c>
      <c r="E139">
        <f>SUM(C$4:C139)</f>
        <v>89</v>
      </c>
      <c r="F139">
        <f t="shared" si="29"/>
        <v>0.59333333333333338</v>
      </c>
      <c r="G139">
        <f t="shared" si="30"/>
        <v>0.94</v>
      </c>
      <c r="H139">
        <f t="shared" si="34"/>
        <v>6.2666666666667068E-3</v>
      </c>
      <c r="I139">
        <f t="shared" si="31"/>
        <v>3</v>
      </c>
      <c r="J139">
        <f t="shared" si="32"/>
        <v>237500</v>
      </c>
      <c r="K139">
        <f t="shared" si="33"/>
        <v>1187.5</v>
      </c>
    </row>
    <row r="140" spans="1:11" x14ac:dyDescent="0.3">
      <c r="A140">
        <v>-0.75788409658579181</v>
      </c>
      <c r="B140">
        <v>0</v>
      </c>
      <c r="C140">
        <f t="shared" si="35"/>
        <v>1</v>
      </c>
      <c r="D140">
        <f>SUM(B$4:B140)</f>
        <v>47</v>
      </c>
      <c r="E140">
        <f>SUM(C$4:C140)</f>
        <v>90</v>
      </c>
      <c r="F140">
        <f t="shared" si="29"/>
        <v>0.6</v>
      </c>
      <c r="G140">
        <f t="shared" si="30"/>
        <v>0.94</v>
      </c>
      <c r="H140">
        <f t="shared" si="34"/>
        <v>6.2666666666666027E-3</v>
      </c>
      <c r="I140">
        <f t="shared" si="31"/>
        <v>3</v>
      </c>
      <c r="J140">
        <f t="shared" si="32"/>
        <v>240000</v>
      </c>
      <c r="K140">
        <f t="shared" si="33"/>
        <v>1200</v>
      </c>
    </row>
    <row r="141" spans="1:11" x14ac:dyDescent="0.3">
      <c r="A141">
        <v>-0.76375167378437592</v>
      </c>
      <c r="B141">
        <v>0</v>
      </c>
      <c r="C141">
        <f t="shared" si="35"/>
        <v>1</v>
      </c>
      <c r="D141">
        <f>SUM(B$4:B141)</f>
        <v>47</v>
      </c>
      <c r="E141">
        <f>SUM(C$4:C141)</f>
        <v>91</v>
      </c>
      <c r="F141">
        <f t="shared" si="29"/>
        <v>0.60666666666666669</v>
      </c>
      <c r="G141">
        <f t="shared" si="30"/>
        <v>0.94</v>
      </c>
      <c r="H141">
        <f t="shared" si="34"/>
        <v>6.2666666666667068E-3</v>
      </c>
      <c r="I141">
        <f t="shared" si="31"/>
        <v>3</v>
      </c>
      <c r="J141">
        <f t="shared" si="32"/>
        <v>242500</v>
      </c>
      <c r="K141">
        <f t="shared" si="33"/>
        <v>1212.5</v>
      </c>
    </row>
    <row r="142" spans="1:11" x14ac:dyDescent="0.3">
      <c r="A142">
        <v>-0.7656415567512691</v>
      </c>
      <c r="B142">
        <v>0</v>
      </c>
      <c r="C142">
        <f t="shared" si="35"/>
        <v>1</v>
      </c>
      <c r="D142">
        <f>SUM(B$4:B142)</f>
        <v>47</v>
      </c>
      <c r="E142">
        <f>SUM(C$4:C142)</f>
        <v>92</v>
      </c>
      <c r="F142">
        <f t="shared" si="29"/>
        <v>0.61333333333333329</v>
      </c>
      <c r="G142">
        <f t="shared" si="30"/>
        <v>0.94</v>
      </c>
      <c r="H142">
        <f t="shared" si="34"/>
        <v>6.2666666666666027E-3</v>
      </c>
      <c r="I142">
        <f t="shared" si="31"/>
        <v>3</v>
      </c>
      <c r="J142">
        <f t="shared" si="32"/>
        <v>245000</v>
      </c>
      <c r="K142">
        <f t="shared" si="33"/>
        <v>1225</v>
      </c>
    </row>
    <row r="143" spans="1:11" x14ac:dyDescent="0.3">
      <c r="A143">
        <v>-0.77114919775596558</v>
      </c>
      <c r="B143">
        <v>0</v>
      </c>
      <c r="C143">
        <f t="shared" si="35"/>
        <v>1</v>
      </c>
      <c r="D143">
        <f>SUM(B$4:B143)</f>
        <v>47</v>
      </c>
      <c r="E143">
        <f>SUM(C$4:C143)</f>
        <v>93</v>
      </c>
      <c r="F143">
        <f t="shared" si="29"/>
        <v>0.62</v>
      </c>
      <c r="G143">
        <f t="shared" si="30"/>
        <v>0.94</v>
      </c>
      <c r="H143">
        <f t="shared" si="34"/>
        <v>6.2666666666667068E-3</v>
      </c>
      <c r="I143">
        <f t="shared" si="31"/>
        <v>3</v>
      </c>
      <c r="J143">
        <f t="shared" si="32"/>
        <v>247500</v>
      </c>
      <c r="K143">
        <f t="shared" si="33"/>
        <v>1237.5</v>
      </c>
    </row>
    <row r="144" spans="1:11" x14ac:dyDescent="0.3">
      <c r="A144">
        <v>-0.77140957315554104</v>
      </c>
      <c r="B144">
        <v>0</v>
      </c>
      <c r="C144">
        <f t="shared" si="35"/>
        <v>1</v>
      </c>
      <c r="D144">
        <f>SUM(B$4:B144)</f>
        <v>47</v>
      </c>
      <c r="E144">
        <f>SUM(C$4:C144)</f>
        <v>94</v>
      </c>
      <c r="F144">
        <f t="shared" si="29"/>
        <v>0.62666666666666671</v>
      </c>
      <c r="G144">
        <f t="shared" si="30"/>
        <v>0.94</v>
      </c>
      <c r="H144">
        <f t="shared" si="34"/>
        <v>6.2666666666667068E-3</v>
      </c>
      <c r="I144">
        <f t="shared" si="31"/>
        <v>3</v>
      </c>
      <c r="J144">
        <f t="shared" si="32"/>
        <v>250000</v>
      </c>
      <c r="K144">
        <f t="shared" si="33"/>
        <v>1250</v>
      </c>
    </row>
    <row r="145" spans="1:11" x14ac:dyDescent="0.3">
      <c r="A145">
        <v>-0.77496107541059711</v>
      </c>
      <c r="B145">
        <v>0</v>
      </c>
      <c r="C145">
        <f t="shared" si="35"/>
        <v>1</v>
      </c>
      <c r="D145">
        <f>SUM(B$4:B145)</f>
        <v>47</v>
      </c>
      <c r="E145">
        <f>SUM(C$4:C145)</f>
        <v>95</v>
      </c>
      <c r="F145">
        <f t="shared" si="29"/>
        <v>0.6333333333333333</v>
      </c>
      <c r="G145">
        <f t="shared" si="30"/>
        <v>0.94</v>
      </c>
      <c r="H145">
        <f t="shared" si="34"/>
        <v>6.2666666666666027E-3</v>
      </c>
      <c r="I145">
        <f t="shared" si="31"/>
        <v>3</v>
      </c>
      <c r="J145">
        <f t="shared" si="32"/>
        <v>252500</v>
      </c>
      <c r="K145">
        <f t="shared" si="33"/>
        <v>1262.5</v>
      </c>
    </row>
    <row r="146" spans="1:11" x14ac:dyDescent="0.3">
      <c r="A146">
        <v>-0.77574986568843818</v>
      </c>
      <c r="B146">
        <v>0</v>
      </c>
      <c r="C146">
        <f t="shared" si="35"/>
        <v>1</v>
      </c>
      <c r="D146">
        <f>SUM(B$4:B146)</f>
        <v>47</v>
      </c>
      <c r="E146">
        <f>SUM(C$4:C146)</f>
        <v>96</v>
      </c>
      <c r="F146">
        <f t="shared" si="29"/>
        <v>0.64</v>
      </c>
      <c r="G146">
        <f t="shared" si="30"/>
        <v>0.94</v>
      </c>
      <c r="H146">
        <f t="shared" si="34"/>
        <v>6.2666666666667068E-3</v>
      </c>
      <c r="I146">
        <f t="shared" si="31"/>
        <v>3</v>
      </c>
      <c r="J146">
        <f t="shared" si="32"/>
        <v>255000</v>
      </c>
      <c r="K146">
        <f t="shared" si="33"/>
        <v>1275</v>
      </c>
    </row>
    <row r="147" spans="1:11" x14ac:dyDescent="0.3">
      <c r="A147">
        <v>-0.77950903154738849</v>
      </c>
      <c r="B147">
        <v>1</v>
      </c>
      <c r="C147">
        <f t="shared" si="35"/>
        <v>0</v>
      </c>
      <c r="D147">
        <f>SUM(B$4:B147)</f>
        <v>48</v>
      </c>
      <c r="E147">
        <f>SUM(C$4:C147)</f>
        <v>96</v>
      </c>
      <c r="F147">
        <f t="shared" ref="F147:F178" si="36">E147/150</f>
        <v>0.64</v>
      </c>
      <c r="G147">
        <f t="shared" ref="G147:G178" si="37">D147/50</f>
        <v>0.96</v>
      </c>
      <c r="H147">
        <f t="shared" si="34"/>
        <v>0</v>
      </c>
      <c r="I147">
        <f t="shared" ref="I147:I178" si="38">50-D147</f>
        <v>2</v>
      </c>
      <c r="J147">
        <f t="shared" ref="J147:J178" si="39">I147*5000 + 2500*E147</f>
        <v>250000</v>
      </c>
      <c r="K147">
        <f t="shared" ref="K147:K178" si="40">J147/200</f>
        <v>1250</v>
      </c>
    </row>
    <row r="148" spans="1:11" x14ac:dyDescent="0.3">
      <c r="A148">
        <v>-0.78502872150932279</v>
      </c>
      <c r="B148">
        <v>0</v>
      </c>
      <c r="C148">
        <f t="shared" si="35"/>
        <v>1</v>
      </c>
      <c r="D148">
        <f>SUM(B$4:B148)</f>
        <v>48</v>
      </c>
      <c r="E148">
        <f>SUM(C$4:C148)</f>
        <v>97</v>
      </c>
      <c r="F148">
        <f t="shared" si="36"/>
        <v>0.64666666666666661</v>
      </c>
      <c r="G148">
        <f t="shared" si="37"/>
        <v>0.96</v>
      </c>
      <c r="H148">
        <f t="shared" si="34"/>
        <v>6.3999999999999344E-3</v>
      </c>
      <c r="I148">
        <f t="shared" si="38"/>
        <v>2</v>
      </c>
      <c r="J148">
        <f t="shared" si="39"/>
        <v>252500</v>
      </c>
      <c r="K148">
        <f t="shared" si="40"/>
        <v>1262.5</v>
      </c>
    </row>
    <row r="149" spans="1:11" x14ac:dyDescent="0.3">
      <c r="A149">
        <v>-0.79289338644241014</v>
      </c>
      <c r="B149">
        <v>0</v>
      </c>
      <c r="C149">
        <f t="shared" si="35"/>
        <v>1</v>
      </c>
      <c r="D149">
        <f>SUM(B$4:B149)</f>
        <v>48</v>
      </c>
      <c r="E149">
        <f>SUM(C$4:C149)</f>
        <v>98</v>
      </c>
      <c r="F149">
        <f t="shared" si="36"/>
        <v>0.65333333333333332</v>
      </c>
      <c r="G149">
        <f t="shared" si="37"/>
        <v>0.96</v>
      </c>
      <c r="H149">
        <f t="shared" si="34"/>
        <v>6.4000000000000411E-3</v>
      </c>
      <c r="I149">
        <f t="shared" si="38"/>
        <v>2</v>
      </c>
      <c r="J149">
        <f t="shared" si="39"/>
        <v>255000</v>
      </c>
      <c r="K149">
        <f t="shared" si="40"/>
        <v>1275</v>
      </c>
    </row>
    <row r="150" spans="1:11" x14ac:dyDescent="0.3">
      <c r="A150">
        <v>-0.79544957870518573</v>
      </c>
      <c r="B150">
        <v>0</v>
      </c>
      <c r="C150">
        <f t="shared" si="35"/>
        <v>1</v>
      </c>
      <c r="D150">
        <f>SUM(B$4:B150)</f>
        <v>48</v>
      </c>
      <c r="E150">
        <f>SUM(C$4:C150)</f>
        <v>99</v>
      </c>
      <c r="F150">
        <f t="shared" si="36"/>
        <v>0.66</v>
      </c>
      <c r="G150">
        <f t="shared" si="37"/>
        <v>0.96</v>
      </c>
      <c r="H150">
        <f t="shared" si="34"/>
        <v>6.4000000000000411E-3</v>
      </c>
      <c r="I150">
        <f t="shared" si="38"/>
        <v>2</v>
      </c>
      <c r="J150">
        <f t="shared" si="39"/>
        <v>257500</v>
      </c>
      <c r="K150">
        <f t="shared" si="40"/>
        <v>1287.5</v>
      </c>
    </row>
    <row r="151" spans="1:11" x14ac:dyDescent="0.3">
      <c r="A151">
        <v>-0.82108315699005008</v>
      </c>
      <c r="B151">
        <v>0</v>
      </c>
      <c r="C151">
        <f t="shared" si="35"/>
        <v>1</v>
      </c>
      <c r="D151">
        <f>SUM(B$4:B151)</f>
        <v>48</v>
      </c>
      <c r="E151">
        <f>SUM(C$4:C151)</f>
        <v>100</v>
      </c>
      <c r="F151">
        <f t="shared" si="36"/>
        <v>0.66666666666666663</v>
      </c>
      <c r="G151">
        <f t="shared" si="37"/>
        <v>0.96</v>
      </c>
      <c r="H151">
        <f t="shared" si="34"/>
        <v>6.3999999999999344E-3</v>
      </c>
      <c r="I151">
        <f t="shared" si="38"/>
        <v>2</v>
      </c>
      <c r="J151">
        <f t="shared" si="39"/>
        <v>260000</v>
      </c>
      <c r="K151">
        <f t="shared" si="40"/>
        <v>1300</v>
      </c>
    </row>
    <row r="152" spans="1:11" x14ac:dyDescent="0.3">
      <c r="A152">
        <v>-0.82154084205967437</v>
      </c>
      <c r="B152">
        <v>0</v>
      </c>
      <c r="C152">
        <f t="shared" si="35"/>
        <v>1</v>
      </c>
      <c r="D152">
        <f>SUM(B$4:B152)</f>
        <v>48</v>
      </c>
      <c r="E152">
        <f>SUM(C$4:C152)</f>
        <v>101</v>
      </c>
      <c r="F152">
        <f t="shared" si="36"/>
        <v>0.67333333333333334</v>
      </c>
      <c r="G152">
        <f t="shared" si="37"/>
        <v>0.96</v>
      </c>
      <c r="H152">
        <f t="shared" si="34"/>
        <v>6.4000000000000411E-3</v>
      </c>
      <c r="I152">
        <f t="shared" si="38"/>
        <v>2</v>
      </c>
      <c r="J152">
        <f t="shared" si="39"/>
        <v>262500</v>
      </c>
      <c r="K152">
        <f t="shared" si="40"/>
        <v>1312.5</v>
      </c>
    </row>
    <row r="153" spans="1:11" x14ac:dyDescent="0.3">
      <c r="A153">
        <v>-0.82954344056681173</v>
      </c>
      <c r="B153">
        <v>0</v>
      </c>
      <c r="C153">
        <f t="shared" si="35"/>
        <v>1</v>
      </c>
      <c r="D153">
        <f>SUM(B$4:B153)</f>
        <v>48</v>
      </c>
      <c r="E153">
        <f>SUM(C$4:C153)</f>
        <v>102</v>
      </c>
      <c r="F153">
        <f t="shared" si="36"/>
        <v>0.68</v>
      </c>
      <c r="G153">
        <f t="shared" si="37"/>
        <v>0.96</v>
      </c>
      <c r="H153">
        <f t="shared" si="34"/>
        <v>6.4000000000000411E-3</v>
      </c>
      <c r="I153">
        <f t="shared" si="38"/>
        <v>2</v>
      </c>
      <c r="J153">
        <f t="shared" si="39"/>
        <v>265000</v>
      </c>
      <c r="K153">
        <f t="shared" si="40"/>
        <v>1325</v>
      </c>
    </row>
    <row r="154" spans="1:11" x14ac:dyDescent="0.3">
      <c r="A154">
        <v>-0.83325894062613237</v>
      </c>
      <c r="B154">
        <v>0</v>
      </c>
      <c r="C154">
        <f t="shared" si="35"/>
        <v>1</v>
      </c>
      <c r="D154">
        <f>SUM(B$4:B154)</f>
        <v>48</v>
      </c>
      <c r="E154">
        <f>SUM(C$4:C154)</f>
        <v>103</v>
      </c>
      <c r="F154">
        <f t="shared" si="36"/>
        <v>0.68666666666666665</v>
      </c>
      <c r="G154">
        <f t="shared" si="37"/>
        <v>0.96</v>
      </c>
      <c r="H154">
        <f t="shared" si="34"/>
        <v>6.3999999999999344E-3</v>
      </c>
      <c r="I154">
        <f t="shared" si="38"/>
        <v>2</v>
      </c>
      <c r="J154">
        <f t="shared" si="39"/>
        <v>267500</v>
      </c>
      <c r="K154">
        <f t="shared" si="40"/>
        <v>1337.5</v>
      </c>
    </row>
    <row r="155" spans="1:11" x14ac:dyDescent="0.3">
      <c r="A155">
        <v>-0.83867179572806283</v>
      </c>
      <c r="B155">
        <v>0</v>
      </c>
      <c r="C155">
        <f t="shared" si="35"/>
        <v>1</v>
      </c>
      <c r="D155">
        <f>SUM(B$4:B155)</f>
        <v>48</v>
      </c>
      <c r="E155">
        <f>SUM(C$4:C155)</f>
        <v>104</v>
      </c>
      <c r="F155">
        <f t="shared" si="36"/>
        <v>0.69333333333333336</v>
      </c>
      <c r="G155">
        <f t="shared" si="37"/>
        <v>0.96</v>
      </c>
      <c r="H155">
        <f t="shared" si="34"/>
        <v>6.4000000000000411E-3</v>
      </c>
      <c r="I155">
        <f t="shared" si="38"/>
        <v>2</v>
      </c>
      <c r="J155">
        <f t="shared" si="39"/>
        <v>270000</v>
      </c>
      <c r="K155">
        <f t="shared" si="40"/>
        <v>1350</v>
      </c>
    </row>
    <row r="156" spans="1:11" x14ac:dyDescent="0.3">
      <c r="A156">
        <v>-0.84172923953019996</v>
      </c>
      <c r="B156">
        <v>0</v>
      </c>
      <c r="C156">
        <f t="shared" si="35"/>
        <v>1</v>
      </c>
      <c r="D156">
        <f>SUM(B$4:B156)</f>
        <v>48</v>
      </c>
      <c r="E156">
        <f>SUM(C$4:C156)</f>
        <v>105</v>
      </c>
      <c r="F156">
        <f t="shared" si="36"/>
        <v>0.7</v>
      </c>
      <c r="G156">
        <f t="shared" si="37"/>
        <v>0.96</v>
      </c>
      <c r="H156">
        <f t="shared" si="34"/>
        <v>6.3999999999999344E-3</v>
      </c>
      <c r="I156">
        <f t="shared" si="38"/>
        <v>2</v>
      </c>
      <c r="J156">
        <f t="shared" si="39"/>
        <v>272500</v>
      </c>
      <c r="K156">
        <f t="shared" si="40"/>
        <v>1362.5</v>
      </c>
    </row>
    <row r="157" spans="1:11" x14ac:dyDescent="0.3">
      <c r="A157">
        <v>-0.84220574004197923</v>
      </c>
      <c r="B157">
        <v>0</v>
      </c>
      <c r="C157">
        <f t="shared" si="35"/>
        <v>1</v>
      </c>
      <c r="D157">
        <f>SUM(B$4:B157)</f>
        <v>48</v>
      </c>
      <c r="E157">
        <f>SUM(C$4:C157)</f>
        <v>106</v>
      </c>
      <c r="F157">
        <f t="shared" si="36"/>
        <v>0.70666666666666667</v>
      </c>
      <c r="G157">
        <f t="shared" si="37"/>
        <v>0.96</v>
      </c>
      <c r="H157">
        <f t="shared" ref="H157:H188" si="41">(G157+G156)/2*(F157-F156)</f>
        <v>6.4000000000000411E-3</v>
      </c>
      <c r="I157">
        <f t="shared" si="38"/>
        <v>2</v>
      </c>
      <c r="J157">
        <f t="shared" si="39"/>
        <v>275000</v>
      </c>
      <c r="K157">
        <f t="shared" si="40"/>
        <v>1375</v>
      </c>
    </row>
    <row r="158" spans="1:11" x14ac:dyDescent="0.3">
      <c r="A158">
        <v>-0.84829007088343156</v>
      </c>
      <c r="B158">
        <v>0</v>
      </c>
      <c r="C158">
        <f t="shared" si="35"/>
        <v>1</v>
      </c>
      <c r="D158">
        <f>SUM(B$4:B158)</f>
        <v>48</v>
      </c>
      <c r="E158">
        <f>SUM(C$4:C158)</f>
        <v>107</v>
      </c>
      <c r="F158">
        <f t="shared" si="36"/>
        <v>0.71333333333333337</v>
      </c>
      <c r="G158">
        <f t="shared" si="37"/>
        <v>0.96</v>
      </c>
      <c r="H158">
        <f t="shared" si="41"/>
        <v>6.4000000000000411E-3</v>
      </c>
      <c r="I158">
        <f t="shared" si="38"/>
        <v>2</v>
      </c>
      <c r="J158">
        <f t="shared" si="39"/>
        <v>277500</v>
      </c>
      <c r="K158">
        <f t="shared" si="40"/>
        <v>1387.5</v>
      </c>
    </row>
    <row r="159" spans="1:11" x14ac:dyDescent="0.3">
      <c r="A159">
        <v>-0.84960596692832313</v>
      </c>
      <c r="B159">
        <v>0</v>
      </c>
      <c r="C159">
        <f t="shared" si="35"/>
        <v>1</v>
      </c>
      <c r="D159">
        <f>SUM(B$4:B159)</f>
        <v>48</v>
      </c>
      <c r="E159">
        <f>SUM(C$4:C159)</f>
        <v>108</v>
      </c>
      <c r="F159">
        <f t="shared" si="36"/>
        <v>0.72</v>
      </c>
      <c r="G159">
        <f t="shared" si="37"/>
        <v>0.96</v>
      </c>
      <c r="H159">
        <f t="shared" si="41"/>
        <v>6.3999999999999344E-3</v>
      </c>
      <c r="I159">
        <f t="shared" si="38"/>
        <v>2</v>
      </c>
      <c r="J159">
        <f t="shared" si="39"/>
        <v>280000</v>
      </c>
      <c r="K159">
        <f t="shared" si="40"/>
        <v>1400</v>
      </c>
    </row>
    <row r="160" spans="1:11" x14ac:dyDescent="0.3">
      <c r="A160">
        <v>-0.86158494388612605</v>
      </c>
      <c r="B160">
        <v>1</v>
      </c>
      <c r="C160">
        <f t="shared" si="35"/>
        <v>0</v>
      </c>
      <c r="D160">
        <f>SUM(B$4:B160)</f>
        <v>49</v>
      </c>
      <c r="E160">
        <f>SUM(C$4:C160)</f>
        <v>108</v>
      </c>
      <c r="F160">
        <f t="shared" si="36"/>
        <v>0.72</v>
      </c>
      <c r="G160">
        <f t="shared" si="37"/>
        <v>0.98</v>
      </c>
      <c r="H160">
        <f t="shared" si="41"/>
        <v>0</v>
      </c>
      <c r="I160">
        <f t="shared" si="38"/>
        <v>1</v>
      </c>
      <c r="J160">
        <f t="shared" si="39"/>
        <v>275000</v>
      </c>
      <c r="K160">
        <f t="shared" si="40"/>
        <v>1375</v>
      </c>
    </row>
    <row r="161" spans="1:11" x14ac:dyDescent="0.3">
      <c r="A161">
        <v>-0.86649523918104465</v>
      </c>
      <c r="B161">
        <v>0</v>
      </c>
      <c r="C161">
        <f t="shared" si="35"/>
        <v>1</v>
      </c>
      <c r="D161">
        <f>SUM(B$4:B161)</f>
        <v>49</v>
      </c>
      <c r="E161">
        <f>SUM(C$4:C161)</f>
        <v>109</v>
      </c>
      <c r="F161">
        <f t="shared" si="36"/>
        <v>0.72666666666666668</v>
      </c>
      <c r="G161">
        <f t="shared" si="37"/>
        <v>0.98</v>
      </c>
      <c r="H161">
        <f t="shared" si="41"/>
        <v>6.5333333333333753E-3</v>
      </c>
      <c r="I161">
        <f t="shared" si="38"/>
        <v>1</v>
      </c>
      <c r="J161">
        <f t="shared" si="39"/>
        <v>277500</v>
      </c>
      <c r="K161">
        <f t="shared" si="40"/>
        <v>1387.5</v>
      </c>
    </row>
    <row r="162" spans="1:11" x14ac:dyDescent="0.3">
      <c r="A162">
        <v>-0.87504334616978985</v>
      </c>
      <c r="B162">
        <v>0</v>
      </c>
      <c r="C162">
        <f t="shared" si="35"/>
        <v>1</v>
      </c>
      <c r="D162">
        <f>SUM(B$4:B162)</f>
        <v>49</v>
      </c>
      <c r="E162">
        <f>SUM(C$4:C162)</f>
        <v>110</v>
      </c>
      <c r="F162">
        <f t="shared" si="36"/>
        <v>0.73333333333333328</v>
      </c>
      <c r="G162">
        <f t="shared" si="37"/>
        <v>0.98</v>
      </c>
      <c r="H162">
        <f t="shared" si="41"/>
        <v>6.5333333333332669E-3</v>
      </c>
      <c r="I162">
        <f t="shared" si="38"/>
        <v>1</v>
      </c>
      <c r="J162">
        <f t="shared" si="39"/>
        <v>280000</v>
      </c>
      <c r="K162">
        <f t="shared" si="40"/>
        <v>1400</v>
      </c>
    </row>
    <row r="163" spans="1:11" x14ac:dyDescent="0.3">
      <c r="A163">
        <v>-0.88003578747852584</v>
      </c>
      <c r="B163">
        <v>0</v>
      </c>
      <c r="C163">
        <f t="shared" si="35"/>
        <v>1</v>
      </c>
      <c r="D163">
        <f>SUM(B$4:B163)</f>
        <v>49</v>
      </c>
      <c r="E163">
        <f>SUM(C$4:C163)</f>
        <v>111</v>
      </c>
      <c r="F163">
        <f t="shared" si="36"/>
        <v>0.74</v>
      </c>
      <c r="G163">
        <f t="shared" si="37"/>
        <v>0.98</v>
      </c>
      <c r="H163">
        <f t="shared" si="41"/>
        <v>6.5333333333333753E-3</v>
      </c>
      <c r="I163">
        <f t="shared" si="38"/>
        <v>1</v>
      </c>
      <c r="J163">
        <f t="shared" si="39"/>
        <v>282500</v>
      </c>
      <c r="K163">
        <f t="shared" si="40"/>
        <v>1412.5</v>
      </c>
    </row>
    <row r="164" spans="1:11" x14ac:dyDescent="0.3">
      <c r="A164">
        <v>-0.88586777489078816</v>
      </c>
      <c r="B164">
        <v>0</v>
      </c>
      <c r="C164">
        <f t="shared" ref="C164:C195" si="42">1-B164</f>
        <v>1</v>
      </c>
      <c r="D164">
        <f>SUM(B$4:B164)</f>
        <v>49</v>
      </c>
      <c r="E164">
        <f>SUM(C$4:C164)</f>
        <v>112</v>
      </c>
      <c r="F164">
        <f t="shared" si="36"/>
        <v>0.7466666666666667</v>
      </c>
      <c r="G164">
        <f t="shared" si="37"/>
        <v>0.98</v>
      </c>
      <c r="H164">
        <f t="shared" si="41"/>
        <v>6.5333333333333753E-3</v>
      </c>
      <c r="I164">
        <f t="shared" si="38"/>
        <v>1</v>
      </c>
      <c r="J164">
        <f t="shared" si="39"/>
        <v>285000</v>
      </c>
      <c r="K164">
        <f t="shared" si="40"/>
        <v>1425</v>
      </c>
    </row>
    <row r="165" spans="1:11" x14ac:dyDescent="0.3">
      <c r="A165">
        <v>-0.88593446647894436</v>
      </c>
      <c r="B165">
        <v>0</v>
      </c>
      <c r="C165">
        <f t="shared" si="42"/>
        <v>1</v>
      </c>
      <c r="D165">
        <f>SUM(B$4:B165)</f>
        <v>49</v>
      </c>
      <c r="E165">
        <f>SUM(C$4:C165)</f>
        <v>113</v>
      </c>
      <c r="F165">
        <f t="shared" si="36"/>
        <v>0.7533333333333333</v>
      </c>
      <c r="G165">
        <f t="shared" si="37"/>
        <v>0.98</v>
      </c>
      <c r="H165">
        <f t="shared" si="41"/>
        <v>6.5333333333332669E-3</v>
      </c>
      <c r="I165">
        <f t="shared" si="38"/>
        <v>1</v>
      </c>
      <c r="J165">
        <f t="shared" si="39"/>
        <v>287500</v>
      </c>
      <c r="K165">
        <f t="shared" si="40"/>
        <v>1437.5</v>
      </c>
    </row>
    <row r="166" spans="1:11" x14ac:dyDescent="0.3">
      <c r="A166">
        <v>-0.89508179371932806</v>
      </c>
      <c r="B166">
        <v>0</v>
      </c>
      <c r="C166">
        <f t="shared" si="42"/>
        <v>1</v>
      </c>
      <c r="D166">
        <f>SUM(B$4:B166)</f>
        <v>49</v>
      </c>
      <c r="E166">
        <f>SUM(C$4:C166)</f>
        <v>114</v>
      </c>
      <c r="F166">
        <f t="shared" si="36"/>
        <v>0.76</v>
      </c>
      <c r="G166">
        <f t="shared" si="37"/>
        <v>0.98</v>
      </c>
      <c r="H166">
        <f t="shared" si="41"/>
        <v>6.5333333333333753E-3</v>
      </c>
      <c r="I166">
        <f t="shared" si="38"/>
        <v>1</v>
      </c>
      <c r="J166">
        <f t="shared" si="39"/>
        <v>290000</v>
      </c>
      <c r="K166">
        <f t="shared" si="40"/>
        <v>1450</v>
      </c>
    </row>
    <row r="167" spans="1:11" x14ac:dyDescent="0.3">
      <c r="A167">
        <v>-0.90315889608352717</v>
      </c>
      <c r="B167">
        <v>0</v>
      </c>
      <c r="C167">
        <f t="shared" si="42"/>
        <v>1</v>
      </c>
      <c r="D167">
        <f>SUM(B$4:B167)</f>
        <v>49</v>
      </c>
      <c r="E167">
        <f>SUM(C$4:C167)</f>
        <v>115</v>
      </c>
      <c r="F167">
        <f t="shared" si="36"/>
        <v>0.76666666666666672</v>
      </c>
      <c r="G167">
        <f t="shared" si="37"/>
        <v>0.98</v>
      </c>
      <c r="H167">
        <f t="shared" si="41"/>
        <v>6.5333333333333753E-3</v>
      </c>
      <c r="I167">
        <f t="shared" si="38"/>
        <v>1</v>
      </c>
      <c r="J167">
        <f t="shared" si="39"/>
        <v>292500</v>
      </c>
      <c r="K167">
        <f t="shared" si="40"/>
        <v>1462.5</v>
      </c>
    </row>
    <row r="168" spans="1:11" x14ac:dyDescent="0.3">
      <c r="A168">
        <v>-0.90330461608789492</v>
      </c>
      <c r="B168">
        <v>0</v>
      </c>
      <c r="C168">
        <f t="shared" si="42"/>
        <v>1</v>
      </c>
      <c r="D168">
        <f>SUM(B$4:B168)</f>
        <v>49</v>
      </c>
      <c r="E168">
        <f>SUM(C$4:C168)</f>
        <v>116</v>
      </c>
      <c r="F168">
        <f t="shared" si="36"/>
        <v>0.77333333333333332</v>
      </c>
      <c r="G168">
        <f t="shared" si="37"/>
        <v>0.98</v>
      </c>
      <c r="H168">
        <f t="shared" si="41"/>
        <v>6.5333333333332669E-3</v>
      </c>
      <c r="I168">
        <f t="shared" si="38"/>
        <v>1</v>
      </c>
      <c r="J168">
        <f t="shared" si="39"/>
        <v>295000</v>
      </c>
      <c r="K168">
        <f t="shared" si="40"/>
        <v>1475</v>
      </c>
    </row>
    <row r="169" spans="1:11" x14ac:dyDescent="0.3">
      <c r="A169">
        <v>-0.90908318023710699</v>
      </c>
      <c r="B169">
        <v>0</v>
      </c>
      <c r="C169">
        <f t="shared" si="42"/>
        <v>1</v>
      </c>
      <c r="D169">
        <f>SUM(B$4:B169)</f>
        <v>49</v>
      </c>
      <c r="E169">
        <f>SUM(C$4:C169)</f>
        <v>117</v>
      </c>
      <c r="F169">
        <f t="shared" si="36"/>
        <v>0.78</v>
      </c>
      <c r="G169">
        <f t="shared" si="37"/>
        <v>0.98</v>
      </c>
      <c r="H169">
        <f t="shared" si="41"/>
        <v>6.5333333333333753E-3</v>
      </c>
      <c r="I169">
        <f t="shared" si="38"/>
        <v>1</v>
      </c>
      <c r="J169">
        <f t="shared" si="39"/>
        <v>297500</v>
      </c>
      <c r="K169">
        <f t="shared" si="40"/>
        <v>1487.5</v>
      </c>
    </row>
    <row r="170" spans="1:11" x14ac:dyDescent="0.3">
      <c r="A170">
        <v>-0.91165827703625413</v>
      </c>
      <c r="B170">
        <v>0</v>
      </c>
      <c r="C170">
        <f t="shared" si="42"/>
        <v>1</v>
      </c>
      <c r="D170">
        <f>SUM(B$4:B170)</f>
        <v>49</v>
      </c>
      <c r="E170">
        <f>SUM(C$4:C170)</f>
        <v>118</v>
      </c>
      <c r="F170">
        <f t="shared" si="36"/>
        <v>0.78666666666666663</v>
      </c>
      <c r="G170">
        <f t="shared" si="37"/>
        <v>0.98</v>
      </c>
      <c r="H170">
        <f t="shared" si="41"/>
        <v>6.5333333333332669E-3</v>
      </c>
      <c r="I170">
        <f t="shared" si="38"/>
        <v>1</v>
      </c>
      <c r="J170">
        <f t="shared" si="39"/>
        <v>300000</v>
      </c>
      <c r="K170">
        <f t="shared" si="40"/>
        <v>1500</v>
      </c>
    </row>
    <row r="171" spans="1:11" x14ac:dyDescent="0.3">
      <c r="A171">
        <v>-0.92215754521475957</v>
      </c>
      <c r="B171">
        <v>0</v>
      </c>
      <c r="C171">
        <f t="shared" si="42"/>
        <v>1</v>
      </c>
      <c r="D171">
        <f>SUM(B$4:B171)</f>
        <v>49</v>
      </c>
      <c r="E171">
        <f>SUM(C$4:C171)</f>
        <v>119</v>
      </c>
      <c r="F171">
        <f t="shared" si="36"/>
        <v>0.79333333333333333</v>
      </c>
      <c r="G171">
        <f t="shared" si="37"/>
        <v>0.98</v>
      </c>
      <c r="H171">
        <f t="shared" si="41"/>
        <v>6.5333333333333753E-3</v>
      </c>
      <c r="I171">
        <f t="shared" si="38"/>
        <v>1</v>
      </c>
      <c r="J171">
        <f t="shared" si="39"/>
        <v>302500</v>
      </c>
      <c r="K171">
        <f t="shared" si="40"/>
        <v>1512.5</v>
      </c>
    </row>
    <row r="172" spans="1:11" x14ac:dyDescent="0.3">
      <c r="A172">
        <v>-0.92826751583087297</v>
      </c>
      <c r="B172">
        <v>0</v>
      </c>
      <c r="C172">
        <f t="shared" si="42"/>
        <v>1</v>
      </c>
      <c r="D172">
        <f>SUM(B$4:B172)</f>
        <v>49</v>
      </c>
      <c r="E172">
        <f>SUM(C$4:C172)</f>
        <v>120</v>
      </c>
      <c r="F172">
        <f t="shared" si="36"/>
        <v>0.8</v>
      </c>
      <c r="G172">
        <f t="shared" si="37"/>
        <v>0.98</v>
      </c>
      <c r="H172">
        <f t="shared" si="41"/>
        <v>6.5333333333333753E-3</v>
      </c>
      <c r="I172">
        <f t="shared" si="38"/>
        <v>1</v>
      </c>
      <c r="J172">
        <f t="shared" si="39"/>
        <v>305000</v>
      </c>
      <c r="K172">
        <f t="shared" si="40"/>
        <v>1525</v>
      </c>
    </row>
    <row r="173" spans="1:11" x14ac:dyDescent="0.3">
      <c r="A173">
        <v>-0.93800232209468615</v>
      </c>
      <c r="B173">
        <v>0</v>
      </c>
      <c r="C173">
        <f t="shared" si="42"/>
        <v>1</v>
      </c>
      <c r="D173">
        <f>SUM(B$4:B173)</f>
        <v>49</v>
      </c>
      <c r="E173">
        <f>SUM(C$4:C173)</f>
        <v>121</v>
      </c>
      <c r="F173">
        <f t="shared" si="36"/>
        <v>0.80666666666666664</v>
      </c>
      <c r="G173">
        <f t="shared" si="37"/>
        <v>0.98</v>
      </c>
      <c r="H173">
        <f t="shared" si="41"/>
        <v>6.5333333333332669E-3</v>
      </c>
      <c r="I173">
        <f t="shared" si="38"/>
        <v>1</v>
      </c>
      <c r="J173">
        <f t="shared" si="39"/>
        <v>307500</v>
      </c>
      <c r="K173">
        <f t="shared" si="40"/>
        <v>1537.5</v>
      </c>
    </row>
    <row r="174" spans="1:11" x14ac:dyDescent="0.3">
      <c r="A174">
        <v>-0.94404764583994349</v>
      </c>
      <c r="B174">
        <v>0</v>
      </c>
      <c r="C174">
        <f t="shared" si="42"/>
        <v>1</v>
      </c>
      <c r="D174">
        <f>SUM(B$4:B174)</f>
        <v>49</v>
      </c>
      <c r="E174">
        <f>SUM(C$4:C174)</f>
        <v>122</v>
      </c>
      <c r="F174">
        <f t="shared" si="36"/>
        <v>0.81333333333333335</v>
      </c>
      <c r="G174">
        <f t="shared" si="37"/>
        <v>0.98</v>
      </c>
      <c r="H174">
        <f t="shared" si="41"/>
        <v>6.5333333333333753E-3</v>
      </c>
      <c r="I174">
        <f t="shared" si="38"/>
        <v>1</v>
      </c>
      <c r="J174">
        <f t="shared" si="39"/>
        <v>310000</v>
      </c>
      <c r="K174">
        <f t="shared" si="40"/>
        <v>1550</v>
      </c>
    </row>
    <row r="175" spans="1:11" x14ac:dyDescent="0.3">
      <c r="A175">
        <v>-0.94639511439437618</v>
      </c>
      <c r="B175">
        <v>0</v>
      </c>
      <c r="C175">
        <f t="shared" si="42"/>
        <v>1</v>
      </c>
      <c r="D175">
        <f>SUM(B$4:B175)</f>
        <v>49</v>
      </c>
      <c r="E175">
        <f>SUM(C$4:C175)</f>
        <v>123</v>
      </c>
      <c r="F175">
        <f t="shared" si="36"/>
        <v>0.82</v>
      </c>
      <c r="G175">
        <f t="shared" si="37"/>
        <v>0.98</v>
      </c>
      <c r="H175">
        <f t="shared" si="41"/>
        <v>6.5333333333332669E-3</v>
      </c>
      <c r="I175">
        <f t="shared" si="38"/>
        <v>1</v>
      </c>
      <c r="J175">
        <f t="shared" si="39"/>
        <v>312500</v>
      </c>
      <c r="K175">
        <f t="shared" si="40"/>
        <v>1562.5</v>
      </c>
    </row>
    <row r="176" spans="1:11" x14ac:dyDescent="0.3">
      <c r="A176">
        <v>-0.94825534905646969</v>
      </c>
      <c r="B176">
        <v>0</v>
      </c>
      <c r="C176">
        <f t="shared" si="42"/>
        <v>1</v>
      </c>
      <c r="D176">
        <f>SUM(B$4:B176)</f>
        <v>49</v>
      </c>
      <c r="E176">
        <f>SUM(C$4:C176)</f>
        <v>124</v>
      </c>
      <c r="F176">
        <f t="shared" si="36"/>
        <v>0.82666666666666666</v>
      </c>
      <c r="G176">
        <f t="shared" si="37"/>
        <v>0.98</v>
      </c>
      <c r="H176">
        <f t="shared" si="41"/>
        <v>6.5333333333333753E-3</v>
      </c>
      <c r="I176">
        <f t="shared" si="38"/>
        <v>1</v>
      </c>
      <c r="J176">
        <f t="shared" si="39"/>
        <v>315000</v>
      </c>
      <c r="K176">
        <f t="shared" si="40"/>
        <v>1575</v>
      </c>
    </row>
    <row r="177" spans="1:11" x14ac:dyDescent="0.3">
      <c r="A177">
        <v>-0.95306295128632756</v>
      </c>
      <c r="B177">
        <v>0</v>
      </c>
      <c r="C177">
        <f t="shared" si="42"/>
        <v>1</v>
      </c>
      <c r="D177">
        <f>SUM(B$4:B177)</f>
        <v>49</v>
      </c>
      <c r="E177">
        <f>SUM(C$4:C177)</f>
        <v>125</v>
      </c>
      <c r="F177">
        <f t="shared" si="36"/>
        <v>0.83333333333333337</v>
      </c>
      <c r="G177">
        <f t="shared" si="37"/>
        <v>0.98</v>
      </c>
      <c r="H177">
        <f t="shared" si="41"/>
        <v>6.5333333333333753E-3</v>
      </c>
      <c r="I177">
        <f t="shared" si="38"/>
        <v>1</v>
      </c>
      <c r="J177">
        <f t="shared" si="39"/>
        <v>317500</v>
      </c>
      <c r="K177">
        <f t="shared" si="40"/>
        <v>1587.5</v>
      </c>
    </row>
    <row r="178" spans="1:11" x14ac:dyDescent="0.3">
      <c r="A178">
        <v>-0.95656916319251428</v>
      </c>
      <c r="B178">
        <v>1</v>
      </c>
      <c r="C178">
        <f t="shared" si="42"/>
        <v>0</v>
      </c>
      <c r="D178">
        <f>SUM(B$4:B178)</f>
        <v>50</v>
      </c>
      <c r="E178">
        <f>SUM(C$4:C178)</f>
        <v>125</v>
      </c>
      <c r="F178">
        <f t="shared" si="36"/>
        <v>0.83333333333333337</v>
      </c>
      <c r="G178">
        <f t="shared" si="37"/>
        <v>1</v>
      </c>
      <c r="H178">
        <f t="shared" si="41"/>
        <v>0</v>
      </c>
      <c r="I178">
        <f t="shared" si="38"/>
        <v>0</v>
      </c>
      <c r="J178">
        <f t="shared" si="39"/>
        <v>312500</v>
      </c>
      <c r="K178">
        <f t="shared" si="40"/>
        <v>1562.5</v>
      </c>
    </row>
    <row r="179" spans="1:11" x14ac:dyDescent="0.3">
      <c r="A179">
        <v>-0.96169555750858982</v>
      </c>
      <c r="B179">
        <v>0</v>
      </c>
      <c r="C179">
        <f t="shared" si="42"/>
        <v>1</v>
      </c>
      <c r="D179">
        <f>SUM(B$4:B179)</f>
        <v>50</v>
      </c>
      <c r="E179">
        <f>SUM(C$4:C179)</f>
        <v>126</v>
      </c>
      <c r="F179">
        <f t="shared" ref="F179:F210" si="43">E179/150</f>
        <v>0.84</v>
      </c>
      <c r="G179">
        <f t="shared" ref="G179:G203" si="44">D179/50</f>
        <v>1</v>
      </c>
      <c r="H179">
        <f t="shared" si="41"/>
        <v>6.6666666666665986E-3</v>
      </c>
      <c r="I179">
        <f t="shared" ref="I179:I203" si="45">50-D179</f>
        <v>0</v>
      </c>
      <c r="J179">
        <f t="shared" ref="J179:J210" si="46">I179*5000 + 2500*E179</f>
        <v>315000</v>
      </c>
      <c r="K179">
        <f t="shared" ref="K179:K210" si="47">J179/200</f>
        <v>1575</v>
      </c>
    </row>
    <row r="180" spans="1:11" x14ac:dyDescent="0.3">
      <c r="A180">
        <v>-0.96356897374300976</v>
      </c>
      <c r="B180">
        <v>0</v>
      </c>
      <c r="C180">
        <f t="shared" si="42"/>
        <v>1</v>
      </c>
      <c r="D180">
        <f>SUM(B$4:B180)</f>
        <v>50</v>
      </c>
      <c r="E180">
        <f>SUM(C$4:C180)</f>
        <v>127</v>
      </c>
      <c r="F180">
        <f t="shared" si="43"/>
        <v>0.84666666666666668</v>
      </c>
      <c r="G180">
        <f t="shared" si="44"/>
        <v>1</v>
      </c>
      <c r="H180">
        <f t="shared" si="41"/>
        <v>6.6666666666667096E-3</v>
      </c>
      <c r="I180">
        <f t="shared" si="45"/>
        <v>0</v>
      </c>
      <c r="J180">
        <f t="shared" si="46"/>
        <v>317500</v>
      </c>
      <c r="K180">
        <f t="shared" si="47"/>
        <v>1587.5</v>
      </c>
    </row>
    <row r="181" spans="1:11" x14ac:dyDescent="0.3">
      <c r="A181">
        <v>-0.9656240896810695</v>
      </c>
      <c r="B181">
        <v>0</v>
      </c>
      <c r="C181">
        <f t="shared" si="42"/>
        <v>1</v>
      </c>
      <c r="D181">
        <f>SUM(B$4:B181)</f>
        <v>50</v>
      </c>
      <c r="E181">
        <f>SUM(C$4:C181)</f>
        <v>128</v>
      </c>
      <c r="F181">
        <f t="shared" si="43"/>
        <v>0.85333333333333339</v>
      </c>
      <c r="G181">
        <f t="shared" si="44"/>
        <v>1</v>
      </c>
      <c r="H181">
        <f t="shared" si="41"/>
        <v>6.6666666666667096E-3</v>
      </c>
      <c r="I181">
        <f t="shared" si="45"/>
        <v>0</v>
      </c>
      <c r="J181">
        <f t="shared" si="46"/>
        <v>320000</v>
      </c>
      <c r="K181">
        <f t="shared" si="47"/>
        <v>1600</v>
      </c>
    </row>
    <row r="182" spans="1:11" x14ac:dyDescent="0.3">
      <c r="A182">
        <v>-0.96744695323796426</v>
      </c>
      <c r="B182">
        <v>0</v>
      </c>
      <c r="C182">
        <f t="shared" si="42"/>
        <v>1</v>
      </c>
      <c r="D182">
        <f>SUM(B$4:B182)</f>
        <v>50</v>
      </c>
      <c r="E182">
        <f>SUM(C$4:C182)</f>
        <v>129</v>
      </c>
      <c r="F182">
        <f t="shared" si="43"/>
        <v>0.86</v>
      </c>
      <c r="G182">
        <f t="shared" si="44"/>
        <v>1</v>
      </c>
      <c r="H182">
        <f t="shared" si="41"/>
        <v>6.6666666666665986E-3</v>
      </c>
      <c r="I182">
        <f t="shared" si="45"/>
        <v>0</v>
      </c>
      <c r="J182">
        <f t="shared" si="46"/>
        <v>322500</v>
      </c>
      <c r="K182">
        <f t="shared" si="47"/>
        <v>1612.5</v>
      </c>
    </row>
    <row r="183" spans="1:11" x14ac:dyDescent="0.3">
      <c r="A183">
        <v>-0.97031849646500246</v>
      </c>
      <c r="B183">
        <v>0</v>
      </c>
      <c r="C183">
        <f t="shared" si="42"/>
        <v>1</v>
      </c>
      <c r="D183">
        <f>SUM(B$4:B183)</f>
        <v>50</v>
      </c>
      <c r="E183">
        <f>SUM(C$4:C183)</f>
        <v>130</v>
      </c>
      <c r="F183">
        <f t="shared" si="43"/>
        <v>0.8666666666666667</v>
      </c>
      <c r="G183">
        <f t="shared" si="44"/>
        <v>1</v>
      </c>
      <c r="H183">
        <f t="shared" si="41"/>
        <v>6.6666666666667096E-3</v>
      </c>
      <c r="I183">
        <f t="shared" si="45"/>
        <v>0</v>
      </c>
      <c r="J183">
        <f t="shared" si="46"/>
        <v>325000</v>
      </c>
      <c r="K183">
        <f t="shared" si="47"/>
        <v>1625</v>
      </c>
    </row>
    <row r="184" spans="1:11" x14ac:dyDescent="0.3">
      <c r="A184">
        <v>-0.97829835500349238</v>
      </c>
      <c r="B184">
        <v>0</v>
      </c>
      <c r="C184">
        <f t="shared" si="42"/>
        <v>1</v>
      </c>
      <c r="D184">
        <f>SUM(B$4:B184)</f>
        <v>50</v>
      </c>
      <c r="E184">
        <f>SUM(C$4:C184)</f>
        <v>131</v>
      </c>
      <c r="F184">
        <f t="shared" si="43"/>
        <v>0.87333333333333329</v>
      </c>
      <c r="G184">
        <f t="shared" si="44"/>
        <v>1</v>
      </c>
      <c r="H184">
        <f t="shared" si="41"/>
        <v>6.6666666666665986E-3</v>
      </c>
      <c r="I184">
        <f t="shared" si="45"/>
        <v>0</v>
      </c>
      <c r="J184">
        <f t="shared" si="46"/>
        <v>327500</v>
      </c>
      <c r="K184">
        <f t="shared" si="47"/>
        <v>1637.5</v>
      </c>
    </row>
    <row r="185" spans="1:11" x14ac:dyDescent="0.3">
      <c r="A185">
        <v>-0.98110825185566775</v>
      </c>
      <c r="B185">
        <v>0</v>
      </c>
      <c r="C185">
        <f t="shared" si="42"/>
        <v>1</v>
      </c>
      <c r="D185">
        <f>SUM(B$4:B185)</f>
        <v>50</v>
      </c>
      <c r="E185">
        <f>SUM(C$4:C185)</f>
        <v>132</v>
      </c>
      <c r="F185">
        <f t="shared" si="43"/>
        <v>0.88</v>
      </c>
      <c r="G185">
        <f t="shared" si="44"/>
        <v>1</v>
      </c>
      <c r="H185">
        <f t="shared" si="41"/>
        <v>6.6666666666667096E-3</v>
      </c>
      <c r="I185">
        <f t="shared" si="45"/>
        <v>0</v>
      </c>
      <c r="J185">
        <f t="shared" si="46"/>
        <v>330000</v>
      </c>
      <c r="K185">
        <f t="shared" si="47"/>
        <v>1650</v>
      </c>
    </row>
    <row r="186" spans="1:11" x14ac:dyDescent="0.3">
      <c r="A186">
        <v>-0.98202497685657486</v>
      </c>
      <c r="B186">
        <v>0</v>
      </c>
      <c r="C186">
        <f t="shared" si="42"/>
        <v>1</v>
      </c>
      <c r="D186">
        <f>SUM(B$4:B186)</f>
        <v>50</v>
      </c>
      <c r="E186">
        <f>SUM(C$4:C186)</f>
        <v>133</v>
      </c>
      <c r="F186">
        <f t="shared" si="43"/>
        <v>0.88666666666666671</v>
      </c>
      <c r="G186">
        <f t="shared" si="44"/>
        <v>1</v>
      </c>
      <c r="H186">
        <f t="shared" si="41"/>
        <v>6.6666666666667096E-3</v>
      </c>
      <c r="I186">
        <f t="shared" si="45"/>
        <v>0</v>
      </c>
      <c r="J186">
        <f t="shared" si="46"/>
        <v>332500</v>
      </c>
      <c r="K186">
        <f t="shared" si="47"/>
        <v>1662.5</v>
      </c>
    </row>
    <row r="187" spans="1:11" x14ac:dyDescent="0.3">
      <c r="A187">
        <v>-1.001448308807408</v>
      </c>
      <c r="B187">
        <v>0</v>
      </c>
      <c r="C187">
        <f t="shared" si="42"/>
        <v>1</v>
      </c>
      <c r="D187">
        <f>SUM(B$4:B187)</f>
        <v>50</v>
      </c>
      <c r="E187">
        <f>SUM(C$4:C187)</f>
        <v>134</v>
      </c>
      <c r="F187">
        <f t="shared" si="43"/>
        <v>0.89333333333333331</v>
      </c>
      <c r="G187">
        <f t="shared" si="44"/>
        <v>1</v>
      </c>
      <c r="H187">
        <f t="shared" si="41"/>
        <v>6.6666666666665986E-3</v>
      </c>
      <c r="I187">
        <f t="shared" si="45"/>
        <v>0</v>
      </c>
      <c r="J187">
        <f t="shared" si="46"/>
        <v>335000</v>
      </c>
      <c r="K187">
        <f t="shared" si="47"/>
        <v>1675</v>
      </c>
    </row>
    <row r="188" spans="1:11" x14ac:dyDescent="0.3">
      <c r="A188">
        <v>-1.0043589885821693</v>
      </c>
      <c r="B188">
        <v>0</v>
      </c>
      <c r="C188">
        <f t="shared" si="42"/>
        <v>1</v>
      </c>
      <c r="D188">
        <f>SUM(B$4:B188)</f>
        <v>50</v>
      </c>
      <c r="E188">
        <f>SUM(C$4:C188)</f>
        <v>135</v>
      </c>
      <c r="F188">
        <f t="shared" si="43"/>
        <v>0.9</v>
      </c>
      <c r="G188">
        <f t="shared" si="44"/>
        <v>1</v>
      </c>
      <c r="H188">
        <f t="shared" si="41"/>
        <v>6.6666666666667096E-3</v>
      </c>
      <c r="I188">
        <f t="shared" si="45"/>
        <v>0</v>
      </c>
      <c r="J188">
        <f t="shared" si="46"/>
        <v>337500</v>
      </c>
      <c r="K188">
        <f t="shared" si="47"/>
        <v>1687.5</v>
      </c>
    </row>
    <row r="189" spans="1:11" x14ac:dyDescent="0.3">
      <c r="A189">
        <v>-1.0071062488601854</v>
      </c>
      <c r="B189">
        <v>0</v>
      </c>
      <c r="C189">
        <f t="shared" si="42"/>
        <v>1</v>
      </c>
      <c r="D189">
        <f>SUM(B$4:B189)</f>
        <v>50</v>
      </c>
      <c r="E189">
        <f>SUM(C$4:C189)</f>
        <v>136</v>
      </c>
      <c r="F189">
        <f t="shared" si="43"/>
        <v>0.90666666666666662</v>
      </c>
      <c r="G189">
        <f t="shared" si="44"/>
        <v>1</v>
      </c>
      <c r="H189">
        <f t="shared" ref="H189:H220" si="48">(G189+G188)/2*(F189-F188)</f>
        <v>6.6666666666665986E-3</v>
      </c>
      <c r="I189">
        <f t="shared" si="45"/>
        <v>0</v>
      </c>
      <c r="J189">
        <f t="shared" si="46"/>
        <v>340000</v>
      </c>
      <c r="K189">
        <f t="shared" si="47"/>
        <v>1700</v>
      </c>
    </row>
    <row r="190" spans="1:11" x14ac:dyDescent="0.3">
      <c r="A190">
        <v>-1.0143556295610687</v>
      </c>
      <c r="B190">
        <v>0</v>
      </c>
      <c r="C190">
        <f t="shared" si="42"/>
        <v>1</v>
      </c>
      <c r="D190">
        <f>SUM(B$4:B190)</f>
        <v>50</v>
      </c>
      <c r="E190">
        <f>SUM(C$4:C190)</f>
        <v>137</v>
      </c>
      <c r="F190">
        <f t="shared" si="43"/>
        <v>0.91333333333333333</v>
      </c>
      <c r="G190">
        <f t="shared" si="44"/>
        <v>1</v>
      </c>
      <c r="H190">
        <f t="shared" si="48"/>
        <v>6.6666666666667096E-3</v>
      </c>
      <c r="I190">
        <f t="shared" si="45"/>
        <v>0</v>
      </c>
      <c r="J190">
        <f t="shared" si="46"/>
        <v>342500</v>
      </c>
      <c r="K190">
        <f t="shared" si="47"/>
        <v>1712.5</v>
      </c>
    </row>
    <row r="191" spans="1:11" x14ac:dyDescent="0.3">
      <c r="A191">
        <v>-1.0282097897807505</v>
      </c>
      <c r="B191">
        <v>0</v>
      </c>
      <c r="C191">
        <f t="shared" si="42"/>
        <v>1</v>
      </c>
      <c r="D191">
        <f>SUM(B$4:B191)</f>
        <v>50</v>
      </c>
      <c r="E191">
        <f>SUM(C$4:C191)</f>
        <v>138</v>
      </c>
      <c r="F191">
        <f t="shared" si="43"/>
        <v>0.92</v>
      </c>
      <c r="G191">
        <f t="shared" si="44"/>
        <v>1</v>
      </c>
      <c r="H191">
        <f t="shared" si="48"/>
        <v>6.6666666666667096E-3</v>
      </c>
      <c r="I191">
        <f t="shared" si="45"/>
        <v>0</v>
      </c>
      <c r="J191">
        <f t="shared" si="46"/>
        <v>345000</v>
      </c>
      <c r="K191">
        <f t="shared" si="47"/>
        <v>1725</v>
      </c>
    </row>
    <row r="192" spans="1:11" x14ac:dyDescent="0.3">
      <c r="A192">
        <v>-1.0355707336811353</v>
      </c>
      <c r="B192">
        <v>0</v>
      </c>
      <c r="C192">
        <f t="shared" si="42"/>
        <v>1</v>
      </c>
      <c r="D192">
        <f>SUM(B$4:B192)</f>
        <v>50</v>
      </c>
      <c r="E192">
        <f>SUM(C$4:C192)</f>
        <v>139</v>
      </c>
      <c r="F192">
        <f t="shared" si="43"/>
        <v>0.92666666666666664</v>
      </c>
      <c r="G192">
        <f t="shared" si="44"/>
        <v>1</v>
      </c>
      <c r="H192">
        <f t="shared" si="48"/>
        <v>6.6666666666665986E-3</v>
      </c>
      <c r="I192">
        <f t="shared" si="45"/>
        <v>0</v>
      </c>
      <c r="J192">
        <f t="shared" si="46"/>
        <v>347500</v>
      </c>
      <c r="K192">
        <f t="shared" si="47"/>
        <v>1737.5</v>
      </c>
    </row>
    <row r="193" spans="1:11" x14ac:dyDescent="0.3">
      <c r="A193">
        <v>-1.0485526406782328</v>
      </c>
      <c r="B193">
        <v>0</v>
      </c>
      <c r="C193">
        <f t="shared" si="42"/>
        <v>1</v>
      </c>
      <c r="D193">
        <f>SUM(B$4:B193)</f>
        <v>50</v>
      </c>
      <c r="E193">
        <f>SUM(C$4:C193)</f>
        <v>140</v>
      </c>
      <c r="F193">
        <f t="shared" si="43"/>
        <v>0.93333333333333335</v>
      </c>
      <c r="G193">
        <f t="shared" si="44"/>
        <v>1</v>
      </c>
      <c r="H193">
        <f t="shared" si="48"/>
        <v>6.6666666666667096E-3</v>
      </c>
      <c r="I193">
        <f t="shared" si="45"/>
        <v>0</v>
      </c>
      <c r="J193">
        <f t="shared" si="46"/>
        <v>350000</v>
      </c>
      <c r="K193">
        <f t="shared" si="47"/>
        <v>1750</v>
      </c>
    </row>
    <row r="194" spans="1:11" x14ac:dyDescent="0.3">
      <c r="A194">
        <v>-1.0725465104930076</v>
      </c>
      <c r="B194">
        <v>0</v>
      </c>
      <c r="C194">
        <f t="shared" si="42"/>
        <v>1</v>
      </c>
      <c r="D194">
        <f>SUM(B$4:B194)</f>
        <v>50</v>
      </c>
      <c r="E194">
        <f>SUM(C$4:C194)</f>
        <v>141</v>
      </c>
      <c r="F194">
        <f t="shared" si="43"/>
        <v>0.94</v>
      </c>
      <c r="G194">
        <f t="shared" si="44"/>
        <v>1</v>
      </c>
      <c r="H194">
        <f t="shared" si="48"/>
        <v>6.6666666666665986E-3</v>
      </c>
      <c r="I194">
        <f t="shared" si="45"/>
        <v>0</v>
      </c>
      <c r="J194">
        <f t="shared" si="46"/>
        <v>352500</v>
      </c>
      <c r="K194">
        <f t="shared" si="47"/>
        <v>1762.5</v>
      </c>
    </row>
    <row r="195" spans="1:11" x14ac:dyDescent="0.3">
      <c r="A195">
        <v>-1.0738086760349339</v>
      </c>
      <c r="B195">
        <v>0</v>
      </c>
      <c r="C195">
        <f t="shared" si="42"/>
        <v>1</v>
      </c>
      <c r="D195">
        <f>SUM(B$4:B195)</f>
        <v>50</v>
      </c>
      <c r="E195">
        <f>SUM(C$4:C195)</f>
        <v>142</v>
      </c>
      <c r="F195">
        <f t="shared" si="43"/>
        <v>0.94666666666666666</v>
      </c>
      <c r="G195">
        <f t="shared" si="44"/>
        <v>1</v>
      </c>
      <c r="H195">
        <f t="shared" si="48"/>
        <v>6.6666666666667096E-3</v>
      </c>
      <c r="I195">
        <f t="shared" si="45"/>
        <v>0</v>
      </c>
      <c r="J195">
        <f t="shared" si="46"/>
        <v>355000</v>
      </c>
      <c r="K195">
        <f t="shared" si="47"/>
        <v>1775</v>
      </c>
    </row>
    <row r="196" spans="1:11" x14ac:dyDescent="0.3">
      <c r="A196">
        <v>-1.0811564111029281</v>
      </c>
      <c r="B196">
        <v>0</v>
      </c>
      <c r="C196">
        <f t="shared" ref="C196:C227" si="49">1-B196</f>
        <v>1</v>
      </c>
      <c r="D196">
        <f>SUM(B$4:B196)</f>
        <v>50</v>
      </c>
      <c r="E196">
        <f>SUM(C$4:C196)</f>
        <v>143</v>
      </c>
      <c r="F196">
        <f t="shared" si="43"/>
        <v>0.95333333333333337</v>
      </c>
      <c r="G196">
        <f t="shared" si="44"/>
        <v>1</v>
      </c>
      <c r="H196">
        <f t="shared" si="48"/>
        <v>6.6666666666667096E-3</v>
      </c>
      <c r="I196">
        <f t="shared" si="45"/>
        <v>0</v>
      </c>
      <c r="J196">
        <f t="shared" si="46"/>
        <v>357500</v>
      </c>
      <c r="K196">
        <f t="shared" si="47"/>
        <v>1787.5</v>
      </c>
    </row>
    <row r="197" spans="1:11" x14ac:dyDescent="0.3">
      <c r="A197">
        <v>-1.0930973353278608</v>
      </c>
      <c r="B197">
        <v>0</v>
      </c>
      <c r="C197">
        <f t="shared" si="49"/>
        <v>1</v>
      </c>
      <c r="D197">
        <f>SUM(B$4:B197)</f>
        <v>50</v>
      </c>
      <c r="E197">
        <f>SUM(C$4:C197)</f>
        <v>144</v>
      </c>
      <c r="F197">
        <f t="shared" si="43"/>
        <v>0.96</v>
      </c>
      <c r="G197">
        <f t="shared" si="44"/>
        <v>1</v>
      </c>
      <c r="H197">
        <f t="shared" si="48"/>
        <v>6.6666666666665986E-3</v>
      </c>
      <c r="I197">
        <f t="shared" si="45"/>
        <v>0</v>
      </c>
      <c r="J197">
        <f t="shared" si="46"/>
        <v>360000</v>
      </c>
      <c r="K197">
        <f t="shared" si="47"/>
        <v>1800</v>
      </c>
    </row>
    <row r="198" spans="1:11" x14ac:dyDescent="0.3">
      <c r="A198">
        <v>-1.1256574498850715</v>
      </c>
      <c r="B198">
        <v>0</v>
      </c>
      <c r="C198">
        <f t="shared" si="49"/>
        <v>1</v>
      </c>
      <c r="D198">
        <f>SUM(B$4:B198)</f>
        <v>50</v>
      </c>
      <c r="E198">
        <f>SUM(C$4:C198)</f>
        <v>145</v>
      </c>
      <c r="F198">
        <f t="shared" si="43"/>
        <v>0.96666666666666667</v>
      </c>
      <c r="G198">
        <f t="shared" si="44"/>
        <v>1</v>
      </c>
      <c r="H198">
        <f t="shared" si="48"/>
        <v>6.6666666666667096E-3</v>
      </c>
      <c r="I198">
        <f t="shared" si="45"/>
        <v>0</v>
      </c>
      <c r="J198">
        <f t="shared" si="46"/>
        <v>362500</v>
      </c>
      <c r="K198">
        <f t="shared" si="47"/>
        <v>1812.5</v>
      </c>
    </row>
    <row r="199" spans="1:11" x14ac:dyDescent="0.3">
      <c r="A199">
        <v>-1.1587007649543106</v>
      </c>
      <c r="B199">
        <v>0</v>
      </c>
      <c r="C199">
        <f t="shared" si="49"/>
        <v>1</v>
      </c>
      <c r="D199">
        <f>SUM(B$4:B199)</f>
        <v>50</v>
      </c>
      <c r="E199">
        <f>SUM(C$4:C199)</f>
        <v>146</v>
      </c>
      <c r="F199">
        <f t="shared" si="43"/>
        <v>0.97333333333333338</v>
      </c>
      <c r="G199">
        <f t="shared" si="44"/>
        <v>1</v>
      </c>
      <c r="H199">
        <f t="shared" si="48"/>
        <v>6.6666666666667096E-3</v>
      </c>
      <c r="I199">
        <f t="shared" si="45"/>
        <v>0</v>
      </c>
      <c r="J199">
        <f t="shared" si="46"/>
        <v>365000</v>
      </c>
      <c r="K199">
        <f t="shared" si="47"/>
        <v>1825</v>
      </c>
    </row>
    <row r="200" spans="1:11" x14ac:dyDescent="0.3">
      <c r="A200">
        <v>-1.1825782603791286</v>
      </c>
      <c r="B200">
        <v>0</v>
      </c>
      <c r="C200">
        <f t="shared" si="49"/>
        <v>1</v>
      </c>
      <c r="D200">
        <f>SUM(B$4:B200)</f>
        <v>50</v>
      </c>
      <c r="E200">
        <f>SUM(C$4:C200)</f>
        <v>147</v>
      </c>
      <c r="F200">
        <f t="shared" si="43"/>
        <v>0.98</v>
      </c>
      <c r="G200">
        <f t="shared" si="44"/>
        <v>1</v>
      </c>
      <c r="H200">
        <f t="shared" si="48"/>
        <v>6.6666666666665986E-3</v>
      </c>
      <c r="I200">
        <f t="shared" si="45"/>
        <v>0</v>
      </c>
      <c r="J200">
        <f t="shared" si="46"/>
        <v>367500</v>
      </c>
      <c r="K200">
        <f t="shared" si="47"/>
        <v>1837.5</v>
      </c>
    </row>
    <row r="201" spans="1:11" x14ac:dyDescent="0.3">
      <c r="A201">
        <v>-1.222609961791522</v>
      </c>
      <c r="B201">
        <v>0</v>
      </c>
      <c r="C201">
        <f t="shared" si="49"/>
        <v>1</v>
      </c>
      <c r="D201">
        <f>SUM(B$4:B201)</f>
        <v>50</v>
      </c>
      <c r="E201">
        <f>SUM(C$4:C201)</f>
        <v>148</v>
      </c>
      <c r="F201">
        <f t="shared" si="43"/>
        <v>0.98666666666666669</v>
      </c>
      <c r="G201">
        <f t="shared" si="44"/>
        <v>1</v>
      </c>
      <c r="H201">
        <f t="shared" si="48"/>
        <v>6.6666666666667096E-3</v>
      </c>
      <c r="I201">
        <f t="shared" si="45"/>
        <v>0</v>
      </c>
      <c r="J201">
        <f t="shared" si="46"/>
        <v>370000</v>
      </c>
      <c r="K201">
        <f t="shared" si="47"/>
        <v>1850</v>
      </c>
    </row>
    <row r="202" spans="1:11" x14ac:dyDescent="0.3">
      <c r="A202">
        <v>-1.2802311945767555</v>
      </c>
      <c r="B202">
        <v>0</v>
      </c>
      <c r="C202">
        <f t="shared" si="49"/>
        <v>1</v>
      </c>
      <c r="D202">
        <f>SUM(B$4:B202)</f>
        <v>50</v>
      </c>
      <c r="E202">
        <f>SUM(C$4:C202)</f>
        <v>149</v>
      </c>
      <c r="F202">
        <f t="shared" si="43"/>
        <v>0.99333333333333329</v>
      </c>
      <c r="G202">
        <f t="shared" si="44"/>
        <v>1</v>
      </c>
      <c r="H202">
        <f t="shared" si="48"/>
        <v>6.6666666666665986E-3</v>
      </c>
      <c r="I202">
        <f t="shared" si="45"/>
        <v>0</v>
      </c>
      <c r="J202">
        <f t="shared" si="46"/>
        <v>372500</v>
      </c>
      <c r="K202">
        <f t="shared" si="47"/>
        <v>1862.5</v>
      </c>
    </row>
    <row r="203" spans="1:11" x14ac:dyDescent="0.3">
      <c r="A203">
        <v>-1.4655140095129355</v>
      </c>
      <c r="B203">
        <v>0</v>
      </c>
      <c r="C203">
        <f t="shared" si="49"/>
        <v>1</v>
      </c>
      <c r="D203">
        <f>SUM(B$4:B203)</f>
        <v>50</v>
      </c>
      <c r="E203">
        <f>SUM(C$4:C203)</f>
        <v>150</v>
      </c>
      <c r="F203">
        <f t="shared" si="43"/>
        <v>1</v>
      </c>
      <c r="G203">
        <f t="shared" si="44"/>
        <v>1</v>
      </c>
      <c r="H203">
        <f t="shared" si="48"/>
        <v>6.6666666666667096E-3</v>
      </c>
      <c r="I203">
        <f t="shared" si="45"/>
        <v>0</v>
      </c>
      <c r="J203">
        <f t="shared" si="46"/>
        <v>375000</v>
      </c>
      <c r="K203">
        <f t="shared" si="47"/>
        <v>1875</v>
      </c>
    </row>
    <row r="204" spans="1:11" x14ac:dyDescent="0.3">
      <c r="G204" t="s">
        <v>58</v>
      </c>
      <c r="H204">
        <f xml:space="preserve"> SUM(H6:H203)</f>
        <v>0.85366666666666702</v>
      </c>
      <c r="K204">
        <f>MIN(K6:K203)</f>
        <v>650</v>
      </c>
    </row>
  </sheetData>
  <sortState xmlns:xlrd2="http://schemas.microsoft.com/office/spreadsheetml/2017/richdata2" ref="A4:K204">
    <sortCondition descending="1" ref="A4:A20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6445-C528-4DF2-9F67-B57A38A3847B}">
  <dimension ref="A1:Q202"/>
  <sheetViews>
    <sheetView topLeftCell="G1" workbookViewId="0">
      <selection activeCell="P2" sqref="P2"/>
    </sheetView>
  </sheetViews>
  <sheetFormatPr defaultRowHeight="15.6" x14ac:dyDescent="0.3"/>
  <cols>
    <col min="1" max="1" width="18.69921875" customWidth="1"/>
    <col min="2" max="2" width="18.796875" customWidth="1"/>
    <col min="3" max="3" width="16.296875" customWidth="1"/>
    <col min="4" max="4" width="12.59765625" customWidth="1"/>
    <col min="5" max="5" width="14.8984375" customWidth="1"/>
    <col min="6" max="6" width="14.69921875" customWidth="1"/>
    <col min="7" max="7" width="20.5" customWidth="1"/>
    <col min="8" max="8" width="19.5" customWidth="1"/>
    <col min="9" max="9" width="18.296875" customWidth="1"/>
    <col min="10" max="10" width="16.796875" customWidth="1"/>
    <col min="11" max="11" width="18.69921875" customWidth="1"/>
    <col min="12" max="12" width="14.59765625" customWidth="1"/>
    <col min="13" max="13" width="13.5" customWidth="1"/>
    <col min="14" max="14" width="14.5" customWidth="1"/>
    <col min="15" max="15" width="15.69921875" customWidth="1"/>
    <col min="16" max="16" width="21.19921875" customWidth="1"/>
    <col min="17" max="17" width="11.19921875" customWidth="1"/>
  </cols>
  <sheetData>
    <row r="1" spans="1:17" x14ac:dyDescent="0.3">
      <c r="A1" t="s">
        <v>1</v>
      </c>
      <c r="B1" t="s">
        <v>3</v>
      </c>
      <c r="C1" t="s">
        <v>2</v>
      </c>
      <c r="D1" t="s">
        <v>11</v>
      </c>
      <c r="E1" t="s">
        <v>10</v>
      </c>
      <c r="F1" t="s">
        <v>4</v>
      </c>
      <c r="G1" t="s">
        <v>8</v>
      </c>
      <c r="H1" t="s">
        <v>34</v>
      </c>
      <c r="I1" t="s">
        <v>36</v>
      </c>
      <c r="J1" t="s">
        <v>37</v>
      </c>
      <c r="K1" t="s">
        <v>28</v>
      </c>
      <c r="L1" t="s">
        <v>47</v>
      </c>
      <c r="M1" t="s">
        <v>48</v>
      </c>
      <c r="N1" t="s">
        <v>49</v>
      </c>
      <c r="O1" t="s">
        <v>38</v>
      </c>
      <c r="P1" t="s">
        <v>62</v>
      </c>
    </row>
    <row r="2" spans="1:17" x14ac:dyDescent="0.3">
      <c r="A2">
        <v>1.7075215791958305</v>
      </c>
      <c r="B2">
        <v>0.93489799885391378</v>
      </c>
      <c r="C2">
        <v>-0.63001262357256038</v>
      </c>
      <c r="D2">
        <v>4.8575784832552236</v>
      </c>
      <c r="E2">
        <v>-6.7812172575558431</v>
      </c>
      <c r="F2">
        <v>-5.5802273486530485</v>
      </c>
      <c r="G2">
        <v>1</v>
      </c>
      <c r="H2">
        <v>1.3972315710508321</v>
      </c>
      <c r="I2">
        <f t="shared" ref="I2:I33" si="0">1-G2</f>
        <v>0</v>
      </c>
      <c r="J2">
        <f>SUM(I$2:I2)</f>
        <v>0</v>
      </c>
      <c r="K2">
        <f>SUM(G$2:G2)</f>
        <v>1</v>
      </c>
      <c r="L2">
        <f t="shared" ref="L2:L33" si="1">J2/150</f>
        <v>0</v>
      </c>
      <c r="M2">
        <f t="shared" ref="M2:M33" si="2">K2/50</f>
        <v>0.02</v>
      </c>
      <c r="N2" t="e">
        <f t="shared" ref="N2:N33" si="3">(M2+M1)/2*(L2-L1)</f>
        <v>#VALUE!</v>
      </c>
      <c r="O2">
        <f>50-K2</f>
        <v>49</v>
      </c>
      <c r="P2">
        <f>5000*O2+2500*J2</f>
        <v>245000</v>
      </c>
      <c r="Q2">
        <f>P2/200</f>
        <v>1225</v>
      </c>
    </row>
    <row r="3" spans="1:17" x14ac:dyDescent="0.3">
      <c r="A3">
        <v>0.60935533976002554</v>
      </c>
      <c r="B3">
        <v>0.43014528524881007</v>
      </c>
      <c r="C3">
        <v>-1.2127778889351453</v>
      </c>
      <c r="D3">
        <v>1.0742103260136318</v>
      </c>
      <c r="E3">
        <v>-1.6793220423391759</v>
      </c>
      <c r="F3">
        <v>-4.0698434958504865</v>
      </c>
      <c r="G3">
        <v>1</v>
      </c>
      <c r="H3">
        <v>1.0021990155416964</v>
      </c>
      <c r="I3">
        <f t="shared" si="0"/>
        <v>0</v>
      </c>
      <c r="J3">
        <f>SUM(I$2:I3)</f>
        <v>0</v>
      </c>
      <c r="K3">
        <f>SUM(G$2:G3)</f>
        <v>2</v>
      </c>
      <c r="L3">
        <f t="shared" si="1"/>
        <v>0</v>
      </c>
      <c r="M3">
        <f t="shared" si="2"/>
        <v>0.04</v>
      </c>
      <c r="N3">
        <f t="shared" si="3"/>
        <v>0</v>
      </c>
      <c r="O3">
        <f t="shared" ref="O3:O66" si="4">50-K3</f>
        <v>48</v>
      </c>
      <c r="P3">
        <f t="shared" ref="P3:P66" si="5">5000*O3+2500*J3</f>
        <v>240000</v>
      </c>
      <c r="Q3">
        <f t="shared" ref="Q3:Q66" si="6">P3/200</f>
        <v>1200</v>
      </c>
    </row>
    <row r="4" spans="1:17" x14ac:dyDescent="0.3">
      <c r="A4">
        <v>0.85720473614570958</v>
      </c>
      <c r="B4">
        <v>3.4218724794820843</v>
      </c>
      <c r="C4">
        <v>-0.33986570676620992</v>
      </c>
      <c r="D4">
        <v>2.4244468877616083</v>
      </c>
      <c r="E4">
        <v>-6.0630254494458491</v>
      </c>
      <c r="F4">
        <v>-3.7217947070925121</v>
      </c>
      <c r="G4">
        <v>1</v>
      </c>
      <c r="H4">
        <v>0.96837419149284987</v>
      </c>
      <c r="I4">
        <f t="shared" si="0"/>
        <v>0</v>
      </c>
      <c r="J4">
        <f>SUM(I$2:I4)</f>
        <v>0</v>
      </c>
      <c r="K4">
        <f>SUM(G$2:G4)</f>
        <v>3</v>
      </c>
      <c r="L4">
        <f t="shared" si="1"/>
        <v>0</v>
      </c>
      <c r="M4">
        <f t="shared" si="2"/>
        <v>0.06</v>
      </c>
      <c r="N4">
        <f t="shared" si="3"/>
        <v>0</v>
      </c>
      <c r="O4">
        <f t="shared" si="4"/>
        <v>47</v>
      </c>
      <c r="P4">
        <f t="shared" si="5"/>
        <v>235000</v>
      </c>
      <c r="Q4">
        <f t="shared" si="6"/>
        <v>1175</v>
      </c>
    </row>
    <row r="5" spans="1:17" x14ac:dyDescent="0.3">
      <c r="A5">
        <v>0.29026745046618307</v>
      </c>
      <c r="B5">
        <v>0.85132710233452336</v>
      </c>
      <c r="C5">
        <v>-1.0315817495801101</v>
      </c>
      <c r="D5">
        <v>1.189450590424622</v>
      </c>
      <c r="E5">
        <v>-0.4135413741845006</v>
      </c>
      <c r="F5">
        <v>-4.9556361659307884</v>
      </c>
      <c r="G5">
        <v>1</v>
      </c>
      <c r="H5">
        <v>0.81286175213249789</v>
      </c>
      <c r="I5">
        <f t="shared" si="0"/>
        <v>0</v>
      </c>
      <c r="J5">
        <f>SUM(I$2:I5)</f>
        <v>0</v>
      </c>
      <c r="K5">
        <f>SUM(G$2:G5)</f>
        <v>4</v>
      </c>
      <c r="L5">
        <f t="shared" si="1"/>
        <v>0</v>
      </c>
      <c r="M5">
        <f t="shared" si="2"/>
        <v>0.08</v>
      </c>
      <c r="N5">
        <f t="shared" si="3"/>
        <v>0</v>
      </c>
      <c r="O5">
        <f t="shared" si="4"/>
        <v>46</v>
      </c>
      <c r="P5">
        <f t="shared" si="5"/>
        <v>230000</v>
      </c>
      <c r="Q5">
        <f t="shared" si="6"/>
        <v>1150</v>
      </c>
    </row>
    <row r="6" spans="1:17" x14ac:dyDescent="0.3">
      <c r="A6">
        <v>-1.2919585598536756</v>
      </c>
      <c r="B6">
        <v>-0.42993370695725575</v>
      </c>
      <c r="C6">
        <v>0.65736253475716944</v>
      </c>
      <c r="D6">
        <v>-4.7444093608724029E-2</v>
      </c>
      <c r="E6">
        <v>-2.1725306374667586</v>
      </c>
      <c r="F6">
        <v>-0.68644412849479441</v>
      </c>
      <c r="G6">
        <v>1</v>
      </c>
      <c r="H6">
        <v>0.78284242515004221</v>
      </c>
      <c r="I6">
        <f t="shared" si="0"/>
        <v>0</v>
      </c>
      <c r="J6">
        <f>SUM(I$2:I6)</f>
        <v>0</v>
      </c>
      <c r="K6">
        <f>SUM(G$2:G6)</f>
        <v>5</v>
      </c>
      <c r="L6">
        <f t="shared" si="1"/>
        <v>0</v>
      </c>
      <c r="M6">
        <f t="shared" si="2"/>
        <v>0.1</v>
      </c>
      <c r="N6">
        <f t="shared" si="3"/>
        <v>0</v>
      </c>
      <c r="O6">
        <f t="shared" si="4"/>
        <v>45</v>
      </c>
      <c r="P6">
        <f t="shared" si="5"/>
        <v>225000</v>
      </c>
      <c r="Q6">
        <f t="shared" si="6"/>
        <v>1125</v>
      </c>
    </row>
    <row r="7" spans="1:17" x14ac:dyDescent="0.3">
      <c r="A7">
        <v>-0.82032307599172749</v>
      </c>
      <c r="B7">
        <v>-1.15535272701797</v>
      </c>
      <c r="C7">
        <v>0.18445026149501839</v>
      </c>
      <c r="D7">
        <v>-0.52639779085170446</v>
      </c>
      <c r="E7">
        <v>-0.36893611543438493</v>
      </c>
      <c r="F7">
        <v>-0.99695363847158813</v>
      </c>
      <c r="G7">
        <v>1</v>
      </c>
      <c r="H7">
        <v>0.69706474996954959</v>
      </c>
      <c r="I7">
        <f t="shared" si="0"/>
        <v>0</v>
      </c>
      <c r="J7">
        <f>SUM(I$2:I7)</f>
        <v>0</v>
      </c>
      <c r="K7">
        <f>SUM(G$2:G7)</f>
        <v>6</v>
      </c>
      <c r="L7">
        <f t="shared" si="1"/>
        <v>0</v>
      </c>
      <c r="M7">
        <f t="shared" si="2"/>
        <v>0.12</v>
      </c>
      <c r="N7">
        <f t="shared" si="3"/>
        <v>0</v>
      </c>
      <c r="O7">
        <f t="shared" si="4"/>
        <v>44</v>
      </c>
      <c r="P7">
        <f t="shared" si="5"/>
        <v>220000</v>
      </c>
      <c r="Q7">
        <f t="shared" si="6"/>
        <v>1100</v>
      </c>
    </row>
    <row r="8" spans="1:17" x14ac:dyDescent="0.3">
      <c r="A8">
        <v>-0.96390452955833505</v>
      </c>
      <c r="B8">
        <v>-0.8425301720013002</v>
      </c>
      <c r="C8">
        <v>1.8728787196259415</v>
      </c>
      <c r="D8">
        <v>-0.11765431879712331</v>
      </c>
      <c r="E8">
        <v>-2.0965579990859182</v>
      </c>
      <c r="F8">
        <v>-0.30702424537698453</v>
      </c>
      <c r="G8">
        <v>1</v>
      </c>
      <c r="H8">
        <v>0.69686951910261519</v>
      </c>
      <c r="I8">
        <f t="shared" si="0"/>
        <v>0</v>
      </c>
      <c r="J8">
        <f>SUM(I$2:I8)</f>
        <v>0</v>
      </c>
      <c r="K8">
        <f>SUM(G$2:G8)</f>
        <v>7</v>
      </c>
      <c r="L8">
        <f t="shared" si="1"/>
        <v>0</v>
      </c>
      <c r="M8">
        <f t="shared" si="2"/>
        <v>0.14000000000000001</v>
      </c>
      <c r="N8">
        <f t="shared" si="3"/>
        <v>0</v>
      </c>
      <c r="O8">
        <f t="shared" si="4"/>
        <v>43</v>
      </c>
      <c r="P8">
        <f t="shared" si="5"/>
        <v>215000</v>
      </c>
      <c r="Q8">
        <f t="shared" si="6"/>
        <v>1075</v>
      </c>
    </row>
    <row r="9" spans="1:17" x14ac:dyDescent="0.3">
      <c r="A9">
        <v>0.6054240651804732</v>
      </c>
      <c r="B9">
        <v>0.61832912873894041</v>
      </c>
      <c r="C9">
        <v>-0.96925143615866738</v>
      </c>
      <c r="D9">
        <v>1.497020999738955</v>
      </c>
      <c r="E9">
        <v>-2.2584680324113853</v>
      </c>
      <c r="F9">
        <v>-2.6390662697876777</v>
      </c>
      <c r="G9">
        <v>1</v>
      </c>
      <c r="H9">
        <v>0.65288647365955677</v>
      </c>
      <c r="I9">
        <f t="shared" si="0"/>
        <v>0</v>
      </c>
      <c r="J9">
        <f>SUM(I$2:I9)</f>
        <v>0</v>
      </c>
      <c r="K9">
        <f>SUM(G$2:G9)</f>
        <v>8</v>
      </c>
      <c r="L9">
        <f t="shared" si="1"/>
        <v>0</v>
      </c>
      <c r="M9">
        <f t="shared" si="2"/>
        <v>0.16</v>
      </c>
      <c r="N9">
        <f t="shared" si="3"/>
        <v>0</v>
      </c>
      <c r="O9">
        <f t="shared" si="4"/>
        <v>42</v>
      </c>
      <c r="P9">
        <f t="shared" si="5"/>
        <v>210000</v>
      </c>
      <c r="Q9">
        <f t="shared" si="6"/>
        <v>1050</v>
      </c>
    </row>
    <row r="10" spans="1:17" x14ac:dyDescent="0.3">
      <c r="A10">
        <v>-0.72360539542307878</v>
      </c>
      <c r="B10">
        <v>-0.61188007422623569</v>
      </c>
      <c r="C10">
        <v>-0.45931787650956046</v>
      </c>
      <c r="D10">
        <v>-0.25613605261358996</v>
      </c>
      <c r="E10">
        <v>-0.7928763976447063</v>
      </c>
      <c r="F10">
        <v>-0.76982244118145593</v>
      </c>
      <c r="G10">
        <v>0</v>
      </c>
      <c r="H10">
        <v>0.59885812378303149</v>
      </c>
      <c r="I10">
        <f t="shared" si="0"/>
        <v>1</v>
      </c>
      <c r="J10">
        <f>SUM(I$2:I10)</f>
        <v>1</v>
      </c>
      <c r="K10">
        <f>SUM(G$2:G10)</f>
        <v>8</v>
      </c>
      <c r="L10">
        <f t="shared" si="1"/>
        <v>6.6666666666666671E-3</v>
      </c>
      <c r="M10">
        <f t="shared" si="2"/>
        <v>0.16</v>
      </c>
      <c r="N10">
        <f t="shared" si="3"/>
        <v>1.0666666666666667E-3</v>
      </c>
      <c r="O10">
        <f t="shared" si="4"/>
        <v>42</v>
      </c>
      <c r="P10">
        <f t="shared" si="5"/>
        <v>212500</v>
      </c>
      <c r="Q10">
        <f t="shared" si="6"/>
        <v>1062.5</v>
      </c>
    </row>
    <row r="11" spans="1:17" x14ac:dyDescent="0.3">
      <c r="A11">
        <v>-0.73736406878052163</v>
      </c>
      <c r="B11">
        <v>-0.5097562071705054</v>
      </c>
      <c r="C11">
        <v>1.0453935357539059</v>
      </c>
      <c r="D11">
        <v>0.78696918995319964</v>
      </c>
      <c r="E11">
        <v>-0.77992897925103899</v>
      </c>
      <c r="F11">
        <v>-2.3235670967309074</v>
      </c>
      <c r="G11">
        <v>1</v>
      </c>
      <c r="H11">
        <v>0.59851400600127447</v>
      </c>
      <c r="I11">
        <f t="shared" si="0"/>
        <v>0</v>
      </c>
      <c r="J11">
        <f>SUM(I$2:I11)</f>
        <v>1</v>
      </c>
      <c r="K11">
        <f>SUM(G$2:G11)</f>
        <v>9</v>
      </c>
      <c r="L11">
        <f t="shared" si="1"/>
        <v>6.6666666666666671E-3</v>
      </c>
      <c r="M11">
        <f t="shared" si="2"/>
        <v>0.18</v>
      </c>
      <c r="N11">
        <f t="shared" si="3"/>
        <v>0</v>
      </c>
      <c r="O11">
        <f t="shared" si="4"/>
        <v>41</v>
      </c>
      <c r="P11">
        <f t="shared" si="5"/>
        <v>207500</v>
      </c>
      <c r="Q11">
        <f t="shared" si="6"/>
        <v>1037.5</v>
      </c>
    </row>
    <row r="12" spans="1:17" x14ac:dyDescent="0.3">
      <c r="A12">
        <v>-0.53648206295691592</v>
      </c>
      <c r="B12">
        <v>4.7759713501285626E-2</v>
      </c>
      <c r="C12">
        <v>0.50108096154826254</v>
      </c>
      <c r="D12">
        <v>0.31965635314223756</v>
      </c>
      <c r="E12">
        <v>-2.1525658002340036</v>
      </c>
      <c r="F12">
        <v>-0.80415702225242447</v>
      </c>
      <c r="G12">
        <v>1</v>
      </c>
      <c r="H12">
        <v>0.59282787039150753</v>
      </c>
      <c r="I12">
        <f t="shared" si="0"/>
        <v>0</v>
      </c>
      <c r="J12">
        <f>SUM(I$2:I12)</f>
        <v>1</v>
      </c>
      <c r="K12">
        <f>SUM(G$2:G12)</f>
        <v>10</v>
      </c>
      <c r="L12">
        <f t="shared" si="1"/>
        <v>6.6666666666666671E-3</v>
      </c>
      <c r="M12">
        <f t="shared" si="2"/>
        <v>0.2</v>
      </c>
      <c r="N12">
        <f t="shared" si="3"/>
        <v>0</v>
      </c>
      <c r="O12">
        <f t="shared" si="4"/>
        <v>40</v>
      </c>
      <c r="P12">
        <f t="shared" si="5"/>
        <v>202500</v>
      </c>
      <c r="Q12">
        <f t="shared" si="6"/>
        <v>1012.5</v>
      </c>
    </row>
    <row r="13" spans="1:17" x14ac:dyDescent="0.3">
      <c r="A13">
        <v>0.62826177384218718</v>
      </c>
      <c r="B13">
        <v>-0.23730085022015163</v>
      </c>
      <c r="C13">
        <v>-0.51640422506555217</v>
      </c>
      <c r="D13">
        <v>0.39152897676377002</v>
      </c>
      <c r="E13">
        <v>-1.2172249660463799</v>
      </c>
      <c r="F13">
        <v>-1.5385440380025497</v>
      </c>
      <c r="G13">
        <v>1</v>
      </c>
      <c r="H13">
        <v>0.57543891084330834</v>
      </c>
      <c r="I13">
        <f t="shared" si="0"/>
        <v>0</v>
      </c>
      <c r="J13">
        <f>SUM(I$2:I13)</f>
        <v>1</v>
      </c>
      <c r="K13">
        <f>SUM(G$2:G13)</f>
        <v>11</v>
      </c>
      <c r="L13">
        <f t="shared" si="1"/>
        <v>6.6666666666666671E-3</v>
      </c>
      <c r="M13">
        <f t="shared" si="2"/>
        <v>0.22</v>
      </c>
      <c r="N13">
        <f t="shared" si="3"/>
        <v>0</v>
      </c>
      <c r="O13">
        <f t="shared" si="4"/>
        <v>39</v>
      </c>
      <c r="P13">
        <f t="shared" si="5"/>
        <v>197500</v>
      </c>
      <c r="Q13">
        <f t="shared" si="6"/>
        <v>987.5</v>
      </c>
    </row>
    <row r="14" spans="1:17" x14ac:dyDescent="0.3">
      <c r="A14">
        <v>-0.50660492216467357</v>
      </c>
      <c r="B14">
        <v>-0.68020352278948437</v>
      </c>
      <c r="C14">
        <v>-1.239430379509491</v>
      </c>
      <c r="D14">
        <v>-0.44178767811163072</v>
      </c>
      <c r="E14">
        <v>-0.46527683444905565</v>
      </c>
      <c r="F14">
        <v>-0.32733082879677122</v>
      </c>
      <c r="G14">
        <v>1</v>
      </c>
      <c r="H14">
        <v>0.50928711648815816</v>
      </c>
      <c r="I14">
        <f t="shared" si="0"/>
        <v>0</v>
      </c>
      <c r="J14">
        <f>SUM(I$2:I14)</f>
        <v>1</v>
      </c>
      <c r="K14">
        <f>SUM(G$2:G14)</f>
        <v>12</v>
      </c>
      <c r="L14">
        <f t="shared" si="1"/>
        <v>6.6666666666666671E-3</v>
      </c>
      <c r="M14">
        <f t="shared" si="2"/>
        <v>0.24</v>
      </c>
      <c r="N14">
        <f t="shared" si="3"/>
        <v>0</v>
      </c>
      <c r="O14">
        <f t="shared" si="4"/>
        <v>38</v>
      </c>
      <c r="P14">
        <f t="shared" si="5"/>
        <v>192500</v>
      </c>
      <c r="Q14">
        <f t="shared" si="6"/>
        <v>962.5</v>
      </c>
    </row>
    <row r="15" spans="1:17" x14ac:dyDescent="0.3">
      <c r="A15">
        <v>-0.85481076094896802</v>
      </c>
      <c r="B15">
        <v>-0.45695532636440817</v>
      </c>
      <c r="C15">
        <v>-0.56119890036750508</v>
      </c>
      <c r="D15">
        <v>0.34891192610412636</v>
      </c>
      <c r="E15">
        <v>-0.25891375253489141</v>
      </c>
      <c r="F15">
        <v>-1.6175881236415992</v>
      </c>
      <c r="G15">
        <v>0</v>
      </c>
      <c r="H15">
        <v>0.50198944506962251</v>
      </c>
      <c r="I15">
        <f t="shared" si="0"/>
        <v>1</v>
      </c>
      <c r="J15">
        <f>SUM(I$2:I15)</f>
        <v>2</v>
      </c>
      <c r="K15">
        <f>SUM(G$2:G15)</f>
        <v>12</v>
      </c>
      <c r="L15">
        <f t="shared" si="1"/>
        <v>1.3333333333333334E-2</v>
      </c>
      <c r="M15">
        <f t="shared" si="2"/>
        <v>0.24</v>
      </c>
      <c r="N15">
        <f t="shared" si="3"/>
        <v>1.6000000000000001E-3</v>
      </c>
      <c r="O15">
        <f t="shared" si="4"/>
        <v>38</v>
      </c>
      <c r="P15">
        <f t="shared" si="5"/>
        <v>195000</v>
      </c>
      <c r="Q15">
        <f t="shared" si="6"/>
        <v>975</v>
      </c>
    </row>
    <row r="16" spans="1:17" x14ac:dyDescent="0.3">
      <c r="A16">
        <v>-1.143163524245024</v>
      </c>
      <c r="B16">
        <v>-0.83796900111858752</v>
      </c>
      <c r="C16">
        <v>-0.96630815410311333</v>
      </c>
      <c r="D16">
        <v>-0.82062679549678674</v>
      </c>
      <c r="E16">
        <v>9.4116099485788959E-2</v>
      </c>
      <c r="F16">
        <v>-6.556586630320746E-2</v>
      </c>
      <c r="G16">
        <v>1</v>
      </c>
      <c r="H16">
        <v>0.46327783937214151</v>
      </c>
      <c r="I16">
        <f t="shared" si="0"/>
        <v>0</v>
      </c>
      <c r="J16">
        <f>SUM(I$2:I16)</f>
        <v>2</v>
      </c>
      <c r="K16">
        <f>SUM(G$2:G16)</f>
        <v>13</v>
      </c>
      <c r="L16">
        <f t="shared" si="1"/>
        <v>1.3333333333333334E-2</v>
      </c>
      <c r="M16">
        <f t="shared" si="2"/>
        <v>0.26</v>
      </c>
      <c r="N16">
        <f t="shared" si="3"/>
        <v>0</v>
      </c>
      <c r="O16">
        <f t="shared" si="4"/>
        <v>37</v>
      </c>
      <c r="P16">
        <f t="shared" si="5"/>
        <v>190000</v>
      </c>
      <c r="Q16">
        <f t="shared" si="6"/>
        <v>950</v>
      </c>
    </row>
    <row r="17" spans="1:17" x14ac:dyDescent="0.3">
      <c r="A17">
        <v>-0.50369165818335304</v>
      </c>
      <c r="B17">
        <v>-0.51331314756147206</v>
      </c>
      <c r="C17">
        <v>0.1220714100547577</v>
      </c>
      <c r="D17">
        <v>-0.36705068174618732</v>
      </c>
      <c r="E17">
        <v>-0.85761191376801316</v>
      </c>
      <c r="F17">
        <v>-0.2124710183399062</v>
      </c>
      <c r="G17">
        <v>1</v>
      </c>
      <c r="H17">
        <v>0.45449225526447773</v>
      </c>
      <c r="I17">
        <f t="shared" si="0"/>
        <v>0</v>
      </c>
      <c r="J17">
        <f>SUM(I$2:I17)</f>
        <v>2</v>
      </c>
      <c r="K17">
        <f>SUM(G$2:G17)</f>
        <v>14</v>
      </c>
      <c r="L17">
        <f t="shared" si="1"/>
        <v>1.3333333333333334E-2</v>
      </c>
      <c r="M17">
        <f t="shared" si="2"/>
        <v>0.28000000000000003</v>
      </c>
      <c r="N17">
        <f t="shared" si="3"/>
        <v>0</v>
      </c>
      <c r="O17">
        <f t="shared" si="4"/>
        <v>36</v>
      </c>
      <c r="P17">
        <f t="shared" si="5"/>
        <v>185000</v>
      </c>
      <c r="Q17">
        <f t="shared" si="6"/>
        <v>925</v>
      </c>
    </row>
    <row r="18" spans="1:17" x14ac:dyDescent="0.3">
      <c r="A18">
        <v>-0.363030355179703</v>
      </c>
      <c r="B18">
        <v>-1.0123228165009015</v>
      </c>
      <c r="C18">
        <v>-0.38039283266207868</v>
      </c>
      <c r="D18">
        <v>-0.431583006832015</v>
      </c>
      <c r="E18">
        <v>3.5832440936593257E-3</v>
      </c>
      <c r="F18">
        <v>-0.46885177046500159</v>
      </c>
      <c r="G18">
        <v>0</v>
      </c>
      <c r="H18">
        <v>0.44442000730067283</v>
      </c>
      <c r="I18">
        <f t="shared" si="0"/>
        <v>1</v>
      </c>
      <c r="J18">
        <f>SUM(I$2:I18)</f>
        <v>3</v>
      </c>
      <c r="K18">
        <f>SUM(G$2:G18)</f>
        <v>14</v>
      </c>
      <c r="L18">
        <f t="shared" si="1"/>
        <v>0.02</v>
      </c>
      <c r="M18">
        <f t="shared" si="2"/>
        <v>0.28000000000000003</v>
      </c>
      <c r="N18">
        <f t="shared" si="3"/>
        <v>1.8666666666666666E-3</v>
      </c>
      <c r="O18">
        <f t="shared" si="4"/>
        <v>36</v>
      </c>
      <c r="P18">
        <f t="shared" si="5"/>
        <v>187500</v>
      </c>
      <c r="Q18">
        <f t="shared" si="6"/>
        <v>937.5</v>
      </c>
    </row>
    <row r="19" spans="1:17" x14ac:dyDescent="0.3">
      <c r="A19">
        <v>-2.0233543491443369</v>
      </c>
      <c r="B19">
        <v>-1.2509826388892078</v>
      </c>
      <c r="C19">
        <v>-0.65986593180993403</v>
      </c>
      <c r="D19">
        <v>-0.829585714133107</v>
      </c>
      <c r="E19">
        <v>0.29832239499062441</v>
      </c>
      <c r="F19">
        <v>0.28892660406984816</v>
      </c>
      <c r="G19">
        <v>0</v>
      </c>
      <c r="H19">
        <v>0.44417687418603108</v>
      </c>
      <c r="I19">
        <f t="shared" si="0"/>
        <v>1</v>
      </c>
      <c r="J19">
        <f>SUM(I$2:I19)</f>
        <v>4</v>
      </c>
      <c r="K19">
        <f>SUM(G$2:G19)</f>
        <v>14</v>
      </c>
      <c r="L19">
        <f t="shared" si="1"/>
        <v>2.6666666666666668E-2</v>
      </c>
      <c r="M19">
        <f t="shared" si="2"/>
        <v>0.28000000000000003</v>
      </c>
      <c r="N19">
        <f t="shared" si="3"/>
        <v>1.8666666666666673E-3</v>
      </c>
      <c r="O19">
        <f t="shared" si="4"/>
        <v>36</v>
      </c>
      <c r="P19">
        <f t="shared" si="5"/>
        <v>190000</v>
      </c>
      <c r="Q19">
        <f t="shared" si="6"/>
        <v>950</v>
      </c>
    </row>
    <row r="20" spans="1:17" x14ac:dyDescent="0.3">
      <c r="A20">
        <v>-1.0879073592883095</v>
      </c>
      <c r="B20">
        <v>-1.2314763092645999</v>
      </c>
      <c r="C20">
        <v>-0.97630648716460489</v>
      </c>
      <c r="D20">
        <v>-0.93860520849446838</v>
      </c>
      <c r="E20">
        <v>0.2169615861314059</v>
      </c>
      <c r="F20">
        <v>0.34797667723637288</v>
      </c>
      <c r="G20">
        <v>1</v>
      </c>
      <c r="H20">
        <v>0.4419066926319476</v>
      </c>
      <c r="I20">
        <f t="shared" si="0"/>
        <v>0</v>
      </c>
      <c r="J20">
        <f>SUM(I$2:I20)</f>
        <v>4</v>
      </c>
      <c r="K20">
        <f>SUM(G$2:G20)</f>
        <v>15</v>
      </c>
      <c r="L20">
        <f t="shared" si="1"/>
        <v>2.6666666666666668E-2</v>
      </c>
      <c r="M20">
        <f t="shared" si="2"/>
        <v>0.3</v>
      </c>
      <c r="N20">
        <f t="shared" si="3"/>
        <v>0</v>
      </c>
      <c r="O20">
        <f t="shared" si="4"/>
        <v>35</v>
      </c>
      <c r="P20">
        <f t="shared" si="5"/>
        <v>185000</v>
      </c>
      <c r="Q20">
        <f t="shared" si="6"/>
        <v>925</v>
      </c>
    </row>
    <row r="21" spans="1:17" x14ac:dyDescent="0.3">
      <c r="A21">
        <v>-0.69904338927947907</v>
      </c>
      <c r="B21">
        <v>0.2431430013074421</v>
      </c>
      <c r="C21">
        <v>-0.20421069614203749</v>
      </c>
      <c r="D21">
        <v>0.22459579822855369</v>
      </c>
      <c r="E21">
        <v>-1.5089857072686952</v>
      </c>
      <c r="F21">
        <v>-0.59374445373735207</v>
      </c>
      <c r="G21">
        <v>0</v>
      </c>
      <c r="H21">
        <v>0.4264445214969142</v>
      </c>
      <c r="I21">
        <f t="shared" si="0"/>
        <v>1</v>
      </c>
      <c r="J21">
        <f>SUM(I$2:I21)</f>
        <v>5</v>
      </c>
      <c r="K21">
        <f>SUM(G$2:G21)</f>
        <v>15</v>
      </c>
      <c r="L21">
        <f t="shared" si="1"/>
        <v>3.3333333333333333E-2</v>
      </c>
      <c r="M21">
        <f t="shared" si="2"/>
        <v>0.3</v>
      </c>
      <c r="N21">
        <f t="shared" si="3"/>
        <v>1.9999999999999992E-3</v>
      </c>
      <c r="O21">
        <f t="shared" si="4"/>
        <v>35</v>
      </c>
      <c r="P21">
        <f t="shared" si="5"/>
        <v>187500</v>
      </c>
      <c r="Q21">
        <f t="shared" si="6"/>
        <v>937.5</v>
      </c>
    </row>
    <row r="22" spans="1:17" x14ac:dyDescent="0.3">
      <c r="A22">
        <v>-1.4734744528421855</v>
      </c>
      <c r="B22">
        <v>-0.85660323856008358</v>
      </c>
      <c r="C22">
        <v>-1.1223861159358295</v>
      </c>
      <c r="D22">
        <v>-0.33393473592526995</v>
      </c>
      <c r="E22">
        <v>0.54827873796892046</v>
      </c>
      <c r="F22">
        <v>-0.74481446416640074</v>
      </c>
      <c r="G22">
        <v>0</v>
      </c>
      <c r="H22">
        <v>0.42123454477205458</v>
      </c>
      <c r="I22">
        <f t="shared" si="0"/>
        <v>1</v>
      </c>
      <c r="J22">
        <f>SUM(I$2:I22)</f>
        <v>6</v>
      </c>
      <c r="K22">
        <f>SUM(G$2:G22)</f>
        <v>15</v>
      </c>
      <c r="L22">
        <f t="shared" si="1"/>
        <v>0.04</v>
      </c>
      <c r="M22">
        <f t="shared" si="2"/>
        <v>0.3</v>
      </c>
      <c r="N22">
        <f t="shared" si="3"/>
        <v>2.0000000000000005E-3</v>
      </c>
      <c r="O22">
        <f t="shared" si="4"/>
        <v>35</v>
      </c>
      <c r="P22">
        <f t="shared" si="5"/>
        <v>190000</v>
      </c>
      <c r="Q22">
        <f t="shared" si="6"/>
        <v>950</v>
      </c>
    </row>
    <row r="23" spans="1:17" x14ac:dyDescent="0.3">
      <c r="A23">
        <v>-0.65551256520635814</v>
      </c>
      <c r="B23">
        <v>-1.0210768059027144</v>
      </c>
      <c r="C23">
        <v>-0.52204488144186778</v>
      </c>
      <c r="D23">
        <v>-0.26492752776493528</v>
      </c>
      <c r="E23">
        <v>-4.2759245417192879E-2</v>
      </c>
      <c r="F23">
        <v>-0.36535611995931644</v>
      </c>
      <c r="G23">
        <v>0</v>
      </c>
      <c r="H23">
        <v>0.41298088143175804</v>
      </c>
      <c r="I23">
        <f t="shared" si="0"/>
        <v>1</v>
      </c>
      <c r="J23">
        <f>SUM(I$2:I23)</f>
        <v>7</v>
      </c>
      <c r="K23">
        <f>SUM(G$2:G23)</f>
        <v>15</v>
      </c>
      <c r="L23">
        <f t="shared" si="1"/>
        <v>4.6666666666666669E-2</v>
      </c>
      <c r="M23">
        <f t="shared" si="2"/>
        <v>0.3</v>
      </c>
      <c r="N23">
        <f t="shared" si="3"/>
        <v>2.0000000000000005E-3</v>
      </c>
      <c r="O23">
        <f t="shared" si="4"/>
        <v>35</v>
      </c>
      <c r="P23">
        <f t="shared" si="5"/>
        <v>192500</v>
      </c>
      <c r="Q23">
        <f t="shared" si="6"/>
        <v>962.5</v>
      </c>
    </row>
    <row r="24" spans="1:17" x14ac:dyDescent="0.3">
      <c r="A24">
        <v>-0.41496594355612415</v>
      </c>
      <c r="B24">
        <v>0.71752334725855815</v>
      </c>
      <c r="C24">
        <v>-0.95258893828903413</v>
      </c>
      <c r="D24">
        <v>0.19817337288845296</v>
      </c>
      <c r="E24">
        <v>-0.56900838347135829</v>
      </c>
      <c r="F24">
        <v>-1.6699440089639914</v>
      </c>
      <c r="G24">
        <v>1</v>
      </c>
      <c r="H24">
        <v>0.39746401515114904</v>
      </c>
      <c r="I24">
        <f t="shared" si="0"/>
        <v>0</v>
      </c>
      <c r="J24">
        <f>SUM(I$2:I24)</f>
        <v>7</v>
      </c>
      <c r="K24">
        <f>SUM(G$2:G24)</f>
        <v>16</v>
      </c>
      <c r="L24">
        <f t="shared" si="1"/>
        <v>4.6666666666666669E-2</v>
      </c>
      <c r="M24">
        <f t="shared" si="2"/>
        <v>0.32</v>
      </c>
      <c r="N24">
        <f t="shared" si="3"/>
        <v>0</v>
      </c>
      <c r="O24">
        <f t="shared" si="4"/>
        <v>34</v>
      </c>
      <c r="P24">
        <f t="shared" si="5"/>
        <v>187500</v>
      </c>
      <c r="Q24">
        <f t="shared" si="6"/>
        <v>937.5</v>
      </c>
    </row>
    <row r="25" spans="1:17" x14ac:dyDescent="0.3">
      <c r="A25">
        <v>0.1167307580263142</v>
      </c>
      <c r="B25">
        <v>0.3101485512008762</v>
      </c>
      <c r="C25">
        <v>-0.28573856478256393</v>
      </c>
      <c r="D25">
        <v>1.1704078049777191</v>
      </c>
      <c r="E25">
        <v>-0.60147128620458001</v>
      </c>
      <c r="F25">
        <v>-2.6121389295448401</v>
      </c>
      <c r="G25">
        <v>0</v>
      </c>
      <c r="H25">
        <v>0.39605056398758287</v>
      </c>
      <c r="I25">
        <f t="shared" si="0"/>
        <v>1</v>
      </c>
      <c r="J25">
        <f>SUM(I$2:I25)</f>
        <v>8</v>
      </c>
      <c r="K25">
        <f>SUM(G$2:G25)</f>
        <v>16</v>
      </c>
      <c r="L25">
        <f t="shared" si="1"/>
        <v>5.3333333333333337E-2</v>
      </c>
      <c r="M25">
        <f t="shared" si="2"/>
        <v>0.32</v>
      </c>
      <c r="N25">
        <f t="shared" si="3"/>
        <v>2.1333333333333339E-3</v>
      </c>
      <c r="O25">
        <f t="shared" si="4"/>
        <v>34</v>
      </c>
      <c r="P25">
        <f t="shared" si="5"/>
        <v>190000</v>
      </c>
      <c r="Q25">
        <f t="shared" si="6"/>
        <v>950</v>
      </c>
    </row>
    <row r="26" spans="1:17" x14ac:dyDescent="0.3">
      <c r="A26">
        <v>-1.9356392536363958</v>
      </c>
      <c r="B26">
        <v>-1.2449526846855217</v>
      </c>
      <c r="C26">
        <v>-1.2081862540388215</v>
      </c>
      <c r="D26">
        <v>-0.29539501457698253</v>
      </c>
      <c r="E26">
        <v>0.3390519097612853</v>
      </c>
      <c r="F26">
        <v>2.499199831509228E-2</v>
      </c>
      <c r="G26">
        <v>1</v>
      </c>
      <c r="H26">
        <v>0.38385094026068878</v>
      </c>
      <c r="I26">
        <f t="shared" si="0"/>
        <v>0</v>
      </c>
      <c r="J26">
        <f>SUM(I$2:I26)</f>
        <v>8</v>
      </c>
      <c r="K26">
        <f>SUM(G$2:G26)</f>
        <v>17</v>
      </c>
      <c r="L26">
        <f t="shared" si="1"/>
        <v>5.3333333333333337E-2</v>
      </c>
      <c r="M26">
        <f t="shared" si="2"/>
        <v>0.34</v>
      </c>
      <c r="N26">
        <f t="shared" si="3"/>
        <v>0</v>
      </c>
      <c r="O26">
        <f t="shared" si="4"/>
        <v>33</v>
      </c>
      <c r="P26">
        <f t="shared" si="5"/>
        <v>185000</v>
      </c>
      <c r="Q26">
        <f t="shared" si="6"/>
        <v>925</v>
      </c>
    </row>
    <row r="27" spans="1:17" x14ac:dyDescent="0.3">
      <c r="A27">
        <v>-0.86150763100405536</v>
      </c>
      <c r="B27">
        <v>-0.6383557648382564</v>
      </c>
      <c r="C27">
        <v>-0.76549400532809153</v>
      </c>
      <c r="D27">
        <v>-0.22124942233981201</v>
      </c>
      <c r="E27">
        <v>-0.95322583125951998</v>
      </c>
      <c r="F27">
        <v>0.4407839795225908</v>
      </c>
      <c r="G27">
        <v>1</v>
      </c>
      <c r="H27">
        <v>0.37581165862032273</v>
      </c>
      <c r="I27">
        <f t="shared" si="0"/>
        <v>0</v>
      </c>
      <c r="J27">
        <f>SUM(I$2:I27)</f>
        <v>8</v>
      </c>
      <c r="K27">
        <f>SUM(G$2:G27)</f>
        <v>18</v>
      </c>
      <c r="L27">
        <f t="shared" si="1"/>
        <v>5.3333333333333337E-2</v>
      </c>
      <c r="M27">
        <f t="shared" si="2"/>
        <v>0.36</v>
      </c>
      <c r="N27">
        <f t="shared" si="3"/>
        <v>0</v>
      </c>
      <c r="O27">
        <f t="shared" si="4"/>
        <v>32</v>
      </c>
      <c r="P27">
        <f t="shared" si="5"/>
        <v>180000</v>
      </c>
      <c r="Q27">
        <f t="shared" si="6"/>
        <v>900</v>
      </c>
    </row>
    <row r="28" spans="1:17" x14ac:dyDescent="0.3">
      <c r="A28">
        <v>0.28370606943216847</v>
      </c>
      <c r="B28">
        <v>0.26357586922686332</v>
      </c>
      <c r="C28">
        <v>1.254194224690854</v>
      </c>
      <c r="D28">
        <v>-0.41001818559475489</v>
      </c>
      <c r="E28">
        <v>0.15857459735439847</v>
      </c>
      <c r="F28">
        <v>-1.8970111363106967</v>
      </c>
      <c r="G28">
        <v>0</v>
      </c>
      <c r="H28">
        <v>0.37537052049938219</v>
      </c>
      <c r="I28">
        <f t="shared" si="0"/>
        <v>1</v>
      </c>
      <c r="J28">
        <f>SUM(I$2:I28)</f>
        <v>9</v>
      </c>
      <c r="K28">
        <f>SUM(G$2:G28)</f>
        <v>18</v>
      </c>
      <c r="L28">
        <f t="shared" si="1"/>
        <v>0.06</v>
      </c>
      <c r="M28">
        <f t="shared" si="2"/>
        <v>0.36</v>
      </c>
      <c r="N28">
        <f t="shared" si="3"/>
        <v>2.3999999999999981E-3</v>
      </c>
      <c r="O28">
        <f t="shared" si="4"/>
        <v>32</v>
      </c>
      <c r="P28">
        <f t="shared" si="5"/>
        <v>182500</v>
      </c>
      <c r="Q28">
        <f t="shared" si="6"/>
        <v>912.5</v>
      </c>
    </row>
    <row r="29" spans="1:17" x14ac:dyDescent="0.3">
      <c r="A29">
        <v>0.57639537396338636</v>
      </c>
      <c r="B29">
        <v>1.727867206036162</v>
      </c>
      <c r="C29">
        <v>0.80556382403859328</v>
      </c>
      <c r="D29">
        <v>0.77673459649982135</v>
      </c>
      <c r="E29">
        <v>-2.6213221713144055</v>
      </c>
      <c r="F29">
        <v>-1.5458310136501032</v>
      </c>
      <c r="G29">
        <v>0</v>
      </c>
      <c r="H29">
        <v>0.3668688543699119</v>
      </c>
      <c r="I29">
        <f t="shared" si="0"/>
        <v>1</v>
      </c>
      <c r="J29">
        <f>SUM(I$2:I29)</f>
        <v>10</v>
      </c>
      <c r="K29">
        <f>SUM(G$2:G29)</f>
        <v>18</v>
      </c>
      <c r="L29">
        <f t="shared" si="1"/>
        <v>6.6666666666666666E-2</v>
      </c>
      <c r="M29">
        <f t="shared" si="2"/>
        <v>0.36</v>
      </c>
      <c r="N29">
        <f t="shared" si="3"/>
        <v>2.4000000000000002E-3</v>
      </c>
      <c r="O29">
        <f t="shared" si="4"/>
        <v>32</v>
      </c>
      <c r="P29">
        <f t="shared" si="5"/>
        <v>185000</v>
      </c>
      <c r="Q29">
        <f t="shared" si="6"/>
        <v>925</v>
      </c>
    </row>
    <row r="30" spans="1:17" x14ac:dyDescent="0.3">
      <c r="A30">
        <v>-0.9527701836514787</v>
      </c>
      <c r="B30">
        <v>-0.95943835054560944</v>
      </c>
      <c r="C30">
        <v>-1.1156628147542724</v>
      </c>
      <c r="D30">
        <v>-0.97165647429175106</v>
      </c>
      <c r="E30">
        <v>0.31101657914584979</v>
      </c>
      <c r="F30">
        <v>0.45554053796967564</v>
      </c>
      <c r="G30">
        <v>1</v>
      </c>
      <c r="H30">
        <v>0.35232091816032024</v>
      </c>
      <c r="I30">
        <f t="shared" si="0"/>
        <v>0</v>
      </c>
      <c r="J30">
        <f>SUM(I$2:I30)</f>
        <v>10</v>
      </c>
      <c r="K30">
        <f>SUM(G$2:G30)</f>
        <v>19</v>
      </c>
      <c r="L30">
        <f t="shared" si="1"/>
        <v>6.6666666666666666E-2</v>
      </c>
      <c r="M30">
        <f t="shared" si="2"/>
        <v>0.38</v>
      </c>
      <c r="N30">
        <f t="shared" si="3"/>
        <v>0</v>
      </c>
      <c r="O30">
        <f t="shared" si="4"/>
        <v>31</v>
      </c>
      <c r="P30">
        <f t="shared" si="5"/>
        <v>180000</v>
      </c>
      <c r="Q30">
        <f t="shared" si="6"/>
        <v>900</v>
      </c>
    </row>
    <row r="31" spans="1:17" x14ac:dyDescent="0.3">
      <c r="A31">
        <v>-4.9166667854672594E-2</v>
      </c>
      <c r="B31">
        <v>-1.0333031729651618</v>
      </c>
      <c r="C31">
        <v>1.5857757055285029</v>
      </c>
      <c r="D31">
        <v>-0.45812565703621821</v>
      </c>
      <c r="E31">
        <v>-0.60361368077607691</v>
      </c>
      <c r="F31">
        <v>0.10168916752868366</v>
      </c>
      <c r="G31">
        <v>1</v>
      </c>
      <c r="H31">
        <v>0.34947120328564418</v>
      </c>
      <c r="I31">
        <f t="shared" si="0"/>
        <v>0</v>
      </c>
      <c r="J31">
        <f>SUM(I$2:I31)</f>
        <v>10</v>
      </c>
      <c r="K31">
        <f>SUM(G$2:G31)</f>
        <v>20</v>
      </c>
      <c r="L31">
        <f t="shared" si="1"/>
        <v>6.6666666666666666E-2</v>
      </c>
      <c r="M31">
        <f t="shared" si="2"/>
        <v>0.4</v>
      </c>
      <c r="N31">
        <f t="shared" si="3"/>
        <v>0</v>
      </c>
      <c r="O31">
        <f t="shared" si="4"/>
        <v>30</v>
      </c>
      <c r="P31">
        <f t="shared" si="5"/>
        <v>175000</v>
      </c>
      <c r="Q31">
        <f t="shared" si="6"/>
        <v>875</v>
      </c>
    </row>
    <row r="32" spans="1:17" x14ac:dyDescent="0.3">
      <c r="A32">
        <v>-0.21794902248624196</v>
      </c>
      <c r="B32">
        <v>-1.1612165326770134</v>
      </c>
      <c r="C32">
        <v>-0.83301692152033269</v>
      </c>
      <c r="D32">
        <v>-0.49251602488033441</v>
      </c>
      <c r="E32">
        <v>-0.10164508610746359</v>
      </c>
      <c r="F32">
        <v>0.32809500392744595</v>
      </c>
      <c r="G32">
        <v>1</v>
      </c>
      <c r="H32">
        <v>0.34422496353044901</v>
      </c>
      <c r="I32">
        <f t="shared" si="0"/>
        <v>0</v>
      </c>
      <c r="J32">
        <f>SUM(I$2:I32)</f>
        <v>10</v>
      </c>
      <c r="K32">
        <f>SUM(G$2:G32)</f>
        <v>21</v>
      </c>
      <c r="L32">
        <f t="shared" si="1"/>
        <v>6.6666666666666666E-2</v>
      </c>
      <c r="M32">
        <f t="shared" si="2"/>
        <v>0.42</v>
      </c>
      <c r="N32">
        <f t="shared" si="3"/>
        <v>0</v>
      </c>
      <c r="O32">
        <f t="shared" si="4"/>
        <v>29</v>
      </c>
      <c r="P32">
        <f t="shared" si="5"/>
        <v>170000</v>
      </c>
      <c r="Q32">
        <f t="shared" si="6"/>
        <v>850</v>
      </c>
    </row>
    <row r="33" spans="1:17" x14ac:dyDescent="0.3">
      <c r="A33">
        <v>0.28898705916890183</v>
      </c>
      <c r="B33">
        <v>-0.63486595176716976</v>
      </c>
      <c r="C33">
        <v>-0.14676845797965396</v>
      </c>
      <c r="D33">
        <v>-0.41893033925107825</v>
      </c>
      <c r="E33">
        <v>5.7159657072341712E-2</v>
      </c>
      <c r="F33">
        <v>-0.59826506054164896</v>
      </c>
      <c r="G33">
        <v>0</v>
      </c>
      <c r="H33">
        <v>0.34270042838701009</v>
      </c>
      <c r="I33">
        <f t="shared" si="0"/>
        <v>1</v>
      </c>
      <c r="J33">
        <f>SUM(I$2:I33)</f>
        <v>11</v>
      </c>
      <c r="K33">
        <f>SUM(G$2:G33)</f>
        <v>21</v>
      </c>
      <c r="L33">
        <f t="shared" si="1"/>
        <v>7.3333333333333334E-2</v>
      </c>
      <c r="M33">
        <f t="shared" si="2"/>
        <v>0.42</v>
      </c>
      <c r="N33">
        <f t="shared" si="3"/>
        <v>2.8000000000000004E-3</v>
      </c>
      <c r="O33">
        <f t="shared" si="4"/>
        <v>29</v>
      </c>
      <c r="P33">
        <f t="shared" si="5"/>
        <v>172500</v>
      </c>
      <c r="Q33">
        <f t="shared" si="6"/>
        <v>862.5</v>
      </c>
    </row>
    <row r="34" spans="1:17" x14ac:dyDescent="0.3">
      <c r="A34">
        <v>-0.7233830244341195</v>
      </c>
      <c r="B34">
        <v>-1.1234994183712539</v>
      </c>
      <c r="C34">
        <v>-0.13076576766316153</v>
      </c>
      <c r="D34">
        <v>-0.8204944655893166</v>
      </c>
      <c r="E34">
        <v>0.19760931536093987</v>
      </c>
      <c r="F34">
        <v>0.37173628797401143</v>
      </c>
      <c r="G34">
        <v>1</v>
      </c>
      <c r="H34">
        <v>0.33034645672569263</v>
      </c>
      <c r="I34">
        <f t="shared" ref="I34:I65" si="7">1-G34</f>
        <v>0</v>
      </c>
      <c r="J34">
        <f>SUM(I$2:I34)</f>
        <v>11</v>
      </c>
      <c r="K34">
        <f>SUM(G$2:G34)</f>
        <v>22</v>
      </c>
      <c r="L34">
        <f t="shared" ref="L34:L65" si="8">J34/150</f>
        <v>7.3333333333333334E-2</v>
      </c>
      <c r="M34">
        <f t="shared" ref="M34:M65" si="9">K34/50</f>
        <v>0.44</v>
      </c>
      <c r="N34">
        <f t="shared" ref="N34:N65" si="10">(M34+M33)/2*(L34-L33)</f>
        <v>0</v>
      </c>
      <c r="O34">
        <f t="shared" si="4"/>
        <v>28</v>
      </c>
      <c r="P34">
        <f t="shared" si="5"/>
        <v>167500</v>
      </c>
      <c r="Q34">
        <f t="shared" si="6"/>
        <v>837.5</v>
      </c>
    </row>
    <row r="35" spans="1:17" x14ac:dyDescent="0.3">
      <c r="A35">
        <v>-2.1657331454218669</v>
      </c>
      <c r="B35">
        <v>-1.1852663074987642</v>
      </c>
      <c r="C35">
        <v>-0.16335415819128168</v>
      </c>
      <c r="D35">
        <v>-0.77489195818743262</v>
      </c>
      <c r="E35">
        <v>0.46844820416706201</v>
      </c>
      <c r="F35">
        <v>0.56145350595665933</v>
      </c>
      <c r="G35">
        <v>1</v>
      </c>
      <c r="H35">
        <v>0.29850055982382484</v>
      </c>
      <c r="I35">
        <f t="shared" si="7"/>
        <v>0</v>
      </c>
      <c r="J35">
        <f>SUM(I$2:I35)</f>
        <v>11</v>
      </c>
      <c r="K35">
        <f>SUM(G$2:G35)</f>
        <v>23</v>
      </c>
      <c r="L35">
        <f t="shared" si="8"/>
        <v>7.3333333333333334E-2</v>
      </c>
      <c r="M35">
        <f t="shared" si="9"/>
        <v>0.46</v>
      </c>
      <c r="N35">
        <f t="shared" si="10"/>
        <v>0</v>
      </c>
      <c r="O35">
        <f t="shared" si="4"/>
        <v>27</v>
      </c>
      <c r="P35">
        <f t="shared" si="5"/>
        <v>162500</v>
      </c>
      <c r="Q35">
        <f t="shared" si="6"/>
        <v>812.5</v>
      </c>
    </row>
    <row r="36" spans="1:17" x14ac:dyDescent="0.3">
      <c r="A36">
        <v>-0.13149371540211788</v>
      </c>
      <c r="B36">
        <v>0.11471661371114517</v>
      </c>
      <c r="C36">
        <v>-0.94412438507630136</v>
      </c>
      <c r="D36">
        <v>0.32571565073214825</v>
      </c>
      <c r="E36">
        <v>-0.806172325798586</v>
      </c>
      <c r="F36">
        <v>-0.69119397496818635</v>
      </c>
      <c r="G36">
        <v>1</v>
      </c>
      <c r="H36">
        <v>0.29495008491212393</v>
      </c>
      <c r="I36">
        <f t="shared" si="7"/>
        <v>0</v>
      </c>
      <c r="J36">
        <f>SUM(I$2:I36)</f>
        <v>11</v>
      </c>
      <c r="K36">
        <f>SUM(G$2:G36)</f>
        <v>24</v>
      </c>
      <c r="L36">
        <f t="shared" si="8"/>
        <v>7.3333333333333334E-2</v>
      </c>
      <c r="M36">
        <f t="shared" si="9"/>
        <v>0.48</v>
      </c>
      <c r="N36">
        <f t="shared" si="10"/>
        <v>0</v>
      </c>
      <c r="O36">
        <f t="shared" si="4"/>
        <v>26</v>
      </c>
      <c r="P36">
        <f t="shared" si="5"/>
        <v>157500</v>
      </c>
      <c r="Q36">
        <f t="shared" si="6"/>
        <v>787.5</v>
      </c>
    </row>
    <row r="37" spans="1:17" x14ac:dyDescent="0.3">
      <c r="A37">
        <v>-1.898848927316342</v>
      </c>
      <c r="B37">
        <v>-1.2140318660404092</v>
      </c>
      <c r="C37">
        <v>-0.21366829544068588</v>
      </c>
      <c r="D37">
        <v>-0.54254833239153244</v>
      </c>
      <c r="E37">
        <v>-4.1022269300766828E-2</v>
      </c>
      <c r="F37">
        <v>0.836356244098727</v>
      </c>
      <c r="G37">
        <v>0</v>
      </c>
      <c r="H37">
        <v>0.28900218457988142</v>
      </c>
      <c r="I37">
        <f t="shared" si="7"/>
        <v>1</v>
      </c>
      <c r="J37">
        <f>SUM(I$2:I37)</f>
        <v>12</v>
      </c>
      <c r="K37">
        <f>SUM(G$2:G37)</f>
        <v>24</v>
      </c>
      <c r="L37">
        <f t="shared" si="8"/>
        <v>0.08</v>
      </c>
      <c r="M37">
        <f t="shared" si="9"/>
        <v>0.48</v>
      </c>
      <c r="N37">
        <f t="shared" si="10"/>
        <v>3.2000000000000006E-3</v>
      </c>
      <c r="O37">
        <f t="shared" si="4"/>
        <v>26</v>
      </c>
      <c r="P37">
        <f t="shared" si="5"/>
        <v>160000</v>
      </c>
      <c r="Q37">
        <f t="shared" si="6"/>
        <v>800</v>
      </c>
    </row>
    <row r="38" spans="1:17" x14ac:dyDescent="0.3">
      <c r="A38">
        <v>-0.94180421709152673</v>
      </c>
      <c r="B38">
        <v>-1.2360296171457794</v>
      </c>
      <c r="C38">
        <v>1.8264017274798205</v>
      </c>
      <c r="D38">
        <v>-0.84773514376003589</v>
      </c>
      <c r="E38">
        <v>0.43509485960685351</v>
      </c>
      <c r="F38">
        <v>9.6391960768689292E-2</v>
      </c>
      <c r="G38">
        <v>1</v>
      </c>
      <c r="H38">
        <v>0.2803075689919175</v>
      </c>
      <c r="I38">
        <f t="shared" si="7"/>
        <v>0</v>
      </c>
      <c r="J38">
        <f>SUM(I$2:I38)</f>
        <v>12</v>
      </c>
      <c r="K38">
        <f>SUM(G$2:G38)</f>
        <v>25</v>
      </c>
      <c r="L38">
        <f t="shared" si="8"/>
        <v>0.08</v>
      </c>
      <c r="M38">
        <f t="shared" si="9"/>
        <v>0.5</v>
      </c>
      <c r="N38">
        <f t="shared" si="10"/>
        <v>0</v>
      </c>
      <c r="O38">
        <f t="shared" si="4"/>
        <v>25</v>
      </c>
      <c r="P38">
        <f t="shared" si="5"/>
        <v>155000</v>
      </c>
      <c r="Q38">
        <f t="shared" si="6"/>
        <v>775</v>
      </c>
    </row>
    <row r="39" spans="1:17" x14ac:dyDescent="0.3">
      <c r="A39">
        <v>-2.2074236258076918</v>
      </c>
      <c r="B39">
        <v>-1.2784646146912306</v>
      </c>
      <c r="C39">
        <v>-0.26792541924706087</v>
      </c>
      <c r="D39">
        <v>-0.73024883666743345</v>
      </c>
      <c r="E39">
        <v>0.6669398817004657</v>
      </c>
      <c r="F39">
        <v>0.53668212554034211</v>
      </c>
      <c r="G39">
        <v>0</v>
      </c>
      <c r="H39">
        <v>0.27240487654554402</v>
      </c>
      <c r="I39">
        <f t="shared" si="7"/>
        <v>1</v>
      </c>
      <c r="J39">
        <f>SUM(I$2:I39)</f>
        <v>13</v>
      </c>
      <c r="K39">
        <f>SUM(G$2:G39)</f>
        <v>25</v>
      </c>
      <c r="L39">
        <f t="shared" si="8"/>
        <v>8.666666666666667E-2</v>
      </c>
      <c r="M39">
        <f t="shared" si="9"/>
        <v>0.5</v>
      </c>
      <c r="N39">
        <f t="shared" si="10"/>
        <v>3.333333333333334E-3</v>
      </c>
      <c r="O39">
        <f t="shared" si="4"/>
        <v>25</v>
      </c>
      <c r="P39">
        <f t="shared" si="5"/>
        <v>157500</v>
      </c>
      <c r="Q39">
        <f t="shared" si="6"/>
        <v>787.5</v>
      </c>
    </row>
    <row r="40" spans="1:17" x14ac:dyDescent="0.3">
      <c r="A40">
        <v>1.4779281333888041</v>
      </c>
      <c r="B40">
        <v>-0.93241786527769566</v>
      </c>
      <c r="C40">
        <v>2.849127960030335</v>
      </c>
      <c r="D40">
        <v>-0.40111479531747346</v>
      </c>
      <c r="E40">
        <v>-0.62533167753313079</v>
      </c>
      <c r="F40">
        <v>-0.27401792398658054</v>
      </c>
      <c r="G40">
        <v>0</v>
      </c>
      <c r="H40">
        <v>0.26793569691070718</v>
      </c>
      <c r="I40">
        <f t="shared" si="7"/>
        <v>1</v>
      </c>
      <c r="J40">
        <f>SUM(I$2:I40)</f>
        <v>14</v>
      </c>
      <c r="K40">
        <f>SUM(G$2:G40)</f>
        <v>25</v>
      </c>
      <c r="L40">
        <f t="shared" si="8"/>
        <v>9.3333333333333338E-2</v>
      </c>
      <c r="M40">
        <f t="shared" si="9"/>
        <v>0.5</v>
      </c>
      <c r="N40">
        <f t="shared" si="10"/>
        <v>3.333333333333334E-3</v>
      </c>
      <c r="O40">
        <f t="shared" si="4"/>
        <v>25</v>
      </c>
      <c r="P40">
        <f t="shared" si="5"/>
        <v>160000</v>
      </c>
      <c r="Q40">
        <f t="shared" si="6"/>
        <v>800</v>
      </c>
    </row>
    <row r="41" spans="1:17" x14ac:dyDescent="0.3">
      <c r="A41">
        <v>-5.4853948128706358E-2</v>
      </c>
      <c r="B41">
        <v>-0.88477667380700453</v>
      </c>
      <c r="C41">
        <v>-0.51545175330222615</v>
      </c>
      <c r="D41">
        <v>-0.22846074592696028</v>
      </c>
      <c r="E41">
        <v>0.19084019825064236</v>
      </c>
      <c r="F41">
        <v>-0.24133772320582123</v>
      </c>
      <c r="G41">
        <v>0</v>
      </c>
      <c r="H41">
        <v>0.26535247031630871</v>
      </c>
      <c r="I41">
        <f t="shared" si="7"/>
        <v>1</v>
      </c>
      <c r="J41">
        <f>SUM(I$2:I41)</f>
        <v>15</v>
      </c>
      <c r="K41">
        <f>SUM(G$2:G41)</f>
        <v>25</v>
      </c>
      <c r="L41">
        <f t="shared" si="8"/>
        <v>0.1</v>
      </c>
      <c r="M41">
        <f t="shared" si="9"/>
        <v>0.5</v>
      </c>
      <c r="N41">
        <f t="shared" si="10"/>
        <v>3.333333333333334E-3</v>
      </c>
      <c r="O41">
        <f t="shared" si="4"/>
        <v>25</v>
      </c>
      <c r="P41">
        <f t="shared" si="5"/>
        <v>162500</v>
      </c>
      <c r="Q41">
        <f t="shared" si="6"/>
        <v>812.5</v>
      </c>
    </row>
    <row r="42" spans="1:17" x14ac:dyDescent="0.3">
      <c r="A42">
        <v>-0.21411242937668704</v>
      </c>
      <c r="B42">
        <v>-0.90435678309130529</v>
      </c>
      <c r="C42">
        <v>7.7487408268961958E-2</v>
      </c>
      <c r="D42">
        <v>-0.54251396813220143</v>
      </c>
      <c r="E42">
        <v>-0.17067000643750127</v>
      </c>
      <c r="F42">
        <v>0.40208220025723401</v>
      </c>
      <c r="G42">
        <v>0</v>
      </c>
      <c r="H42">
        <v>0.26106272729724606</v>
      </c>
      <c r="I42">
        <f t="shared" si="7"/>
        <v>1</v>
      </c>
      <c r="J42">
        <f>SUM(I$2:I42)</f>
        <v>16</v>
      </c>
      <c r="K42">
        <f>SUM(G$2:G42)</f>
        <v>25</v>
      </c>
      <c r="L42">
        <f t="shared" si="8"/>
        <v>0.10666666666666667</v>
      </c>
      <c r="M42">
        <f t="shared" si="9"/>
        <v>0.5</v>
      </c>
      <c r="N42">
        <f t="shared" si="10"/>
        <v>3.333333333333334E-3</v>
      </c>
      <c r="O42">
        <f t="shared" si="4"/>
        <v>25</v>
      </c>
      <c r="P42">
        <f t="shared" si="5"/>
        <v>165000</v>
      </c>
      <c r="Q42">
        <f t="shared" si="6"/>
        <v>825</v>
      </c>
    </row>
    <row r="43" spans="1:17" x14ac:dyDescent="0.3">
      <c r="A43">
        <v>-1.8071166291535625</v>
      </c>
      <c r="B43">
        <v>-1.0704687925881786</v>
      </c>
      <c r="C43">
        <v>-0.24341100765555018</v>
      </c>
      <c r="D43">
        <v>-0.85359744750932143</v>
      </c>
      <c r="E43">
        <v>0.67362546290705339</v>
      </c>
      <c r="F43">
        <v>0.46210208450207202</v>
      </c>
      <c r="G43">
        <v>0</v>
      </c>
      <c r="H43">
        <v>0.25809747840544106</v>
      </c>
      <c r="I43">
        <f t="shared" si="7"/>
        <v>1</v>
      </c>
      <c r="J43">
        <f>SUM(I$2:I43)</f>
        <v>17</v>
      </c>
      <c r="K43">
        <f>SUM(G$2:G43)</f>
        <v>25</v>
      </c>
      <c r="L43">
        <f t="shared" si="8"/>
        <v>0.11333333333333333</v>
      </c>
      <c r="M43">
        <f t="shared" si="9"/>
        <v>0.5</v>
      </c>
      <c r="N43">
        <f t="shared" si="10"/>
        <v>3.333333333333327E-3</v>
      </c>
      <c r="O43">
        <f t="shared" si="4"/>
        <v>25</v>
      </c>
      <c r="P43">
        <f t="shared" si="5"/>
        <v>167500</v>
      </c>
      <c r="Q43">
        <f t="shared" si="6"/>
        <v>837.5</v>
      </c>
    </row>
    <row r="44" spans="1:17" x14ac:dyDescent="0.3">
      <c r="A44">
        <v>-1.384878156560337</v>
      </c>
      <c r="B44">
        <v>-1.2750255077988604</v>
      </c>
      <c r="C44">
        <v>-2.7037231701079523E-2</v>
      </c>
      <c r="D44">
        <v>-0.83340454212716786</v>
      </c>
      <c r="E44">
        <v>0.61807824208394213</v>
      </c>
      <c r="F44">
        <v>0.53157499836473532</v>
      </c>
      <c r="G44">
        <v>0</v>
      </c>
      <c r="H44">
        <v>0.25678150612345041</v>
      </c>
      <c r="I44">
        <f t="shared" si="7"/>
        <v>1</v>
      </c>
      <c r="J44">
        <f>SUM(I$2:I44)</f>
        <v>18</v>
      </c>
      <c r="K44">
        <f>SUM(G$2:G44)</f>
        <v>25</v>
      </c>
      <c r="L44">
        <f t="shared" si="8"/>
        <v>0.12</v>
      </c>
      <c r="M44">
        <f t="shared" si="9"/>
        <v>0.5</v>
      </c>
      <c r="N44">
        <f t="shared" si="10"/>
        <v>3.333333333333334E-3</v>
      </c>
      <c r="O44">
        <f t="shared" si="4"/>
        <v>25</v>
      </c>
      <c r="P44">
        <f t="shared" si="5"/>
        <v>170000</v>
      </c>
      <c r="Q44">
        <f t="shared" si="6"/>
        <v>850</v>
      </c>
    </row>
    <row r="45" spans="1:17" x14ac:dyDescent="0.3">
      <c r="A45">
        <v>9.1378628646984848E-3</v>
      </c>
      <c r="B45">
        <v>-1.1822066719597359</v>
      </c>
      <c r="C45">
        <v>-0.19421033778191119</v>
      </c>
      <c r="D45">
        <v>-0.40087504035825872</v>
      </c>
      <c r="E45">
        <v>5.0580222642726227E-2</v>
      </c>
      <c r="F45">
        <v>0.28646001842099428</v>
      </c>
      <c r="G45">
        <v>1</v>
      </c>
      <c r="H45">
        <v>0.25657239606311943</v>
      </c>
      <c r="I45">
        <f t="shared" si="7"/>
        <v>0</v>
      </c>
      <c r="J45">
        <f>SUM(I$2:I45)</f>
        <v>18</v>
      </c>
      <c r="K45">
        <f>SUM(G$2:G45)</f>
        <v>26</v>
      </c>
      <c r="L45">
        <f t="shared" si="8"/>
        <v>0.12</v>
      </c>
      <c r="M45">
        <f t="shared" si="9"/>
        <v>0.52</v>
      </c>
      <c r="N45">
        <f t="shared" si="10"/>
        <v>0</v>
      </c>
      <c r="O45">
        <f t="shared" si="4"/>
        <v>24</v>
      </c>
      <c r="P45">
        <f t="shared" si="5"/>
        <v>165000</v>
      </c>
      <c r="Q45">
        <f t="shared" si="6"/>
        <v>825</v>
      </c>
    </row>
    <row r="46" spans="1:17" x14ac:dyDescent="0.3">
      <c r="A46">
        <v>-0.3618976535284999</v>
      </c>
      <c r="B46">
        <v>-0.36715779015231076</v>
      </c>
      <c r="C46">
        <v>-0.21002099242646305</v>
      </c>
      <c r="D46">
        <v>-0.43902358870079899</v>
      </c>
      <c r="E46">
        <v>-0.49982626276698422</v>
      </c>
      <c r="F46">
        <v>0.2979539488302807</v>
      </c>
      <c r="G46">
        <v>1</v>
      </c>
      <c r="H46">
        <v>0.25454244180732871</v>
      </c>
      <c r="I46">
        <f t="shared" si="7"/>
        <v>0</v>
      </c>
      <c r="J46">
        <f>SUM(I$2:I46)</f>
        <v>18</v>
      </c>
      <c r="K46">
        <f>SUM(G$2:G46)</f>
        <v>27</v>
      </c>
      <c r="L46">
        <f t="shared" si="8"/>
        <v>0.12</v>
      </c>
      <c r="M46">
        <f t="shared" si="9"/>
        <v>0.54</v>
      </c>
      <c r="N46">
        <f t="shared" si="10"/>
        <v>0</v>
      </c>
      <c r="O46">
        <f t="shared" si="4"/>
        <v>23</v>
      </c>
      <c r="P46">
        <f t="shared" si="5"/>
        <v>160000</v>
      </c>
      <c r="Q46">
        <f t="shared" si="6"/>
        <v>800</v>
      </c>
    </row>
    <row r="47" spans="1:17" x14ac:dyDescent="0.3">
      <c r="A47">
        <v>0.85721820633715051</v>
      </c>
      <c r="B47">
        <v>-0.61870408082995754</v>
      </c>
      <c r="C47">
        <v>-0.48989388738793316</v>
      </c>
      <c r="D47">
        <v>-0.24394659830287349</v>
      </c>
      <c r="E47">
        <v>-5.4340595518462466E-2</v>
      </c>
      <c r="F47">
        <v>-0.32945011680906172</v>
      </c>
      <c r="G47">
        <v>1</v>
      </c>
      <c r="H47">
        <v>0.24844607282128001</v>
      </c>
      <c r="I47">
        <f t="shared" si="7"/>
        <v>0</v>
      </c>
      <c r="J47">
        <f>SUM(I$2:I47)</f>
        <v>18</v>
      </c>
      <c r="K47">
        <f>SUM(G$2:G47)</f>
        <v>28</v>
      </c>
      <c r="L47">
        <f t="shared" si="8"/>
        <v>0.12</v>
      </c>
      <c r="M47">
        <f t="shared" si="9"/>
        <v>0.56000000000000005</v>
      </c>
      <c r="N47">
        <f t="shared" si="10"/>
        <v>0</v>
      </c>
      <c r="O47">
        <f t="shared" si="4"/>
        <v>22</v>
      </c>
      <c r="P47">
        <f t="shared" si="5"/>
        <v>155000</v>
      </c>
      <c r="Q47">
        <f t="shared" si="6"/>
        <v>775</v>
      </c>
    </row>
    <row r="48" spans="1:17" x14ac:dyDescent="0.3">
      <c r="A48">
        <v>-0.56855877286275702</v>
      </c>
      <c r="B48">
        <v>-1.086951937909195</v>
      </c>
      <c r="C48">
        <v>-0.75995566096406653</v>
      </c>
      <c r="D48">
        <v>-0.58214792064419241</v>
      </c>
      <c r="E48">
        <v>0.44285543090016927</v>
      </c>
      <c r="F48">
        <v>0.35121050034402829</v>
      </c>
      <c r="G48">
        <v>0</v>
      </c>
      <c r="H48">
        <v>0.23584840586897091</v>
      </c>
      <c r="I48">
        <f t="shared" si="7"/>
        <v>1</v>
      </c>
      <c r="J48">
        <f>SUM(I$2:I48)</f>
        <v>19</v>
      </c>
      <c r="K48">
        <f>SUM(G$2:G48)</f>
        <v>28</v>
      </c>
      <c r="L48">
        <f t="shared" si="8"/>
        <v>0.12666666666666668</v>
      </c>
      <c r="M48">
        <f t="shared" si="9"/>
        <v>0.56000000000000005</v>
      </c>
      <c r="N48">
        <f t="shared" si="10"/>
        <v>3.733333333333342E-3</v>
      </c>
      <c r="O48">
        <f t="shared" si="4"/>
        <v>22</v>
      </c>
      <c r="P48">
        <f t="shared" si="5"/>
        <v>157500</v>
      </c>
      <c r="Q48">
        <f t="shared" si="6"/>
        <v>787.5</v>
      </c>
    </row>
    <row r="49" spans="1:17" x14ac:dyDescent="0.3">
      <c r="A49">
        <v>-1.4156890801349493</v>
      </c>
      <c r="B49">
        <v>-1.1350188163040258</v>
      </c>
      <c r="C49">
        <v>-1.1250891682837969</v>
      </c>
      <c r="D49">
        <v>-0.85931712373195601</v>
      </c>
      <c r="E49">
        <v>0.66493550243805011</v>
      </c>
      <c r="F49">
        <v>0.77769653936151051</v>
      </c>
      <c r="G49">
        <v>0</v>
      </c>
      <c r="H49">
        <v>0.22571639883779226</v>
      </c>
      <c r="I49">
        <f t="shared" si="7"/>
        <v>1</v>
      </c>
      <c r="J49">
        <f>SUM(I$2:I49)</f>
        <v>20</v>
      </c>
      <c r="K49">
        <f>SUM(G$2:G49)</f>
        <v>28</v>
      </c>
      <c r="L49">
        <f t="shared" si="8"/>
        <v>0.13333333333333333</v>
      </c>
      <c r="M49">
        <f t="shared" si="9"/>
        <v>0.56000000000000005</v>
      </c>
      <c r="N49">
        <f t="shared" si="10"/>
        <v>3.7333333333333268E-3</v>
      </c>
      <c r="O49">
        <f t="shared" si="4"/>
        <v>22</v>
      </c>
      <c r="P49">
        <f t="shared" si="5"/>
        <v>160000</v>
      </c>
      <c r="Q49">
        <f t="shared" si="6"/>
        <v>800</v>
      </c>
    </row>
    <row r="50" spans="1:17" x14ac:dyDescent="0.3">
      <c r="A50">
        <v>-1.1336837153002879</v>
      </c>
      <c r="B50">
        <v>-0.97669109049582492</v>
      </c>
      <c r="C50">
        <v>0.22370999994625543</v>
      </c>
      <c r="D50">
        <v>-0.92528767922423705</v>
      </c>
      <c r="E50">
        <v>0.38984207058842674</v>
      </c>
      <c r="F50">
        <v>0.65680727359559798</v>
      </c>
      <c r="G50">
        <v>1</v>
      </c>
      <c r="H50">
        <v>0.2216625636056419</v>
      </c>
      <c r="I50">
        <f t="shared" si="7"/>
        <v>0</v>
      </c>
      <c r="J50">
        <f>SUM(I$2:I50)</f>
        <v>20</v>
      </c>
      <c r="K50">
        <f>SUM(G$2:G50)</f>
        <v>29</v>
      </c>
      <c r="L50">
        <f t="shared" si="8"/>
        <v>0.13333333333333333</v>
      </c>
      <c r="M50">
        <f t="shared" si="9"/>
        <v>0.57999999999999996</v>
      </c>
      <c r="N50">
        <f t="shared" si="10"/>
        <v>0</v>
      </c>
      <c r="O50">
        <f t="shared" si="4"/>
        <v>21</v>
      </c>
      <c r="P50">
        <f t="shared" si="5"/>
        <v>155000</v>
      </c>
      <c r="Q50">
        <f t="shared" si="6"/>
        <v>775</v>
      </c>
    </row>
    <row r="51" spans="1:17" x14ac:dyDescent="0.3">
      <c r="A51">
        <v>-0.54340858674975911</v>
      </c>
      <c r="B51">
        <v>-0.93543418045407523</v>
      </c>
      <c r="C51">
        <v>-1.1519508465474169</v>
      </c>
      <c r="D51">
        <v>-0.63965193177602508</v>
      </c>
      <c r="E51">
        <v>0.51009303736509715</v>
      </c>
      <c r="F51">
        <v>0.41536768528074802</v>
      </c>
      <c r="G51">
        <v>0</v>
      </c>
      <c r="H51">
        <v>0.20955748268659496</v>
      </c>
      <c r="I51">
        <f t="shared" si="7"/>
        <v>1</v>
      </c>
      <c r="J51">
        <f>SUM(I$2:I51)</f>
        <v>21</v>
      </c>
      <c r="K51">
        <f>SUM(G$2:G51)</f>
        <v>29</v>
      </c>
      <c r="L51">
        <f t="shared" si="8"/>
        <v>0.14000000000000001</v>
      </c>
      <c r="M51">
        <f t="shared" si="9"/>
        <v>0.57999999999999996</v>
      </c>
      <c r="N51">
        <f t="shared" si="10"/>
        <v>3.8666666666666754E-3</v>
      </c>
      <c r="O51">
        <f t="shared" si="4"/>
        <v>21</v>
      </c>
      <c r="P51">
        <f t="shared" si="5"/>
        <v>157500</v>
      </c>
      <c r="Q51">
        <f t="shared" si="6"/>
        <v>787.5</v>
      </c>
    </row>
    <row r="52" spans="1:17" x14ac:dyDescent="0.3">
      <c r="A52">
        <v>-1.3167030681133445</v>
      </c>
      <c r="B52">
        <v>-0.95032307607987199</v>
      </c>
      <c r="C52">
        <v>-0.4969562053213526</v>
      </c>
      <c r="D52">
        <v>-0.54373714799083528</v>
      </c>
      <c r="E52">
        <v>0.27815641375224986</v>
      </c>
      <c r="F52">
        <v>0.59398589471854968</v>
      </c>
      <c r="G52">
        <v>1</v>
      </c>
      <c r="H52">
        <v>0.20658590417633546</v>
      </c>
      <c r="I52">
        <f t="shared" si="7"/>
        <v>0</v>
      </c>
      <c r="J52">
        <f>SUM(I$2:I52)</f>
        <v>21</v>
      </c>
      <c r="K52">
        <f>SUM(G$2:G52)</f>
        <v>30</v>
      </c>
      <c r="L52">
        <f t="shared" si="8"/>
        <v>0.14000000000000001</v>
      </c>
      <c r="M52">
        <f t="shared" si="9"/>
        <v>0.6</v>
      </c>
      <c r="N52">
        <f t="shared" si="10"/>
        <v>0</v>
      </c>
      <c r="O52">
        <f t="shared" si="4"/>
        <v>20</v>
      </c>
      <c r="P52">
        <f t="shared" si="5"/>
        <v>152500</v>
      </c>
      <c r="Q52">
        <f t="shared" si="6"/>
        <v>762.5</v>
      </c>
    </row>
    <row r="53" spans="1:17" x14ac:dyDescent="0.3">
      <c r="A53">
        <v>-1.3641011028645282</v>
      </c>
      <c r="B53">
        <v>-0.75344401408996531</v>
      </c>
      <c r="C53">
        <v>-5.3307583395447736E-2</v>
      </c>
      <c r="D53">
        <v>-0.73756954571218114</v>
      </c>
      <c r="E53">
        <v>0.54473702123753098</v>
      </c>
      <c r="F53">
        <v>0.32860720828507972</v>
      </c>
      <c r="G53">
        <v>1</v>
      </c>
      <c r="H53">
        <v>0.19754801062793703</v>
      </c>
      <c r="I53">
        <f t="shared" si="7"/>
        <v>0</v>
      </c>
      <c r="J53">
        <f>SUM(I$2:I53)</f>
        <v>21</v>
      </c>
      <c r="K53">
        <f>SUM(G$2:G53)</f>
        <v>31</v>
      </c>
      <c r="L53">
        <f t="shared" si="8"/>
        <v>0.14000000000000001</v>
      </c>
      <c r="M53">
        <f t="shared" si="9"/>
        <v>0.62</v>
      </c>
      <c r="N53">
        <f t="shared" si="10"/>
        <v>0</v>
      </c>
      <c r="O53">
        <f t="shared" si="4"/>
        <v>19</v>
      </c>
      <c r="P53">
        <f t="shared" si="5"/>
        <v>147500</v>
      </c>
      <c r="Q53">
        <f t="shared" si="6"/>
        <v>737.5</v>
      </c>
    </row>
    <row r="54" spans="1:17" x14ac:dyDescent="0.3">
      <c r="A54">
        <v>-1.3749277398454696</v>
      </c>
      <c r="B54">
        <v>-0.38810482159346937</v>
      </c>
      <c r="C54">
        <v>-1.2557129514469676</v>
      </c>
      <c r="D54">
        <v>-0.74119939776166077</v>
      </c>
      <c r="E54">
        <v>0.33893191079600177</v>
      </c>
      <c r="F54">
        <v>0.56160550902181983</v>
      </c>
      <c r="G54">
        <v>0</v>
      </c>
      <c r="H54">
        <v>0.18344819354969727</v>
      </c>
      <c r="I54">
        <f t="shared" si="7"/>
        <v>1</v>
      </c>
      <c r="J54">
        <f>SUM(I$2:I54)</f>
        <v>22</v>
      </c>
      <c r="K54">
        <f>SUM(G$2:G54)</f>
        <v>31</v>
      </c>
      <c r="L54">
        <f t="shared" si="8"/>
        <v>0.14666666666666667</v>
      </c>
      <c r="M54">
        <f t="shared" si="9"/>
        <v>0.62</v>
      </c>
      <c r="N54">
        <f t="shared" si="10"/>
        <v>4.1333333333333257E-3</v>
      </c>
      <c r="O54">
        <f t="shared" si="4"/>
        <v>19</v>
      </c>
      <c r="P54">
        <f t="shared" si="5"/>
        <v>150000</v>
      </c>
      <c r="Q54">
        <f t="shared" si="6"/>
        <v>750</v>
      </c>
    </row>
    <row r="55" spans="1:17" x14ac:dyDescent="0.3">
      <c r="A55">
        <v>1.2589382130297466</v>
      </c>
      <c r="B55">
        <v>-1.0677807489214048</v>
      </c>
      <c r="C55">
        <v>0.6320008560032534</v>
      </c>
      <c r="D55">
        <v>-0.75217251867156865</v>
      </c>
      <c r="E55">
        <v>1.0270970344666553E-2</v>
      </c>
      <c r="F55">
        <v>0.49835052603418972</v>
      </c>
      <c r="G55">
        <v>1</v>
      </c>
      <c r="H55">
        <v>0.17939157434417216</v>
      </c>
      <c r="I55">
        <f t="shared" si="7"/>
        <v>0</v>
      </c>
      <c r="J55">
        <f>SUM(I$2:I55)</f>
        <v>22</v>
      </c>
      <c r="K55">
        <f>SUM(G$2:G55)</f>
        <v>32</v>
      </c>
      <c r="L55">
        <f t="shared" si="8"/>
        <v>0.14666666666666667</v>
      </c>
      <c r="M55">
        <f t="shared" si="9"/>
        <v>0.64</v>
      </c>
      <c r="N55">
        <f t="shared" si="10"/>
        <v>0</v>
      </c>
      <c r="O55">
        <f t="shared" si="4"/>
        <v>18</v>
      </c>
      <c r="P55">
        <f t="shared" si="5"/>
        <v>145000</v>
      </c>
      <c r="Q55">
        <f t="shared" si="6"/>
        <v>725</v>
      </c>
    </row>
    <row r="56" spans="1:17" x14ac:dyDescent="0.3">
      <c r="A56">
        <v>-1.1275187705478729</v>
      </c>
      <c r="B56">
        <v>-0.80361203488669575</v>
      </c>
      <c r="C56">
        <v>-0.59338810967381506</v>
      </c>
      <c r="D56">
        <v>-0.32410893370623811</v>
      </c>
      <c r="E56">
        <v>0.50735812804673919</v>
      </c>
      <c r="F56">
        <v>0.11685962704695788</v>
      </c>
      <c r="G56">
        <v>0</v>
      </c>
      <c r="H56">
        <v>0.17618878039456579</v>
      </c>
      <c r="I56">
        <f t="shared" si="7"/>
        <v>1</v>
      </c>
      <c r="J56">
        <f>SUM(I$2:I56)</f>
        <v>23</v>
      </c>
      <c r="K56">
        <f>SUM(G$2:G56)</f>
        <v>32</v>
      </c>
      <c r="L56">
        <f t="shared" si="8"/>
        <v>0.15333333333333332</v>
      </c>
      <c r="M56">
        <f t="shared" si="9"/>
        <v>0.64</v>
      </c>
      <c r="N56">
        <f t="shared" si="10"/>
        <v>4.2666666666666591E-3</v>
      </c>
      <c r="O56">
        <f t="shared" si="4"/>
        <v>18</v>
      </c>
      <c r="P56">
        <f t="shared" si="5"/>
        <v>147500</v>
      </c>
      <c r="Q56">
        <f t="shared" si="6"/>
        <v>737.5</v>
      </c>
    </row>
    <row r="57" spans="1:17" x14ac:dyDescent="0.3">
      <c r="A57">
        <v>-0.45529269647579956</v>
      </c>
      <c r="B57">
        <v>0.31632727929787907</v>
      </c>
      <c r="C57">
        <v>-1.3185753994434253</v>
      </c>
      <c r="D57">
        <v>2.2352556515573208E-2</v>
      </c>
      <c r="E57">
        <v>-0.67108940554142515</v>
      </c>
      <c r="F57">
        <v>3.8204673139634181E-2</v>
      </c>
      <c r="G57">
        <v>0</v>
      </c>
      <c r="H57">
        <v>0.16856657105288286</v>
      </c>
      <c r="I57">
        <f t="shared" si="7"/>
        <v>1</v>
      </c>
      <c r="J57">
        <f>SUM(I$2:I57)</f>
        <v>24</v>
      </c>
      <c r="K57">
        <f>SUM(G$2:G57)</f>
        <v>32</v>
      </c>
      <c r="L57">
        <f t="shared" si="8"/>
        <v>0.16</v>
      </c>
      <c r="M57">
        <f t="shared" si="9"/>
        <v>0.64</v>
      </c>
      <c r="N57">
        <f t="shared" si="10"/>
        <v>4.2666666666666764E-3</v>
      </c>
      <c r="O57">
        <f t="shared" si="4"/>
        <v>18</v>
      </c>
      <c r="P57">
        <f t="shared" si="5"/>
        <v>150000</v>
      </c>
      <c r="Q57">
        <f t="shared" si="6"/>
        <v>750</v>
      </c>
    </row>
    <row r="58" spans="1:17" x14ac:dyDescent="0.3">
      <c r="A58">
        <v>-0.29802806840863694</v>
      </c>
      <c r="B58">
        <v>-1.1181857947930403</v>
      </c>
      <c r="C58">
        <v>1.0097270941525328E-2</v>
      </c>
      <c r="D58">
        <v>-0.70995129414228009</v>
      </c>
      <c r="E58">
        <v>0.67846329438665465</v>
      </c>
      <c r="F58">
        <v>0.35536730487284462</v>
      </c>
      <c r="G58">
        <v>0</v>
      </c>
      <c r="H58">
        <v>0.16655862658991838</v>
      </c>
      <c r="I58">
        <f t="shared" si="7"/>
        <v>1</v>
      </c>
      <c r="J58">
        <f>SUM(I$2:I58)</f>
        <v>25</v>
      </c>
      <c r="K58">
        <f>SUM(G$2:G58)</f>
        <v>32</v>
      </c>
      <c r="L58">
        <f t="shared" si="8"/>
        <v>0.16666666666666666</v>
      </c>
      <c r="M58">
        <f t="shared" si="9"/>
        <v>0.64</v>
      </c>
      <c r="N58">
        <f t="shared" si="10"/>
        <v>4.2666666666666591E-3</v>
      </c>
      <c r="O58">
        <f t="shared" si="4"/>
        <v>18</v>
      </c>
      <c r="P58">
        <f t="shared" si="5"/>
        <v>152500</v>
      </c>
      <c r="Q58">
        <f t="shared" si="6"/>
        <v>762.5</v>
      </c>
    </row>
    <row r="59" spans="1:17" x14ac:dyDescent="0.3">
      <c r="A59">
        <v>-0.48823249467098684</v>
      </c>
      <c r="B59">
        <v>-1.2441421878795493</v>
      </c>
      <c r="C59">
        <v>-1.0999508471346506</v>
      </c>
      <c r="D59">
        <v>-0.66426823495350718</v>
      </c>
      <c r="E59">
        <v>0.51432968831278814</v>
      </c>
      <c r="F59">
        <v>0.87258991475544712</v>
      </c>
      <c r="G59">
        <v>1</v>
      </c>
      <c r="H59">
        <v>0.16287173282007891</v>
      </c>
      <c r="I59">
        <f t="shared" si="7"/>
        <v>0</v>
      </c>
      <c r="J59">
        <f>SUM(I$2:I59)</f>
        <v>25</v>
      </c>
      <c r="K59">
        <f>SUM(G$2:G59)</f>
        <v>33</v>
      </c>
      <c r="L59">
        <f t="shared" si="8"/>
        <v>0.16666666666666666</v>
      </c>
      <c r="M59">
        <f t="shared" si="9"/>
        <v>0.66</v>
      </c>
      <c r="N59">
        <f t="shared" si="10"/>
        <v>0</v>
      </c>
      <c r="O59">
        <f t="shared" si="4"/>
        <v>17</v>
      </c>
      <c r="P59">
        <f t="shared" si="5"/>
        <v>147500</v>
      </c>
      <c r="Q59">
        <f t="shared" si="6"/>
        <v>737.5</v>
      </c>
    </row>
    <row r="60" spans="1:17" x14ac:dyDescent="0.3">
      <c r="A60">
        <v>-1.4681898072936148</v>
      </c>
      <c r="B60">
        <v>-1.2567607692526961</v>
      </c>
      <c r="C60">
        <v>1.0001593651614753</v>
      </c>
      <c r="D60">
        <v>-0.6167975651645019</v>
      </c>
      <c r="E60">
        <v>0.53198005106806101</v>
      </c>
      <c r="F60">
        <v>0.5725813399370685</v>
      </c>
      <c r="G60">
        <v>0</v>
      </c>
      <c r="H60">
        <v>0.1623363396245649</v>
      </c>
      <c r="I60">
        <f t="shared" si="7"/>
        <v>1</v>
      </c>
      <c r="J60">
        <f>SUM(I$2:I60)</f>
        <v>26</v>
      </c>
      <c r="K60">
        <f>SUM(G$2:G60)</f>
        <v>33</v>
      </c>
      <c r="L60">
        <f t="shared" si="8"/>
        <v>0.17333333333333334</v>
      </c>
      <c r="M60">
        <f t="shared" si="9"/>
        <v>0.66</v>
      </c>
      <c r="N60">
        <f t="shared" si="10"/>
        <v>4.4000000000000098E-3</v>
      </c>
      <c r="O60">
        <f t="shared" si="4"/>
        <v>17</v>
      </c>
      <c r="P60">
        <f t="shared" si="5"/>
        <v>150000</v>
      </c>
      <c r="Q60">
        <f t="shared" si="6"/>
        <v>750</v>
      </c>
    </row>
    <row r="61" spans="1:17" x14ac:dyDescent="0.3">
      <c r="A61">
        <v>0.15297437411369832</v>
      </c>
      <c r="B61">
        <v>-0.51185731816390156</v>
      </c>
      <c r="C61">
        <v>1.6882818079414796</v>
      </c>
      <c r="D61">
        <v>-0.44780642938881776</v>
      </c>
      <c r="E61">
        <v>-0.17278508027792858</v>
      </c>
      <c r="F61">
        <v>-1.6599007761853204E-2</v>
      </c>
      <c r="G61">
        <v>0</v>
      </c>
      <c r="H61">
        <v>0.16070002894473664</v>
      </c>
      <c r="I61">
        <f t="shared" si="7"/>
        <v>1</v>
      </c>
      <c r="J61">
        <f>SUM(I$2:I61)</f>
        <v>27</v>
      </c>
      <c r="K61">
        <f>SUM(G$2:G61)</f>
        <v>33</v>
      </c>
      <c r="L61">
        <f t="shared" si="8"/>
        <v>0.18</v>
      </c>
      <c r="M61">
        <f t="shared" si="9"/>
        <v>0.66</v>
      </c>
      <c r="N61">
        <f t="shared" si="10"/>
        <v>4.3999999999999916E-3</v>
      </c>
      <c r="O61">
        <f t="shared" si="4"/>
        <v>17</v>
      </c>
      <c r="P61">
        <f t="shared" si="5"/>
        <v>152500</v>
      </c>
      <c r="Q61">
        <f t="shared" si="6"/>
        <v>762.5</v>
      </c>
    </row>
    <row r="62" spans="1:17" x14ac:dyDescent="0.3">
      <c r="A62">
        <v>-2.7263238492914975E-2</v>
      </c>
      <c r="B62">
        <v>-0.48735230936505747</v>
      </c>
      <c r="C62">
        <v>-0.37425777515502889</v>
      </c>
      <c r="D62">
        <v>-0.47375900256622361</v>
      </c>
      <c r="E62">
        <v>0.15193543665786591</v>
      </c>
      <c r="F62">
        <v>0.15746637483291367</v>
      </c>
      <c r="G62">
        <v>0</v>
      </c>
      <c r="H62">
        <v>0.15995032346043472</v>
      </c>
      <c r="I62">
        <f t="shared" si="7"/>
        <v>1</v>
      </c>
      <c r="J62">
        <f>SUM(I$2:I62)</f>
        <v>28</v>
      </c>
      <c r="K62">
        <f>SUM(G$2:G62)</f>
        <v>33</v>
      </c>
      <c r="L62">
        <f t="shared" si="8"/>
        <v>0.18666666666666668</v>
      </c>
      <c r="M62">
        <f t="shared" si="9"/>
        <v>0.66</v>
      </c>
      <c r="N62">
        <f t="shared" si="10"/>
        <v>4.4000000000000098E-3</v>
      </c>
      <c r="O62">
        <f t="shared" si="4"/>
        <v>17</v>
      </c>
      <c r="P62">
        <f t="shared" si="5"/>
        <v>155000</v>
      </c>
      <c r="Q62">
        <f t="shared" si="6"/>
        <v>775</v>
      </c>
    </row>
    <row r="63" spans="1:17" x14ac:dyDescent="0.3">
      <c r="A63">
        <v>-0.89197168945027472</v>
      </c>
      <c r="B63">
        <v>-0.50605139131361709</v>
      </c>
      <c r="C63">
        <v>-1.152360349089967</v>
      </c>
      <c r="D63">
        <v>-0.52225870251459217</v>
      </c>
      <c r="E63">
        <v>0.56862149688932506</v>
      </c>
      <c r="F63">
        <v>0.18915811184760767</v>
      </c>
      <c r="G63">
        <v>0</v>
      </c>
      <c r="H63">
        <v>0.15464173189575287</v>
      </c>
      <c r="I63">
        <f t="shared" si="7"/>
        <v>1</v>
      </c>
      <c r="J63">
        <f>SUM(I$2:I63)</f>
        <v>29</v>
      </c>
      <c r="K63">
        <f>SUM(G$2:G63)</f>
        <v>33</v>
      </c>
      <c r="L63">
        <f t="shared" si="8"/>
        <v>0.19333333333333333</v>
      </c>
      <c r="M63">
        <f t="shared" si="9"/>
        <v>0.66</v>
      </c>
      <c r="N63">
        <f t="shared" si="10"/>
        <v>4.3999999999999916E-3</v>
      </c>
      <c r="O63">
        <f t="shared" si="4"/>
        <v>17</v>
      </c>
      <c r="P63">
        <f t="shared" si="5"/>
        <v>157500</v>
      </c>
      <c r="Q63">
        <f t="shared" si="6"/>
        <v>787.5</v>
      </c>
    </row>
    <row r="64" spans="1:17" x14ac:dyDescent="0.3">
      <c r="A64">
        <v>-1.1246370090655107</v>
      </c>
      <c r="B64">
        <v>-0.88286923093759795</v>
      </c>
      <c r="C64">
        <v>-1.223101972143831</v>
      </c>
      <c r="D64">
        <v>-0.21535404880429657</v>
      </c>
      <c r="E64">
        <v>0.31472464195894811</v>
      </c>
      <c r="F64">
        <v>0.48712743589919183</v>
      </c>
      <c r="G64">
        <v>0</v>
      </c>
      <c r="H64">
        <v>0.15454463723231265</v>
      </c>
      <c r="I64">
        <f t="shared" si="7"/>
        <v>1</v>
      </c>
      <c r="J64">
        <f>SUM(I$2:I64)</f>
        <v>30</v>
      </c>
      <c r="K64">
        <f>SUM(G$2:G64)</f>
        <v>33</v>
      </c>
      <c r="L64">
        <f t="shared" si="8"/>
        <v>0.2</v>
      </c>
      <c r="M64">
        <f t="shared" si="9"/>
        <v>0.66</v>
      </c>
      <c r="N64">
        <f t="shared" si="10"/>
        <v>4.4000000000000098E-3</v>
      </c>
      <c r="O64">
        <f t="shared" si="4"/>
        <v>17</v>
      </c>
      <c r="P64">
        <f t="shared" si="5"/>
        <v>160000</v>
      </c>
      <c r="Q64">
        <f t="shared" si="6"/>
        <v>800</v>
      </c>
    </row>
    <row r="65" spans="1:17" x14ac:dyDescent="0.3">
      <c r="A65">
        <v>-1.0536189476959641</v>
      </c>
      <c r="B65">
        <v>-1.1773111621643746</v>
      </c>
      <c r="C65">
        <v>2.3704738342741027</v>
      </c>
      <c r="D65">
        <v>-0.78859530958182378</v>
      </c>
      <c r="E65">
        <v>0.5512230048486757</v>
      </c>
      <c r="F65">
        <v>0.33529522191705941</v>
      </c>
      <c r="G65">
        <v>1</v>
      </c>
      <c r="H65">
        <v>0.15109601172166109</v>
      </c>
      <c r="I65">
        <f t="shared" si="7"/>
        <v>0</v>
      </c>
      <c r="J65">
        <f>SUM(I$2:I65)</f>
        <v>30</v>
      </c>
      <c r="K65">
        <f>SUM(G$2:G65)</f>
        <v>34</v>
      </c>
      <c r="L65">
        <f t="shared" si="8"/>
        <v>0.2</v>
      </c>
      <c r="M65">
        <f t="shared" si="9"/>
        <v>0.68</v>
      </c>
      <c r="N65">
        <f t="shared" si="10"/>
        <v>0</v>
      </c>
      <c r="O65">
        <f t="shared" si="4"/>
        <v>16</v>
      </c>
      <c r="P65">
        <f t="shared" si="5"/>
        <v>155000</v>
      </c>
      <c r="Q65">
        <f t="shared" si="6"/>
        <v>775</v>
      </c>
    </row>
    <row r="66" spans="1:17" x14ac:dyDescent="0.3">
      <c r="A66">
        <v>-1.0219519105157353</v>
      </c>
      <c r="B66">
        <v>-0.95419405840839033</v>
      </c>
      <c r="C66">
        <v>-0.1756137300063548</v>
      </c>
      <c r="D66">
        <v>-0.7337217321167453</v>
      </c>
      <c r="E66">
        <v>0.56955263476769857</v>
      </c>
      <c r="F66">
        <v>0.63116458953172838</v>
      </c>
      <c r="G66">
        <v>1</v>
      </c>
      <c r="H66">
        <v>0.14844062456401677</v>
      </c>
      <c r="I66">
        <f t="shared" ref="I66:I97" si="11">1-G66</f>
        <v>0</v>
      </c>
      <c r="J66">
        <f>SUM(I$2:I66)</f>
        <v>30</v>
      </c>
      <c r="K66">
        <f>SUM(G$2:G66)</f>
        <v>35</v>
      </c>
      <c r="L66">
        <f t="shared" ref="L66:L97" si="12">J66/150</f>
        <v>0.2</v>
      </c>
      <c r="M66">
        <f t="shared" ref="M66:M97" si="13">K66/50</f>
        <v>0.7</v>
      </c>
      <c r="N66">
        <f t="shared" ref="N66:N97" si="14">(M66+M65)/2*(L66-L65)</f>
        <v>0</v>
      </c>
      <c r="O66">
        <f t="shared" si="4"/>
        <v>15</v>
      </c>
      <c r="P66">
        <f t="shared" si="5"/>
        <v>150000</v>
      </c>
      <c r="Q66">
        <f t="shared" si="6"/>
        <v>750</v>
      </c>
    </row>
    <row r="67" spans="1:17" x14ac:dyDescent="0.3">
      <c r="A67">
        <v>0.59176233605056383</v>
      </c>
      <c r="B67">
        <v>-0.78019653343345674</v>
      </c>
      <c r="C67">
        <v>-0.56648216105324445</v>
      </c>
      <c r="D67">
        <v>-0.63169985281895591</v>
      </c>
      <c r="E67">
        <v>0.36987138989023827</v>
      </c>
      <c r="F67">
        <v>0.34119166496681852</v>
      </c>
      <c r="G67">
        <v>0</v>
      </c>
      <c r="H67">
        <v>0.14135379319010671</v>
      </c>
      <c r="I67">
        <f t="shared" si="11"/>
        <v>1</v>
      </c>
      <c r="J67">
        <f>SUM(I$2:I67)</f>
        <v>31</v>
      </c>
      <c r="K67">
        <f>SUM(G$2:G67)</f>
        <v>35</v>
      </c>
      <c r="L67">
        <f t="shared" si="12"/>
        <v>0.20666666666666667</v>
      </c>
      <c r="M67">
        <f t="shared" si="13"/>
        <v>0.7</v>
      </c>
      <c r="N67">
        <f t="shared" si="14"/>
        <v>4.6666666666666575E-3</v>
      </c>
      <c r="O67">
        <f t="shared" ref="O67:O130" si="15">50-K67</f>
        <v>15</v>
      </c>
      <c r="P67">
        <f t="shared" ref="P67:P130" si="16">5000*O67+2500*J67</f>
        <v>152500</v>
      </c>
      <c r="Q67">
        <f t="shared" ref="Q67:Q130" si="17">P67/200</f>
        <v>762.5</v>
      </c>
    </row>
    <row r="68" spans="1:17" x14ac:dyDescent="0.3">
      <c r="A68">
        <v>0.58258896416457384</v>
      </c>
      <c r="B68">
        <v>0.10376937871222522</v>
      </c>
      <c r="C68">
        <v>-0.99938958900705877</v>
      </c>
      <c r="D68">
        <v>-0.23995095800487579</v>
      </c>
      <c r="E68">
        <v>-0.55834115577376864</v>
      </c>
      <c r="F68">
        <v>0.21237480568798311</v>
      </c>
      <c r="G68">
        <v>0</v>
      </c>
      <c r="H68">
        <v>0.14068384930775107</v>
      </c>
      <c r="I68">
        <f t="shared" si="11"/>
        <v>1</v>
      </c>
      <c r="J68">
        <f>SUM(I$2:I68)</f>
        <v>32</v>
      </c>
      <c r="K68">
        <f>SUM(G$2:G68)</f>
        <v>35</v>
      </c>
      <c r="L68">
        <f t="shared" si="12"/>
        <v>0.21333333333333335</v>
      </c>
      <c r="M68">
        <f t="shared" si="13"/>
        <v>0.7</v>
      </c>
      <c r="N68">
        <f t="shared" si="14"/>
        <v>4.6666666666666766E-3</v>
      </c>
      <c r="O68">
        <f t="shared" si="15"/>
        <v>15</v>
      </c>
      <c r="P68">
        <f t="shared" si="16"/>
        <v>155000</v>
      </c>
      <c r="Q68">
        <f t="shared" si="17"/>
        <v>775</v>
      </c>
    </row>
    <row r="69" spans="1:17" x14ac:dyDescent="0.3">
      <c r="A69">
        <v>-0.73240511796649665</v>
      </c>
      <c r="B69">
        <v>-1.1867950045600351</v>
      </c>
      <c r="C69">
        <v>0.34769907731545685</v>
      </c>
      <c r="D69">
        <v>-0.79549764834543879</v>
      </c>
      <c r="E69">
        <v>0.54675210475266001</v>
      </c>
      <c r="F69">
        <v>0.77040975827633251</v>
      </c>
      <c r="G69">
        <v>1</v>
      </c>
      <c r="H69">
        <v>0.14065353648865003</v>
      </c>
      <c r="I69">
        <f t="shared" si="11"/>
        <v>0</v>
      </c>
      <c r="J69">
        <f>SUM(I$2:I69)</f>
        <v>32</v>
      </c>
      <c r="K69">
        <f>SUM(G$2:G69)</f>
        <v>36</v>
      </c>
      <c r="L69">
        <f t="shared" si="12"/>
        <v>0.21333333333333335</v>
      </c>
      <c r="M69">
        <f t="shared" si="13"/>
        <v>0.72</v>
      </c>
      <c r="N69">
        <f t="shared" si="14"/>
        <v>0</v>
      </c>
      <c r="O69">
        <f t="shared" si="15"/>
        <v>14</v>
      </c>
      <c r="P69">
        <f t="shared" si="16"/>
        <v>150000</v>
      </c>
      <c r="Q69">
        <f t="shared" si="17"/>
        <v>750</v>
      </c>
    </row>
    <row r="70" spans="1:17" x14ac:dyDescent="0.3">
      <c r="A70">
        <v>0.84452255121284048</v>
      </c>
      <c r="B70">
        <v>-0.91791188023202419</v>
      </c>
      <c r="C70">
        <v>-0.42224067947246324</v>
      </c>
      <c r="D70">
        <v>-0.5146298672413685</v>
      </c>
      <c r="E70">
        <v>7.7281672227588784E-3</v>
      </c>
      <c r="F70">
        <v>0.62561318318429748</v>
      </c>
      <c r="G70">
        <v>0</v>
      </c>
      <c r="H70">
        <v>0.13627811987378485</v>
      </c>
      <c r="I70">
        <f t="shared" si="11"/>
        <v>1</v>
      </c>
      <c r="J70">
        <f>SUM(I$2:I70)</f>
        <v>33</v>
      </c>
      <c r="K70">
        <f>SUM(G$2:G70)</f>
        <v>36</v>
      </c>
      <c r="L70">
        <f t="shared" si="12"/>
        <v>0.22</v>
      </c>
      <c r="M70">
        <f t="shared" si="13"/>
        <v>0.72</v>
      </c>
      <c r="N70">
        <f t="shared" si="14"/>
        <v>4.7999999999999909E-3</v>
      </c>
      <c r="O70">
        <f t="shared" si="15"/>
        <v>14</v>
      </c>
      <c r="P70">
        <f t="shared" si="16"/>
        <v>152500</v>
      </c>
      <c r="Q70">
        <f t="shared" si="17"/>
        <v>762.5</v>
      </c>
    </row>
    <row r="71" spans="1:17" x14ac:dyDescent="0.3">
      <c r="A71">
        <v>0.18060854667609647</v>
      </c>
      <c r="B71">
        <v>-1.1568253688287904</v>
      </c>
      <c r="C71">
        <v>-0.21157096263232811</v>
      </c>
      <c r="D71">
        <v>-0.60458064662736433</v>
      </c>
      <c r="E71">
        <v>0.53123504831393842</v>
      </c>
      <c r="F71">
        <v>0.50279725407862985</v>
      </c>
      <c r="G71">
        <v>0</v>
      </c>
      <c r="H71">
        <v>0.13466267298183213</v>
      </c>
      <c r="I71">
        <f t="shared" si="11"/>
        <v>1</v>
      </c>
      <c r="J71">
        <f>SUM(I$2:I71)</f>
        <v>34</v>
      </c>
      <c r="K71">
        <f>SUM(G$2:G71)</f>
        <v>36</v>
      </c>
      <c r="L71">
        <f t="shared" si="12"/>
        <v>0.22666666666666666</v>
      </c>
      <c r="M71">
        <f t="shared" si="13"/>
        <v>0.72</v>
      </c>
      <c r="N71">
        <f t="shared" si="14"/>
        <v>4.7999999999999909E-3</v>
      </c>
      <c r="O71">
        <f t="shared" si="15"/>
        <v>14</v>
      </c>
      <c r="P71">
        <f t="shared" si="16"/>
        <v>155000</v>
      </c>
      <c r="Q71">
        <f t="shared" si="17"/>
        <v>775</v>
      </c>
    </row>
    <row r="72" spans="1:17" x14ac:dyDescent="0.3">
      <c r="A72">
        <v>1.0897284801897078</v>
      </c>
      <c r="B72">
        <v>-0.27636062296743341</v>
      </c>
      <c r="C72">
        <v>-0.6257869621925759</v>
      </c>
      <c r="D72">
        <v>-0.48035026203653625</v>
      </c>
      <c r="E72">
        <v>0.21442965492261151</v>
      </c>
      <c r="F72">
        <v>-0.11106850975700666</v>
      </c>
      <c r="G72">
        <v>0</v>
      </c>
      <c r="H72">
        <v>0.1256259445850007</v>
      </c>
      <c r="I72">
        <f t="shared" si="11"/>
        <v>1</v>
      </c>
      <c r="J72">
        <f>SUM(I$2:I72)</f>
        <v>35</v>
      </c>
      <c r="K72">
        <f>SUM(G$2:G72)</f>
        <v>36</v>
      </c>
      <c r="L72">
        <f t="shared" si="12"/>
        <v>0.23333333333333334</v>
      </c>
      <c r="M72">
        <f t="shared" si="13"/>
        <v>0.72</v>
      </c>
      <c r="N72">
        <f t="shared" si="14"/>
        <v>4.8000000000000109E-3</v>
      </c>
      <c r="O72">
        <f t="shared" si="15"/>
        <v>14</v>
      </c>
      <c r="P72">
        <f t="shared" si="16"/>
        <v>157500</v>
      </c>
      <c r="Q72">
        <f t="shared" si="17"/>
        <v>787.5</v>
      </c>
    </row>
    <row r="73" spans="1:17" x14ac:dyDescent="0.3">
      <c r="A73">
        <v>-0.26208864232659967</v>
      </c>
      <c r="B73">
        <v>-1.1927336248576399</v>
      </c>
      <c r="C73">
        <v>0.2181436652974767</v>
      </c>
      <c r="D73">
        <v>-0.56434578036433714</v>
      </c>
      <c r="E73">
        <v>0.6360846620016386</v>
      </c>
      <c r="F73">
        <v>0.47733971356252669</v>
      </c>
      <c r="G73">
        <v>0</v>
      </c>
      <c r="H73">
        <v>0.113815476285734</v>
      </c>
      <c r="I73">
        <f t="shared" si="11"/>
        <v>1</v>
      </c>
      <c r="J73">
        <f>SUM(I$2:I73)</f>
        <v>36</v>
      </c>
      <c r="K73">
        <f>SUM(G$2:G73)</f>
        <v>36</v>
      </c>
      <c r="L73">
        <f t="shared" si="12"/>
        <v>0.24</v>
      </c>
      <c r="M73">
        <f t="shared" si="13"/>
        <v>0.72</v>
      </c>
      <c r="N73">
        <f t="shared" si="14"/>
        <v>4.7999999999999909E-3</v>
      </c>
      <c r="O73">
        <f t="shared" si="15"/>
        <v>14</v>
      </c>
      <c r="P73">
        <f t="shared" si="16"/>
        <v>160000</v>
      </c>
      <c r="Q73">
        <f t="shared" si="17"/>
        <v>800</v>
      </c>
    </row>
    <row r="74" spans="1:17" x14ac:dyDescent="0.3">
      <c r="A74">
        <v>0.23489073465053972</v>
      </c>
      <c r="B74">
        <v>0.88228430270879177</v>
      </c>
      <c r="C74">
        <v>-0.20079602290777815</v>
      </c>
      <c r="D74">
        <v>-0.17560264273110085</v>
      </c>
      <c r="E74">
        <v>-0.65354193270663008</v>
      </c>
      <c r="F74">
        <v>-0.37732920297022299</v>
      </c>
      <c r="G74">
        <v>0</v>
      </c>
      <c r="H74">
        <v>0.11166226878664293</v>
      </c>
      <c r="I74">
        <f t="shared" si="11"/>
        <v>1</v>
      </c>
      <c r="J74">
        <f>SUM(I$2:I74)</f>
        <v>37</v>
      </c>
      <c r="K74">
        <f>SUM(G$2:G74)</f>
        <v>36</v>
      </c>
      <c r="L74">
        <f t="shared" si="12"/>
        <v>0.24666666666666667</v>
      </c>
      <c r="M74">
        <f t="shared" si="13"/>
        <v>0.72</v>
      </c>
      <c r="N74">
        <f t="shared" si="14"/>
        <v>4.8000000000000109E-3</v>
      </c>
      <c r="O74">
        <f t="shared" si="15"/>
        <v>14</v>
      </c>
      <c r="P74">
        <f t="shared" si="16"/>
        <v>162500</v>
      </c>
      <c r="Q74">
        <f t="shared" si="17"/>
        <v>812.5</v>
      </c>
    </row>
    <row r="75" spans="1:17" x14ac:dyDescent="0.3">
      <c r="A75">
        <v>-0.8187303111225871</v>
      </c>
      <c r="B75">
        <v>0.13904330697124542</v>
      </c>
      <c r="C75">
        <v>-0.97946435677934629</v>
      </c>
      <c r="D75">
        <v>-0.20943191956046311</v>
      </c>
      <c r="E75">
        <v>-0.28035441367800124</v>
      </c>
      <c r="F75">
        <v>0.30581040566726714</v>
      </c>
      <c r="G75">
        <v>0</v>
      </c>
      <c r="H75">
        <v>0.10999460680314467</v>
      </c>
      <c r="I75">
        <f t="shared" si="11"/>
        <v>1</v>
      </c>
      <c r="J75">
        <f>SUM(I$2:I75)</f>
        <v>38</v>
      </c>
      <c r="K75">
        <f>SUM(G$2:G75)</f>
        <v>36</v>
      </c>
      <c r="L75">
        <f t="shared" si="12"/>
        <v>0.25333333333333335</v>
      </c>
      <c r="M75">
        <f t="shared" si="13"/>
        <v>0.72</v>
      </c>
      <c r="N75">
        <f t="shared" si="14"/>
        <v>4.8000000000000109E-3</v>
      </c>
      <c r="O75">
        <f t="shared" si="15"/>
        <v>14</v>
      </c>
      <c r="P75">
        <f t="shared" si="16"/>
        <v>165000</v>
      </c>
      <c r="Q75">
        <f t="shared" si="17"/>
        <v>825</v>
      </c>
    </row>
    <row r="76" spans="1:17" x14ac:dyDescent="0.3">
      <c r="A76">
        <v>0.34856997329898332</v>
      </c>
      <c r="B76">
        <v>-1.261495745816178</v>
      </c>
      <c r="C76">
        <v>0.65644447376485549</v>
      </c>
      <c r="D76">
        <v>-0.56077616444139078</v>
      </c>
      <c r="E76">
        <v>0.59453788316948586</v>
      </c>
      <c r="F76">
        <v>0.37048255334558489</v>
      </c>
      <c r="G76">
        <v>0</v>
      </c>
      <c r="H76">
        <v>0.10767281006376328</v>
      </c>
      <c r="I76">
        <f t="shared" si="11"/>
        <v>1</v>
      </c>
      <c r="J76">
        <f>SUM(I$2:I76)</f>
        <v>39</v>
      </c>
      <c r="K76">
        <f>SUM(G$2:G76)</f>
        <v>36</v>
      </c>
      <c r="L76">
        <f t="shared" si="12"/>
        <v>0.26</v>
      </c>
      <c r="M76">
        <f t="shared" si="13"/>
        <v>0.72</v>
      </c>
      <c r="N76">
        <f t="shared" si="14"/>
        <v>4.7999999999999909E-3</v>
      </c>
      <c r="O76">
        <f t="shared" si="15"/>
        <v>14</v>
      </c>
      <c r="P76">
        <f t="shared" si="16"/>
        <v>167500</v>
      </c>
      <c r="Q76">
        <f t="shared" si="17"/>
        <v>837.5</v>
      </c>
    </row>
    <row r="77" spans="1:17" x14ac:dyDescent="0.3">
      <c r="A77">
        <v>9.7449751051409336E-2</v>
      </c>
      <c r="B77">
        <v>-0.92018072388655603</v>
      </c>
      <c r="C77">
        <v>0.52085914537703182</v>
      </c>
      <c r="D77">
        <v>-0.45100263052170469</v>
      </c>
      <c r="E77">
        <v>0.55842220293560607</v>
      </c>
      <c r="F77">
        <v>9.2074324531156618E-2</v>
      </c>
      <c r="G77">
        <v>0</v>
      </c>
      <c r="H77">
        <v>0.10705534903009434</v>
      </c>
      <c r="I77">
        <f t="shared" si="11"/>
        <v>1</v>
      </c>
      <c r="J77">
        <f>SUM(I$2:I77)</f>
        <v>40</v>
      </c>
      <c r="K77">
        <f>SUM(G$2:G77)</f>
        <v>36</v>
      </c>
      <c r="L77">
        <f t="shared" si="12"/>
        <v>0.26666666666666666</v>
      </c>
      <c r="M77">
        <f t="shared" si="13"/>
        <v>0.72</v>
      </c>
      <c r="N77">
        <f t="shared" si="14"/>
        <v>4.7999999999999909E-3</v>
      </c>
      <c r="O77">
        <f t="shared" si="15"/>
        <v>14</v>
      </c>
      <c r="P77">
        <f t="shared" si="16"/>
        <v>170000</v>
      </c>
      <c r="Q77">
        <f t="shared" si="17"/>
        <v>850</v>
      </c>
    </row>
    <row r="78" spans="1:17" x14ac:dyDescent="0.3">
      <c r="A78">
        <v>-0.83594963471222117</v>
      </c>
      <c r="B78">
        <v>-0.24867557997485012</v>
      </c>
      <c r="C78">
        <v>-0.46089377236412693</v>
      </c>
      <c r="D78">
        <v>-0.68812080763462002</v>
      </c>
      <c r="E78">
        <v>0.37642782544704884</v>
      </c>
      <c r="F78">
        <v>0.42422197833371056</v>
      </c>
      <c r="G78">
        <v>0</v>
      </c>
      <c r="H78">
        <v>9.9971277588119259E-2</v>
      </c>
      <c r="I78">
        <f t="shared" si="11"/>
        <v>1</v>
      </c>
      <c r="J78">
        <f>SUM(I$2:I78)</f>
        <v>41</v>
      </c>
      <c r="K78">
        <f>SUM(G$2:G78)</f>
        <v>36</v>
      </c>
      <c r="L78">
        <f t="shared" si="12"/>
        <v>0.27333333333333332</v>
      </c>
      <c r="M78">
        <f t="shared" si="13"/>
        <v>0.72</v>
      </c>
      <c r="N78">
        <f t="shared" si="14"/>
        <v>4.7999999999999909E-3</v>
      </c>
      <c r="O78">
        <f t="shared" si="15"/>
        <v>14</v>
      </c>
      <c r="P78">
        <f t="shared" si="16"/>
        <v>172500</v>
      </c>
      <c r="Q78">
        <f t="shared" si="17"/>
        <v>862.5</v>
      </c>
    </row>
    <row r="79" spans="1:17" x14ac:dyDescent="0.3">
      <c r="A79">
        <v>-1.3986287071965391</v>
      </c>
      <c r="B79">
        <v>-1.0661922363693503</v>
      </c>
      <c r="C79">
        <v>-0.52061892886535666</v>
      </c>
      <c r="D79">
        <v>-2.5362001196900571E-2</v>
      </c>
      <c r="E79">
        <v>0.25513702319365611</v>
      </c>
      <c r="F79">
        <v>0.63720034228796707</v>
      </c>
      <c r="G79">
        <v>0</v>
      </c>
      <c r="H79">
        <v>9.9641812951723169E-2</v>
      </c>
      <c r="I79">
        <f t="shared" si="11"/>
        <v>1</v>
      </c>
      <c r="J79">
        <f>SUM(I$2:I79)</f>
        <v>42</v>
      </c>
      <c r="K79">
        <f>SUM(G$2:G79)</f>
        <v>36</v>
      </c>
      <c r="L79">
        <f t="shared" si="12"/>
        <v>0.28000000000000003</v>
      </c>
      <c r="M79">
        <f t="shared" si="13"/>
        <v>0.72</v>
      </c>
      <c r="N79">
        <f t="shared" si="14"/>
        <v>4.8000000000000308E-3</v>
      </c>
      <c r="O79">
        <f t="shared" si="15"/>
        <v>14</v>
      </c>
      <c r="P79">
        <f t="shared" si="16"/>
        <v>175000</v>
      </c>
      <c r="Q79">
        <f t="shared" si="17"/>
        <v>875</v>
      </c>
    </row>
    <row r="80" spans="1:17" x14ac:dyDescent="0.3">
      <c r="A80">
        <v>-1.0684736175524792</v>
      </c>
      <c r="B80">
        <v>-0.9388907367828101</v>
      </c>
      <c r="C80">
        <v>0.21736288504721704</v>
      </c>
      <c r="D80">
        <v>-0.65208657636619116</v>
      </c>
      <c r="E80">
        <v>0.33996725936394018</v>
      </c>
      <c r="F80">
        <v>0.90315926742967501</v>
      </c>
      <c r="G80">
        <v>0</v>
      </c>
      <c r="H80">
        <v>9.8047319543013337E-2</v>
      </c>
      <c r="I80">
        <f t="shared" si="11"/>
        <v>1</v>
      </c>
      <c r="J80">
        <f>SUM(I$2:I80)</f>
        <v>43</v>
      </c>
      <c r="K80">
        <f>SUM(G$2:G80)</f>
        <v>36</v>
      </c>
      <c r="L80">
        <f t="shared" si="12"/>
        <v>0.28666666666666668</v>
      </c>
      <c r="M80">
        <f t="shared" si="13"/>
        <v>0.72</v>
      </c>
      <c r="N80">
        <f t="shared" si="14"/>
        <v>4.7999999999999909E-3</v>
      </c>
      <c r="O80">
        <f t="shared" si="15"/>
        <v>14</v>
      </c>
      <c r="P80">
        <f t="shared" si="16"/>
        <v>177500</v>
      </c>
      <c r="Q80">
        <f t="shared" si="17"/>
        <v>887.5</v>
      </c>
    </row>
    <row r="81" spans="1:17" x14ac:dyDescent="0.3">
      <c r="A81">
        <v>-0.52518652290668422</v>
      </c>
      <c r="B81">
        <v>-0.74178869911807732</v>
      </c>
      <c r="C81">
        <v>3.9035705455731567E-2</v>
      </c>
      <c r="D81">
        <v>0.16268122813016758</v>
      </c>
      <c r="E81">
        <v>-0.334543523345259</v>
      </c>
      <c r="F81">
        <v>0.47551111997362344</v>
      </c>
      <c r="G81">
        <v>0</v>
      </c>
      <c r="H81">
        <v>9.21545394479166E-2</v>
      </c>
      <c r="I81">
        <f t="shared" si="11"/>
        <v>1</v>
      </c>
      <c r="J81">
        <f>SUM(I$2:I81)</f>
        <v>44</v>
      </c>
      <c r="K81">
        <f>SUM(G$2:G81)</f>
        <v>36</v>
      </c>
      <c r="L81">
        <f t="shared" si="12"/>
        <v>0.29333333333333333</v>
      </c>
      <c r="M81">
        <f t="shared" si="13"/>
        <v>0.72</v>
      </c>
      <c r="N81">
        <f t="shared" si="14"/>
        <v>4.7999999999999909E-3</v>
      </c>
      <c r="O81">
        <f t="shared" si="15"/>
        <v>14</v>
      </c>
      <c r="P81">
        <f t="shared" si="16"/>
        <v>180000</v>
      </c>
      <c r="Q81">
        <f t="shared" si="17"/>
        <v>900</v>
      </c>
    </row>
    <row r="82" spans="1:17" x14ac:dyDescent="0.3">
      <c r="A82">
        <v>-0.30687676814263876</v>
      </c>
      <c r="B82">
        <v>-1.0401423733976061</v>
      </c>
      <c r="C82">
        <v>-1.1675036780904524</v>
      </c>
      <c r="D82">
        <v>-0.23306471324794684</v>
      </c>
      <c r="E82">
        <v>0.41499552091733671</v>
      </c>
      <c r="F82">
        <v>0.62818485084516062</v>
      </c>
      <c r="G82">
        <v>0</v>
      </c>
      <c r="H82">
        <v>8.9680766063812034E-2</v>
      </c>
      <c r="I82">
        <f t="shared" si="11"/>
        <v>1</v>
      </c>
      <c r="J82">
        <f>SUM(I$2:I82)</f>
        <v>45</v>
      </c>
      <c r="K82">
        <f>SUM(G$2:G82)</f>
        <v>36</v>
      </c>
      <c r="L82">
        <f t="shared" si="12"/>
        <v>0.3</v>
      </c>
      <c r="M82">
        <f t="shared" si="13"/>
        <v>0.72</v>
      </c>
      <c r="N82">
        <f t="shared" si="14"/>
        <v>4.7999999999999909E-3</v>
      </c>
      <c r="O82">
        <f t="shared" si="15"/>
        <v>14</v>
      </c>
      <c r="P82">
        <f t="shared" si="16"/>
        <v>182500</v>
      </c>
      <c r="Q82">
        <f t="shared" si="17"/>
        <v>912.5</v>
      </c>
    </row>
    <row r="83" spans="1:17" x14ac:dyDescent="0.3">
      <c r="A83">
        <v>-1.8052954581792646</v>
      </c>
      <c r="B83">
        <v>-0.44291622423152466</v>
      </c>
      <c r="C83">
        <v>-8.3837265287044813E-2</v>
      </c>
      <c r="D83">
        <v>-0.41777886943140413</v>
      </c>
      <c r="E83">
        <v>0.40744598203059412</v>
      </c>
      <c r="F83">
        <v>0.4521856828663473</v>
      </c>
      <c r="G83">
        <v>0</v>
      </c>
      <c r="H83">
        <v>8.5340153208859654E-2</v>
      </c>
      <c r="I83">
        <f t="shared" si="11"/>
        <v>1</v>
      </c>
      <c r="J83">
        <f>SUM(I$2:I83)</f>
        <v>46</v>
      </c>
      <c r="K83">
        <f>SUM(G$2:G83)</f>
        <v>36</v>
      </c>
      <c r="L83">
        <f t="shared" si="12"/>
        <v>0.30666666666666664</v>
      </c>
      <c r="M83">
        <f t="shared" si="13"/>
        <v>0.72</v>
      </c>
      <c r="N83">
        <f t="shared" si="14"/>
        <v>4.7999999999999909E-3</v>
      </c>
      <c r="O83">
        <f t="shared" si="15"/>
        <v>14</v>
      </c>
      <c r="P83">
        <f t="shared" si="16"/>
        <v>185000</v>
      </c>
      <c r="Q83">
        <f t="shared" si="17"/>
        <v>925</v>
      </c>
    </row>
    <row r="84" spans="1:17" x14ac:dyDescent="0.3">
      <c r="A84">
        <v>-1.3470220204632446</v>
      </c>
      <c r="B84">
        <v>-0.85320353891073164</v>
      </c>
      <c r="C84">
        <v>-0.20824536035448038</v>
      </c>
      <c r="D84">
        <v>-0.79878278472465281</v>
      </c>
      <c r="E84">
        <v>0.67780665675613139</v>
      </c>
      <c r="F84">
        <v>0.86800813979196845</v>
      </c>
      <c r="G84">
        <v>0</v>
      </c>
      <c r="H84">
        <v>8.4030334409025506E-2</v>
      </c>
      <c r="I84">
        <f t="shared" si="11"/>
        <v>1</v>
      </c>
      <c r="J84">
        <f>SUM(I$2:I84)</f>
        <v>47</v>
      </c>
      <c r="K84">
        <f>SUM(G$2:G84)</f>
        <v>36</v>
      </c>
      <c r="L84">
        <f t="shared" si="12"/>
        <v>0.31333333333333335</v>
      </c>
      <c r="M84">
        <f t="shared" si="13"/>
        <v>0.72</v>
      </c>
      <c r="N84">
        <f t="shared" si="14"/>
        <v>4.8000000000000308E-3</v>
      </c>
      <c r="O84">
        <f t="shared" si="15"/>
        <v>14</v>
      </c>
      <c r="P84">
        <f t="shared" si="16"/>
        <v>187500</v>
      </c>
      <c r="Q84">
        <f t="shared" si="17"/>
        <v>937.5</v>
      </c>
    </row>
    <row r="85" spans="1:17" x14ac:dyDescent="0.3">
      <c r="A85">
        <v>0.79314694236425209</v>
      </c>
      <c r="B85">
        <v>1.3227915286279885</v>
      </c>
      <c r="C85">
        <v>2.3841112388659207</v>
      </c>
      <c r="D85">
        <v>0.70167037103833063</v>
      </c>
      <c r="E85">
        <v>-2.3962206457903465</v>
      </c>
      <c r="F85">
        <v>-0.49811692080079234</v>
      </c>
      <c r="G85">
        <v>1</v>
      </c>
      <c r="H85">
        <v>8.0086748055552742E-2</v>
      </c>
      <c r="I85">
        <f t="shared" si="11"/>
        <v>0</v>
      </c>
      <c r="J85">
        <f>SUM(I$2:I85)</f>
        <v>47</v>
      </c>
      <c r="K85">
        <f>SUM(G$2:G85)</f>
        <v>37</v>
      </c>
      <c r="L85">
        <f t="shared" si="12"/>
        <v>0.31333333333333335</v>
      </c>
      <c r="M85">
        <f t="shared" si="13"/>
        <v>0.74</v>
      </c>
      <c r="N85">
        <f t="shared" si="14"/>
        <v>0</v>
      </c>
      <c r="O85">
        <f t="shared" si="15"/>
        <v>13</v>
      </c>
      <c r="P85">
        <f t="shared" si="16"/>
        <v>182500</v>
      </c>
      <c r="Q85">
        <f t="shared" si="17"/>
        <v>912.5</v>
      </c>
    </row>
    <row r="86" spans="1:17" x14ac:dyDescent="0.3">
      <c r="A86">
        <v>0.45599699631752366</v>
      </c>
      <c r="B86">
        <v>0.70993865403036571</v>
      </c>
      <c r="C86">
        <v>-1.3348017934849481</v>
      </c>
      <c r="D86">
        <v>-3.036816617887932E-2</v>
      </c>
      <c r="E86">
        <v>-0.65694614864816214</v>
      </c>
      <c r="F86">
        <v>-3.7990158528529792E-2</v>
      </c>
      <c r="G86">
        <v>1</v>
      </c>
      <c r="H86">
        <v>7.6479287787960704E-2</v>
      </c>
      <c r="I86">
        <f t="shared" si="11"/>
        <v>0</v>
      </c>
      <c r="J86">
        <f>SUM(I$2:I86)</f>
        <v>47</v>
      </c>
      <c r="K86">
        <f>SUM(G$2:G86)</f>
        <v>38</v>
      </c>
      <c r="L86">
        <f t="shared" si="12"/>
        <v>0.31333333333333335</v>
      </c>
      <c r="M86">
        <f t="shared" si="13"/>
        <v>0.76</v>
      </c>
      <c r="N86">
        <f t="shared" si="14"/>
        <v>0</v>
      </c>
      <c r="O86">
        <f t="shared" si="15"/>
        <v>12</v>
      </c>
      <c r="P86">
        <f t="shared" si="16"/>
        <v>177500</v>
      </c>
      <c r="Q86">
        <f t="shared" si="17"/>
        <v>887.5</v>
      </c>
    </row>
    <row r="87" spans="1:17" x14ac:dyDescent="0.3">
      <c r="A87">
        <v>0.39106926381603757</v>
      </c>
      <c r="B87">
        <v>-0.32909298450906899</v>
      </c>
      <c r="C87">
        <v>1.486088625703613</v>
      </c>
      <c r="D87">
        <v>0.52529342743439345</v>
      </c>
      <c r="E87">
        <v>0.2468692231472317</v>
      </c>
      <c r="F87">
        <v>-1.2860971448612564</v>
      </c>
      <c r="G87">
        <v>1</v>
      </c>
      <c r="H87">
        <v>7.6368837716367904E-2</v>
      </c>
      <c r="I87">
        <f t="shared" si="11"/>
        <v>0</v>
      </c>
      <c r="J87">
        <f>SUM(I$2:I87)</f>
        <v>47</v>
      </c>
      <c r="K87">
        <f>SUM(G$2:G87)</f>
        <v>39</v>
      </c>
      <c r="L87">
        <f t="shared" si="12"/>
        <v>0.31333333333333335</v>
      </c>
      <c r="M87">
        <f t="shared" si="13"/>
        <v>0.78</v>
      </c>
      <c r="N87">
        <f t="shared" si="14"/>
        <v>0</v>
      </c>
      <c r="O87">
        <f t="shared" si="15"/>
        <v>11</v>
      </c>
      <c r="P87">
        <f t="shared" si="16"/>
        <v>172500</v>
      </c>
      <c r="Q87">
        <f t="shared" si="17"/>
        <v>862.5</v>
      </c>
    </row>
    <row r="88" spans="1:17" x14ac:dyDescent="0.3">
      <c r="A88">
        <v>-0.30654473131392956</v>
      </c>
      <c r="B88">
        <v>9.8905841068433697E-2</v>
      </c>
      <c r="C88">
        <v>-0.67801252427657399</v>
      </c>
      <c r="D88">
        <v>-0.40415475868141643</v>
      </c>
      <c r="E88">
        <v>5.9758935866221032E-2</v>
      </c>
      <c r="F88">
        <v>0.2067585192762969</v>
      </c>
      <c r="G88">
        <v>1</v>
      </c>
      <c r="H88">
        <v>7.0175427964097759E-2</v>
      </c>
      <c r="I88">
        <f t="shared" si="11"/>
        <v>0</v>
      </c>
      <c r="J88">
        <f>SUM(I$2:I88)</f>
        <v>47</v>
      </c>
      <c r="K88">
        <f>SUM(G$2:G88)</f>
        <v>40</v>
      </c>
      <c r="L88">
        <f t="shared" si="12"/>
        <v>0.31333333333333335</v>
      </c>
      <c r="M88">
        <f t="shared" si="13"/>
        <v>0.8</v>
      </c>
      <c r="N88">
        <f t="shared" si="14"/>
        <v>0</v>
      </c>
      <c r="O88">
        <f t="shared" si="15"/>
        <v>10</v>
      </c>
      <c r="P88">
        <f t="shared" si="16"/>
        <v>167500</v>
      </c>
      <c r="Q88">
        <f t="shared" si="17"/>
        <v>837.5</v>
      </c>
    </row>
    <row r="89" spans="1:17" x14ac:dyDescent="0.3">
      <c r="A89">
        <v>-1.2103360926968529</v>
      </c>
      <c r="B89">
        <v>-0.21420893235217506</v>
      </c>
      <c r="C89">
        <v>-0.45464037723017048</v>
      </c>
      <c r="D89">
        <v>-0.74962531844419833</v>
      </c>
      <c r="E89">
        <v>0.5306970907079942</v>
      </c>
      <c r="F89">
        <v>0.52329599457504461</v>
      </c>
      <c r="G89">
        <v>0</v>
      </c>
      <c r="H89">
        <v>6.8936440639215099E-2</v>
      </c>
      <c r="I89">
        <f t="shared" si="11"/>
        <v>1</v>
      </c>
      <c r="J89">
        <f>SUM(I$2:I89)</f>
        <v>48</v>
      </c>
      <c r="K89">
        <f>SUM(G$2:G89)</f>
        <v>40</v>
      </c>
      <c r="L89">
        <f t="shared" si="12"/>
        <v>0.32</v>
      </c>
      <c r="M89">
        <f t="shared" si="13"/>
        <v>0.8</v>
      </c>
      <c r="N89">
        <f t="shared" si="14"/>
        <v>5.3333333333333236E-3</v>
      </c>
      <c r="O89">
        <f t="shared" si="15"/>
        <v>10</v>
      </c>
      <c r="P89">
        <f t="shared" si="16"/>
        <v>170000</v>
      </c>
      <c r="Q89">
        <f t="shared" si="17"/>
        <v>850</v>
      </c>
    </row>
    <row r="90" spans="1:17" x14ac:dyDescent="0.3">
      <c r="A90">
        <v>-1.359154353544741</v>
      </c>
      <c r="B90">
        <v>-0.80342460217679978</v>
      </c>
      <c r="C90">
        <v>-0.40251137898184419</v>
      </c>
      <c r="D90">
        <v>-0.30663598117599422</v>
      </c>
      <c r="E90">
        <v>0.62732777000278894</v>
      </c>
      <c r="F90">
        <v>0.45948979633190734</v>
      </c>
      <c r="G90">
        <v>0</v>
      </c>
      <c r="H90">
        <v>6.7424916076939623E-2</v>
      </c>
      <c r="I90">
        <f t="shared" si="11"/>
        <v>1</v>
      </c>
      <c r="J90">
        <f>SUM(I$2:I90)</f>
        <v>49</v>
      </c>
      <c r="K90">
        <f>SUM(G$2:G90)</f>
        <v>40</v>
      </c>
      <c r="L90">
        <f t="shared" si="12"/>
        <v>0.32666666666666666</v>
      </c>
      <c r="M90">
        <f t="shared" si="13"/>
        <v>0.8</v>
      </c>
      <c r="N90">
        <f t="shared" si="14"/>
        <v>5.3333333333333236E-3</v>
      </c>
      <c r="O90">
        <f t="shared" si="15"/>
        <v>10</v>
      </c>
      <c r="P90">
        <f t="shared" si="16"/>
        <v>172500</v>
      </c>
      <c r="Q90">
        <f t="shared" si="17"/>
        <v>862.5</v>
      </c>
    </row>
    <row r="91" spans="1:17" x14ac:dyDescent="0.3">
      <c r="A91">
        <v>-1.6922745972653104</v>
      </c>
      <c r="B91">
        <v>-0.84225168715430676</v>
      </c>
      <c r="C91">
        <v>0.64637432777839532</v>
      </c>
      <c r="D91">
        <v>-0.64442988801815382</v>
      </c>
      <c r="E91">
        <v>0.55006606303423844</v>
      </c>
      <c r="F91">
        <v>0.78099388675818637</v>
      </c>
      <c r="G91">
        <v>1</v>
      </c>
      <c r="H91">
        <v>6.7286517585944727E-2</v>
      </c>
      <c r="I91">
        <f t="shared" si="11"/>
        <v>0</v>
      </c>
      <c r="J91">
        <f>SUM(I$2:I91)</f>
        <v>49</v>
      </c>
      <c r="K91">
        <f>SUM(G$2:G91)</f>
        <v>41</v>
      </c>
      <c r="L91">
        <f t="shared" si="12"/>
        <v>0.32666666666666666</v>
      </c>
      <c r="M91">
        <f t="shared" si="13"/>
        <v>0.82</v>
      </c>
      <c r="N91">
        <f t="shared" si="14"/>
        <v>0</v>
      </c>
      <c r="O91">
        <f t="shared" si="15"/>
        <v>9</v>
      </c>
      <c r="P91">
        <f t="shared" si="16"/>
        <v>167500</v>
      </c>
      <c r="Q91">
        <f t="shared" si="17"/>
        <v>837.5</v>
      </c>
    </row>
    <row r="92" spans="1:17" x14ac:dyDescent="0.3">
      <c r="A92">
        <v>-0.7453602309368218</v>
      </c>
      <c r="B92">
        <v>-0.18073092343415806</v>
      </c>
      <c r="C92">
        <v>-0.6036520642233435</v>
      </c>
      <c r="D92">
        <v>-0.59967584856185407</v>
      </c>
      <c r="E92">
        <v>0.46503660927183671</v>
      </c>
      <c r="F92">
        <v>0.3437890874417926</v>
      </c>
      <c r="G92">
        <v>0</v>
      </c>
      <c r="H92">
        <v>6.5678542106827081E-2</v>
      </c>
      <c r="I92">
        <f t="shared" si="11"/>
        <v>1</v>
      </c>
      <c r="J92">
        <f>SUM(I$2:I92)</f>
        <v>50</v>
      </c>
      <c r="K92">
        <f>SUM(G$2:G92)</f>
        <v>41</v>
      </c>
      <c r="L92">
        <f t="shared" si="12"/>
        <v>0.33333333333333331</v>
      </c>
      <c r="M92">
        <f t="shared" si="13"/>
        <v>0.82</v>
      </c>
      <c r="N92">
        <f t="shared" si="14"/>
        <v>5.4666666666666561E-3</v>
      </c>
      <c r="O92">
        <f t="shared" si="15"/>
        <v>9</v>
      </c>
      <c r="P92">
        <f t="shared" si="16"/>
        <v>170000</v>
      </c>
      <c r="Q92">
        <f t="shared" si="17"/>
        <v>850</v>
      </c>
    </row>
    <row r="93" spans="1:17" x14ac:dyDescent="0.3">
      <c r="A93">
        <v>-0.98705879257079887</v>
      </c>
      <c r="B93">
        <v>-0.83106184043828846</v>
      </c>
      <c r="C93">
        <v>-0.62471092168234066</v>
      </c>
      <c r="D93">
        <v>-0.66906548226960305</v>
      </c>
      <c r="E93">
        <v>0.56680492777897606</v>
      </c>
      <c r="F93">
        <v>0.91475266367001573</v>
      </c>
      <c r="G93">
        <v>0</v>
      </c>
      <c r="H93">
        <v>6.4998359930064448E-2</v>
      </c>
      <c r="I93">
        <f t="shared" si="11"/>
        <v>1</v>
      </c>
      <c r="J93">
        <f>SUM(I$2:I93)</f>
        <v>51</v>
      </c>
      <c r="K93">
        <f>SUM(G$2:G93)</f>
        <v>41</v>
      </c>
      <c r="L93">
        <f t="shared" si="12"/>
        <v>0.34</v>
      </c>
      <c r="M93">
        <f t="shared" si="13"/>
        <v>0.82</v>
      </c>
      <c r="N93">
        <f t="shared" si="14"/>
        <v>5.4666666666667012E-3</v>
      </c>
      <c r="O93">
        <f t="shared" si="15"/>
        <v>9</v>
      </c>
      <c r="P93">
        <f t="shared" si="16"/>
        <v>172500</v>
      </c>
      <c r="Q93">
        <f t="shared" si="17"/>
        <v>862.5</v>
      </c>
    </row>
    <row r="94" spans="1:17" x14ac:dyDescent="0.3">
      <c r="A94">
        <v>-6.1408160285518362E-2</v>
      </c>
      <c r="B94">
        <v>0.2260344690629818</v>
      </c>
      <c r="C94">
        <v>-0.57647006324851569</v>
      </c>
      <c r="D94">
        <v>-0.37937383024377358</v>
      </c>
      <c r="E94">
        <v>0.14024141067854817</v>
      </c>
      <c r="F94">
        <v>-5.6939801703273188E-2</v>
      </c>
      <c r="G94">
        <v>0</v>
      </c>
      <c r="H94">
        <v>6.4631449551365322E-2</v>
      </c>
      <c r="I94">
        <f t="shared" si="11"/>
        <v>1</v>
      </c>
      <c r="J94">
        <f>SUM(I$2:I94)</f>
        <v>52</v>
      </c>
      <c r="K94">
        <f>SUM(G$2:G94)</f>
        <v>41</v>
      </c>
      <c r="L94">
        <f t="shared" si="12"/>
        <v>0.34666666666666668</v>
      </c>
      <c r="M94">
        <f t="shared" si="13"/>
        <v>0.82</v>
      </c>
      <c r="N94">
        <f t="shared" si="14"/>
        <v>5.4666666666666561E-3</v>
      </c>
      <c r="O94">
        <f t="shared" si="15"/>
        <v>9</v>
      </c>
      <c r="P94">
        <f t="shared" si="16"/>
        <v>175000</v>
      </c>
      <c r="Q94">
        <f t="shared" si="17"/>
        <v>875</v>
      </c>
    </row>
    <row r="95" spans="1:17" x14ac:dyDescent="0.3">
      <c r="A95">
        <v>-1.5373352662838926</v>
      </c>
      <c r="B95">
        <v>-0.25788171887292927</v>
      </c>
      <c r="C95">
        <v>-1.2450511255195276</v>
      </c>
      <c r="D95">
        <v>-0.39503621846648013</v>
      </c>
      <c r="E95">
        <v>0.45394893112695361</v>
      </c>
      <c r="F95">
        <v>0.51942223290122669</v>
      </c>
      <c r="G95">
        <v>1</v>
      </c>
      <c r="H95">
        <v>6.3000533066166153E-2</v>
      </c>
      <c r="I95">
        <f t="shared" si="11"/>
        <v>0</v>
      </c>
      <c r="J95">
        <f>SUM(I$2:I95)</f>
        <v>52</v>
      </c>
      <c r="K95">
        <f>SUM(G$2:G95)</f>
        <v>42</v>
      </c>
      <c r="L95">
        <f t="shared" si="12"/>
        <v>0.34666666666666668</v>
      </c>
      <c r="M95">
        <f t="shared" si="13"/>
        <v>0.84</v>
      </c>
      <c r="N95">
        <f t="shared" si="14"/>
        <v>0</v>
      </c>
      <c r="O95">
        <f t="shared" si="15"/>
        <v>8</v>
      </c>
      <c r="P95">
        <f t="shared" si="16"/>
        <v>170000</v>
      </c>
      <c r="Q95">
        <f t="shared" si="17"/>
        <v>850</v>
      </c>
    </row>
    <row r="96" spans="1:17" x14ac:dyDescent="0.3">
      <c r="A96">
        <v>-0.25175833370895639</v>
      </c>
      <c r="B96">
        <v>-0.70923177546595051</v>
      </c>
      <c r="C96">
        <v>-0.12266431759151557</v>
      </c>
      <c r="D96">
        <v>-0.46984379967758555</v>
      </c>
      <c r="E96">
        <v>0.60174932009711768</v>
      </c>
      <c r="F96">
        <v>0.31896043239986999</v>
      </c>
      <c r="G96">
        <v>0</v>
      </c>
      <c r="H96">
        <v>5.917287674864341E-2</v>
      </c>
      <c r="I96">
        <f t="shared" si="11"/>
        <v>1</v>
      </c>
      <c r="J96">
        <f>SUM(I$2:I96)</f>
        <v>53</v>
      </c>
      <c r="K96">
        <f>SUM(G$2:G96)</f>
        <v>42</v>
      </c>
      <c r="L96">
        <f t="shared" si="12"/>
        <v>0.35333333333333333</v>
      </c>
      <c r="M96">
        <f t="shared" si="13"/>
        <v>0.84</v>
      </c>
      <c r="N96">
        <f t="shared" si="14"/>
        <v>5.5999999999999895E-3</v>
      </c>
      <c r="O96">
        <f t="shared" si="15"/>
        <v>8</v>
      </c>
      <c r="P96">
        <f t="shared" si="16"/>
        <v>172500</v>
      </c>
      <c r="Q96">
        <f t="shared" si="17"/>
        <v>862.5</v>
      </c>
    </row>
    <row r="97" spans="1:17" x14ac:dyDescent="0.3">
      <c r="A97">
        <v>0.2779915943847644</v>
      </c>
      <c r="B97">
        <v>-0.87519607780848729</v>
      </c>
      <c r="C97">
        <v>-0.58481920268667542</v>
      </c>
      <c r="D97">
        <v>-0.50527035436391365</v>
      </c>
      <c r="E97">
        <v>0.57669232893605604</v>
      </c>
      <c r="F97">
        <v>0.55018616514146179</v>
      </c>
      <c r="G97">
        <v>0</v>
      </c>
      <c r="H97">
        <v>4.8764170151857467E-2</v>
      </c>
      <c r="I97">
        <f t="shared" si="11"/>
        <v>1</v>
      </c>
      <c r="J97">
        <f>SUM(I$2:I97)</f>
        <v>54</v>
      </c>
      <c r="K97">
        <f>SUM(G$2:G97)</f>
        <v>42</v>
      </c>
      <c r="L97">
        <f t="shared" si="12"/>
        <v>0.36</v>
      </c>
      <c r="M97">
        <f t="shared" si="13"/>
        <v>0.84</v>
      </c>
      <c r="N97">
        <f t="shared" si="14"/>
        <v>5.5999999999999895E-3</v>
      </c>
      <c r="O97">
        <f t="shared" si="15"/>
        <v>8</v>
      </c>
      <c r="P97">
        <f t="shared" si="16"/>
        <v>175000</v>
      </c>
      <c r="Q97">
        <f t="shared" si="17"/>
        <v>875</v>
      </c>
    </row>
    <row r="98" spans="1:17" x14ac:dyDescent="0.3">
      <c r="A98">
        <v>0.67432621660684333</v>
      </c>
      <c r="B98">
        <v>1.2804570899143077</v>
      </c>
      <c r="C98">
        <v>7.4181642897357278E-2</v>
      </c>
      <c r="D98">
        <v>3.5593979536079634</v>
      </c>
      <c r="E98">
        <v>-4.7049432594383118</v>
      </c>
      <c r="F98">
        <v>-0.59345730314726064</v>
      </c>
      <c r="G98">
        <v>1</v>
      </c>
      <c r="H98">
        <v>4.8070400933762428E-2</v>
      </c>
      <c r="I98">
        <f t="shared" ref="I98:I129" si="18">1-G98</f>
        <v>0</v>
      </c>
      <c r="J98">
        <f>SUM(I$2:I98)</f>
        <v>54</v>
      </c>
      <c r="K98">
        <f>SUM(G$2:G98)</f>
        <v>43</v>
      </c>
      <c r="L98">
        <f t="shared" ref="L98:L129" si="19">J98/150</f>
        <v>0.36</v>
      </c>
      <c r="M98">
        <f t="shared" ref="M98:M129" si="20">K98/50</f>
        <v>0.86</v>
      </c>
      <c r="N98">
        <f t="shared" ref="N98:N129" si="21">(M98+M97)/2*(L98-L97)</f>
        <v>0</v>
      </c>
      <c r="O98">
        <f t="shared" si="15"/>
        <v>7</v>
      </c>
      <c r="P98">
        <f t="shared" si="16"/>
        <v>170000</v>
      </c>
      <c r="Q98">
        <f t="shared" si="17"/>
        <v>850</v>
      </c>
    </row>
    <row r="99" spans="1:17" x14ac:dyDescent="0.3">
      <c r="A99">
        <v>1.1793726589070528</v>
      </c>
      <c r="B99">
        <v>0.72461594284051245</v>
      </c>
      <c r="C99">
        <v>-0.68660416200072194</v>
      </c>
      <c r="D99">
        <v>0.23425241775780878</v>
      </c>
      <c r="E99">
        <v>-3.3851380806008483E-2</v>
      </c>
      <c r="F99">
        <v>-1.1111350171217111</v>
      </c>
      <c r="G99">
        <v>0</v>
      </c>
      <c r="H99">
        <v>4.2468313098909367E-2</v>
      </c>
      <c r="I99">
        <f t="shared" si="18"/>
        <v>1</v>
      </c>
      <c r="J99">
        <f>SUM(I$2:I99)</f>
        <v>55</v>
      </c>
      <c r="K99">
        <f>SUM(G$2:G99)</f>
        <v>43</v>
      </c>
      <c r="L99">
        <f t="shared" si="19"/>
        <v>0.36666666666666664</v>
      </c>
      <c r="M99">
        <f t="shared" si="20"/>
        <v>0.86</v>
      </c>
      <c r="N99">
        <f t="shared" si="21"/>
        <v>5.7333333333333221E-3</v>
      </c>
      <c r="O99">
        <f t="shared" si="15"/>
        <v>7</v>
      </c>
      <c r="P99">
        <f t="shared" si="16"/>
        <v>172500</v>
      </c>
      <c r="Q99">
        <f t="shared" si="17"/>
        <v>862.5</v>
      </c>
    </row>
    <row r="100" spans="1:17" x14ac:dyDescent="0.3">
      <c r="A100">
        <v>-1.3831257673267041</v>
      </c>
      <c r="B100">
        <v>-0.64803915363616027</v>
      </c>
      <c r="C100">
        <v>1.1155585456060568</v>
      </c>
      <c r="D100">
        <v>-0.64703929313959108</v>
      </c>
      <c r="E100">
        <v>0.51848851226859349</v>
      </c>
      <c r="F100">
        <v>0.65232514964684596</v>
      </c>
      <c r="G100">
        <v>0</v>
      </c>
      <c r="H100">
        <v>2.8978481321249527E-2</v>
      </c>
      <c r="I100">
        <f t="shared" si="18"/>
        <v>1</v>
      </c>
      <c r="J100">
        <f>SUM(I$2:I100)</f>
        <v>56</v>
      </c>
      <c r="K100">
        <f>SUM(G$2:G100)</f>
        <v>43</v>
      </c>
      <c r="L100">
        <f t="shared" si="19"/>
        <v>0.37333333333333335</v>
      </c>
      <c r="M100">
        <f t="shared" si="20"/>
        <v>0.86</v>
      </c>
      <c r="N100">
        <f t="shared" si="21"/>
        <v>5.7333333333333698E-3</v>
      </c>
      <c r="O100">
        <f t="shared" si="15"/>
        <v>7</v>
      </c>
      <c r="P100">
        <f t="shared" si="16"/>
        <v>175000</v>
      </c>
      <c r="Q100">
        <f t="shared" si="17"/>
        <v>875</v>
      </c>
    </row>
    <row r="101" spans="1:17" x14ac:dyDescent="0.3">
      <c r="A101">
        <v>0.52323702659151594</v>
      </c>
      <c r="B101">
        <v>-0.50421479612745268</v>
      </c>
      <c r="C101">
        <v>-0.13825613227469488</v>
      </c>
      <c r="D101">
        <v>-0.51894925054100749</v>
      </c>
      <c r="E101">
        <v>0.52223779322464847</v>
      </c>
      <c r="F101">
        <v>0.25523912522705827</v>
      </c>
      <c r="G101">
        <v>0</v>
      </c>
      <c r="H101">
        <v>2.7469387939734254E-2</v>
      </c>
      <c r="I101">
        <f t="shared" si="18"/>
        <v>1</v>
      </c>
      <c r="J101">
        <f>SUM(I$2:I101)</f>
        <v>57</v>
      </c>
      <c r="K101">
        <f>SUM(G$2:G101)</f>
        <v>43</v>
      </c>
      <c r="L101">
        <f t="shared" si="19"/>
        <v>0.38</v>
      </c>
      <c r="M101">
        <f t="shared" si="20"/>
        <v>0.86</v>
      </c>
      <c r="N101">
        <f t="shared" si="21"/>
        <v>5.7333333333333221E-3</v>
      </c>
      <c r="O101">
        <f t="shared" si="15"/>
        <v>7</v>
      </c>
      <c r="P101">
        <f t="shared" si="16"/>
        <v>177500</v>
      </c>
      <c r="Q101">
        <f t="shared" si="17"/>
        <v>887.5</v>
      </c>
    </row>
    <row r="102" spans="1:17" x14ac:dyDescent="0.3">
      <c r="A102">
        <v>1.2964413215222281</v>
      </c>
      <c r="B102">
        <v>1.1577452044346912</v>
      </c>
      <c r="C102">
        <v>-0.88462450493965628</v>
      </c>
      <c r="D102">
        <v>0.83990049124392241</v>
      </c>
      <c r="E102">
        <v>-1.4327876972441997</v>
      </c>
      <c r="F102">
        <v>-0.64253725734388667</v>
      </c>
      <c r="G102">
        <v>0</v>
      </c>
      <c r="H102">
        <v>2.6787187072559338E-2</v>
      </c>
      <c r="I102">
        <f t="shared" si="18"/>
        <v>1</v>
      </c>
      <c r="J102">
        <f>SUM(I$2:I102)</f>
        <v>58</v>
      </c>
      <c r="K102">
        <f>SUM(G$2:G102)</f>
        <v>43</v>
      </c>
      <c r="L102">
        <f t="shared" si="19"/>
        <v>0.38666666666666666</v>
      </c>
      <c r="M102">
        <f t="shared" si="20"/>
        <v>0.86</v>
      </c>
      <c r="N102">
        <f t="shared" si="21"/>
        <v>5.7333333333333221E-3</v>
      </c>
      <c r="O102">
        <f t="shared" si="15"/>
        <v>7</v>
      </c>
      <c r="P102">
        <f t="shared" si="16"/>
        <v>180000</v>
      </c>
      <c r="Q102">
        <f t="shared" si="17"/>
        <v>900</v>
      </c>
    </row>
    <row r="103" spans="1:17" x14ac:dyDescent="0.3">
      <c r="A103">
        <v>-0.60954835894255077</v>
      </c>
      <c r="B103">
        <v>-0.93178703980825672</v>
      </c>
      <c r="C103">
        <v>0.12757885466778324</v>
      </c>
      <c r="D103">
        <v>-0.82116792179019171</v>
      </c>
      <c r="E103">
        <v>0.64362337992058061</v>
      </c>
      <c r="F103">
        <v>1.0079596110185443</v>
      </c>
      <c r="G103">
        <v>0</v>
      </c>
      <c r="H103">
        <v>2.6565905308856337E-2</v>
      </c>
      <c r="I103">
        <f t="shared" si="18"/>
        <v>1</v>
      </c>
      <c r="J103">
        <f>SUM(I$2:I103)</f>
        <v>59</v>
      </c>
      <c r="K103">
        <f>SUM(G$2:G103)</f>
        <v>43</v>
      </c>
      <c r="L103">
        <f t="shared" si="19"/>
        <v>0.39333333333333331</v>
      </c>
      <c r="M103">
        <f t="shared" si="20"/>
        <v>0.86</v>
      </c>
      <c r="N103">
        <f t="shared" si="21"/>
        <v>5.7333333333333221E-3</v>
      </c>
      <c r="O103">
        <f t="shared" si="15"/>
        <v>7</v>
      </c>
      <c r="P103">
        <f t="shared" si="16"/>
        <v>182500</v>
      </c>
      <c r="Q103">
        <f t="shared" si="17"/>
        <v>912.5</v>
      </c>
    </row>
    <row r="104" spans="1:17" x14ac:dyDescent="0.3">
      <c r="A104">
        <v>-5.7180616617448707E-2</v>
      </c>
      <c r="B104">
        <v>7.7132968574130559E-2</v>
      </c>
      <c r="C104">
        <v>-0.141313633881511</v>
      </c>
      <c r="D104">
        <v>-0.10053722683288679</v>
      </c>
      <c r="E104">
        <v>0.28519534977545818</v>
      </c>
      <c r="F104">
        <v>-0.29486759401711771</v>
      </c>
      <c r="G104">
        <v>0</v>
      </c>
      <c r="H104">
        <v>2.2628371379666563E-2</v>
      </c>
      <c r="I104">
        <f t="shared" si="18"/>
        <v>1</v>
      </c>
      <c r="J104">
        <f>SUM(I$2:I104)</f>
        <v>60</v>
      </c>
      <c r="K104">
        <f>SUM(G$2:G104)</f>
        <v>43</v>
      </c>
      <c r="L104">
        <f t="shared" si="19"/>
        <v>0.4</v>
      </c>
      <c r="M104">
        <f t="shared" si="20"/>
        <v>0.86</v>
      </c>
      <c r="N104">
        <f t="shared" si="21"/>
        <v>5.7333333333333698E-3</v>
      </c>
      <c r="O104">
        <f t="shared" si="15"/>
        <v>7</v>
      </c>
      <c r="P104">
        <f t="shared" si="16"/>
        <v>185000</v>
      </c>
      <c r="Q104">
        <f t="shared" si="17"/>
        <v>925</v>
      </c>
    </row>
    <row r="105" spans="1:17" x14ac:dyDescent="0.3">
      <c r="A105">
        <v>0.50146279357548695</v>
      </c>
      <c r="B105">
        <v>-0.48589666497282619</v>
      </c>
      <c r="C105">
        <v>0.94027491406426433</v>
      </c>
      <c r="D105">
        <v>-0.61603116553027526</v>
      </c>
      <c r="E105">
        <v>0.27146778481547396</v>
      </c>
      <c r="F105">
        <v>0.39704506375684201</v>
      </c>
      <c r="G105">
        <v>0</v>
      </c>
      <c r="H105">
        <v>2.0483317173785542E-2</v>
      </c>
      <c r="I105">
        <f t="shared" si="18"/>
        <v>1</v>
      </c>
      <c r="J105">
        <f>SUM(I$2:I105)</f>
        <v>61</v>
      </c>
      <c r="K105">
        <f>SUM(G$2:G105)</f>
        <v>43</v>
      </c>
      <c r="L105">
        <f t="shared" si="19"/>
        <v>0.40666666666666668</v>
      </c>
      <c r="M105">
        <f t="shared" si="20"/>
        <v>0.86</v>
      </c>
      <c r="N105">
        <f t="shared" si="21"/>
        <v>5.7333333333333221E-3</v>
      </c>
      <c r="O105">
        <f t="shared" si="15"/>
        <v>7</v>
      </c>
      <c r="P105">
        <f t="shared" si="16"/>
        <v>187500</v>
      </c>
      <c r="Q105">
        <f t="shared" si="17"/>
        <v>937.5</v>
      </c>
    </row>
    <row r="106" spans="1:17" x14ac:dyDescent="0.3">
      <c r="A106">
        <v>-0.57954127647500542</v>
      </c>
      <c r="B106">
        <v>-0.50983013598038163</v>
      </c>
      <c r="C106">
        <v>-0.90755251131581693</v>
      </c>
      <c r="D106">
        <v>-0.63808846761465254</v>
      </c>
      <c r="E106">
        <v>0.65762295866464282</v>
      </c>
      <c r="F106">
        <v>0.72208023906956731</v>
      </c>
      <c r="G106">
        <v>0</v>
      </c>
      <c r="H106">
        <v>1.3412796650608433E-2</v>
      </c>
      <c r="I106">
        <f t="shared" si="18"/>
        <v>1</v>
      </c>
      <c r="J106">
        <f>SUM(I$2:I106)</f>
        <v>62</v>
      </c>
      <c r="K106">
        <f>SUM(G$2:G106)</f>
        <v>43</v>
      </c>
      <c r="L106">
        <f t="shared" si="19"/>
        <v>0.41333333333333333</v>
      </c>
      <c r="M106">
        <f t="shared" si="20"/>
        <v>0.86</v>
      </c>
      <c r="N106">
        <f t="shared" si="21"/>
        <v>5.7333333333333221E-3</v>
      </c>
      <c r="O106">
        <f t="shared" si="15"/>
        <v>7</v>
      </c>
      <c r="P106">
        <f t="shared" si="16"/>
        <v>190000</v>
      </c>
      <c r="Q106">
        <f t="shared" si="17"/>
        <v>950</v>
      </c>
    </row>
    <row r="107" spans="1:17" x14ac:dyDescent="0.3">
      <c r="A107">
        <v>2.1006964222680256</v>
      </c>
      <c r="B107">
        <v>-1.0975690943081637</v>
      </c>
      <c r="C107">
        <v>-0.98859014827729141</v>
      </c>
      <c r="D107">
        <v>-0.68942210235689971</v>
      </c>
      <c r="E107">
        <v>0.69259655958398292</v>
      </c>
      <c r="F107">
        <v>0.66571632740431652</v>
      </c>
      <c r="G107">
        <v>0</v>
      </c>
      <c r="H107">
        <v>1.2876375800930456E-2</v>
      </c>
      <c r="I107">
        <f t="shared" si="18"/>
        <v>1</v>
      </c>
      <c r="J107">
        <f>SUM(I$2:I107)</f>
        <v>63</v>
      </c>
      <c r="K107">
        <f>SUM(G$2:G107)</f>
        <v>43</v>
      </c>
      <c r="L107">
        <f t="shared" si="19"/>
        <v>0.42</v>
      </c>
      <c r="M107">
        <f t="shared" si="20"/>
        <v>0.86</v>
      </c>
      <c r="N107">
        <f t="shared" si="21"/>
        <v>5.7333333333333221E-3</v>
      </c>
      <c r="O107">
        <f t="shared" si="15"/>
        <v>7</v>
      </c>
      <c r="P107">
        <f t="shared" si="16"/>
        <v>192500</v>
      </c>
      <c r="Q107">
        <f t="shared" si="17"/>
        <v>962.5</v>
      </c>
    </row>
    <row r="108" spans="1:17" x14ac:dyDescent="0.3">
      <c r="A108">
        <v>-0.54907890843713125</v>
      </c>
      <c r="B108">
        <v>-0.16665770931896709</v>
      </c>
      <c r="C108">
        <v>0.67593765294740138</v>
      </c>
      <c r="D108">
        <v>-0.34190547943503158</v>
      </c>
      <c r="E108">
        <v>0.56613163157200352</v>
      </c>
      <c r="F108">
        <v>-0.13960160629582399</v>
      </c>
      <c r="G108">
        <v>0</v>
      </c>
      <c r="H108">
        <v>1.269649159032684E-2</v>
      </c>
      <c r="I108">
        <f t="shared" si="18"/>
        <v>1</v>
      </c>
      <c r="J108">
        <f>SUM(I$2:I108)</f>
        <v>64</v>
      </c>
      <c r="K108">
        <f>SUM(G$2:G108)</f>
        <v>43</v>
      </c>
      <c r="L108">
        <f t="shared" si="19"/>
        <v>0.42666666666666669</v>
      </c>
      <c r="M108">
        <f t="shared" si="20"/>
        <v>0.86</v>
      </c>
      <c r="N108">
        <f t="shared" si="21"/>
        <v>5.7333333333333698E-3</v>
      </c>
      <c r="O108">
        <f t="shared" si="15"/>
        <v>7</v>
      </c>
      <c r="P108">
        <f t="shared" si="16"/>
        <v>195000</v>
      </c>
      <c r="Q108">
        <f t="shared" si="17"/>
        <v>975</v>
      </c>
    </row>
    <row r="109" spans="1:17" x14ac:dyDescent="0.3">
      <c r="A109">
        <v>2.9372665162086604</v>
      </c>
      <c r="B109">
        <v>1.3694157145332375</v>
      </c>
      <c r="C109">
        <v>-8.7660753589008225E-2</v>
      </c>
      <c r="D109">
        <v>0.85084947924555598</v>
      </c>
      <c r="E109">
        <v>-1.408851163448485</v>
      </c>
      <c r="F109">
        <v>-1.3104993763728896</v>
      </c>
      <c r="G109">
        <v>0</v>
      </c>
      <c r="H109">
        <v>1.0068980455229498E-2</v>
      </c>
      <c r="I109">
        <f t="shared" si="18"/>
        <v>1</v>
      </c>
      <c r="J109">
        <f>SUM(I$2:I109)</f>
        <v>65</v>
      </c>
      <c r="K109">
        <f>SUM(G$2:G109)</f>
        <v>43</v>
      </c>
      <c r="L109">
        <f t="shared" si="19"/>
        <v>0.43333333333333335</v>
      </c>
      <c r="M109">
        <f t="shared" si="20"/>
        <v>0.86</v>
      </c>
      <c r="N109">
        <f t="shared" si="21"/>
        <v>5.7333333333333221E-3</v>
      </c>
      <c r="O109">
        <f t="shared" si="15"/>
        <v>7</v>
      </c>
      <c r="P109">
        <f t="shared" si="16"/>
        <v>197500</v>
      </c>
      <c r="Q109">
        <f t="shared" si="17"/>
        <v>987.5</v>
      </c>
    </row>
    <row r="110" spans="1:17" x14ac:dyDescent="0.3">
      <c r="A110">
        <v>1.5209588282403055</v>
      </c>
      <c r="B110">
        <v>-1.0568259344671924</v>
      </c>
      <c r="C110">
        <v>-1.1115621081071561</v>
      </c>
      <c r="D110">
        <v>-0.40000396469821492</v>
      </c>
      <c r="E110">
        <v>0.48213123086644294</v>
      </c>
      <c r="F110">
        <v>0.7187353854626326</v>
      </c>
      <c r="G110">
        <v>0</v>
      </c>
      <c r="H110">
        <v>4.1287609609754472E-3</v>
      </c>
      <c r="I110">
        <f t="shared" si="18"/>
        <v>1</v>
      </c>
      <c r="J110">
        <f>SUM(I$2:I110)</f>
        <v>66</v>
      </c>
      <c r="K110">
        <f>SUM(G$2:G110)</f>
        <v>43</v>
      </c>
      <c r="L110">
        <f t="shared" si="19"/>
        <v>0.44</v>
      </c>
      <c r="M110">
        <f t="shared" si="20"/>
        <v>0.86</v>
      </c>
      <c r="N110">
        <f t="shared" si="21"/>
        <v>5.7333333333333221E-3</v>
      </c>
      <c r="O110">
        <f t="shared" si="15"/>
        <v>7</v>
      </c>
      <c r="P110">
        <f t="shared" si="16"/>
        <v>200000</v>
      </c>
      <c r="Q110">
        <f t="shared" si="17"/>
        <v>1000</v>
      </c>
    </row>
    <row r="111" spans="1:17" x14ac:dyDescent="0.3">
      <c r="A111">
        <v>1.4968576979389179</v>
      </c>
      <c r="B111">
        <v>-0.30984811669836038</v>
      </c>
      <c r="C111">
        <v>0.78295158391072528</v>
      </c>
      <c r="D111">
        <v>-0.38028180932567407</v>
      </c>
      <c r="E111">
        <v>-0.21714111016810592</v>
      </c>
      <c r="F111">
        <v>0.37667270981160561</v>
      </c>
      <c r="G111">
        <v>0</v>
      </c>
      <c r="H111">
        <v>3.2588624936198962E-3</v>
      </c>
      <c r="I111">
        <f t="shared" si="18"/>
        <v>1</v>
      </c>
      <c r="J111">
        <f>SUM(I$2:I111)</f>
        <v>67</v>
      </c>
      <c r="K111">
        <f>SUM(G$2:G111)</f>
        <v>43</v>
      </c>
      <c r="L111">
        <f t="shared" si="19"/>
        <v>0.44666666666666666</v>
      </c>
      <c r="M111">
        <f t="shared" si="20"/>
        <v>0.86</v>
      </c>
      <c r="N111">
        <f t="shared" si="21"/>
        <v>5.7333333333333221E-3</v>
      </c>
      <c r="O111">
        <f t="shared" si="15"/>
        <v>7</v>
      </c>
      <c r="P111">
        <f t="shared" si="16"/>
        <v>202500</v>
      </c>
      <c r="Q111">
        <f t="shared" si="17"/>
        <v>1012.5</v>
      </c>
    </row>
    <row r="112" spans="1:17" x14ac:dyDescent="0.3">
      <c r="A112">
        <v>0.2920758124898637</v>
      </c>
      <c r="B112">
        <v>5.8466911107478862E-2</v>
      </c>
      <c r="C112">
        <v>-1.3407628709012616</v>
      </c>
      <c r="D112">
        <v>-0.43720741113483003</v>
      </c>
      <c r="E112">
        <v>1.8200853286129057E-2</v>
      </c>
      <c r="F112">
        <v>0.62474543085540191</v>
      </c>
      <c r="G112">
        <v>0</v>
      </c>
      <c r="H112">
        <v>2.7498472413042957E-3</v>
      </c>
      <c r="I112">
        <f t="shared" si="18"/>
        <v>1</v>
      </c>
      <c r="J112">
        <f>SUM(I$2:I112)</f>
        <v>68</v>
      </c>
      <c r="K112">
        <f>SUM(G$2:G112)</f>
        <v>43</v>
      </c>
      <c r="L112">
        <f t="shared" si="19"/>
        <v>0.45333333333333331</v>
      </c>
      <c r="M112">
        <f t="shared" si="20"/>
        <v>0.86</v>
      </c>
      <c r="N112">
        <f t="shared" si="21"/>
        <v>5.7333333333333221E-3</v>
      </c>
      <c r="O112">
        <f t="shared" si="15"/>
        <v>7</v>
      </c>
      <c r="P112">
        <f t="shared" si="16"/>
        <v>205000</v>
      </c>
      <c r="Q112">
        <f t="shared" si="17"/>
        <v>1025</v>
      </c>
    </row>
    <row r="113" spans="1:17" x14ac:dyDescent="0.3">
      <c r="A113">
        <v>-0.73027875609618476</v>
      </c>
      <c r="B113">
        <v>-0.66176614718673044</v>
      </c>
      <c r="C113">
        <v>-1.0204378784921997</v>
      </c>
      <c r="D113">
        <v>-0.18960041204627467</v>
      </c>
      <c r="E113">
        <v>0.58693930304854069</v>
      </c>
      <c r="F113">
        <v>0.53928726132548066</v>
      </c>
      <c r="G113">
        <v>1</v>
      </c>
      <c r="H113">
        <v>1.6393929004417315E-3</v>
      </c>
      <c r="I113">
        <f t="shared" si="18"/>
        <v>0</v>
      </c>
      <c r="J113">
        <f>SUM(I$2:I113)</f>
        <v>68</v>
      </c>
      <c r="K113">
        <f>SUM(G$2:G113)</f>
        <v>44</v>
      </c>
      <c r="L113">
        <f t="shared" si="19"/>
        <v>0.45333333333333331</v>
      </c>
      <c r="M113">
        <f t="shared" si="20"/>
        <v>0.88</v>
      </c>
      <c r="N113">
        <f t="shared" si="21"/>
        <v>0</v>
      </c>
      <c r="O113">
        <f t="shared" si="15"/>
        <v>6</v>
      </c>
      <c r="P113">
        <f t="shared" si="16"/>
        <v>200000</v>
      </c>
      <c r="Q113">
        <f t="shared" si="17"/>
        <v>1000</v>
      </c>
    </row>
    <row r="114" spans="1:17" x14ac:dyDescent="0.3">
      <c r="A114">
        <v>0.84326977113325463</v>
      </c>
      <c r="B114">
        <v>-0.32970440940879853</v>
      </c>
      <c r="C114">
        <v>0.54738865676438542</v>
      </c>
      <c r="D114">
        <v>-0.76248659711889011</v>
      </c>
      <c r="E114">
        <v>0.51156920285755303</v>
      </c>
      <c r="F114">
        <v>0.30065744676748657</v>
      </c>
      <c r="G114">
        <v>0</v>
      </c>
      <c r="H114">
        <v>-3.0795637412468838E-3</v>
      </c>
      <c r="I114">
        <f t="shared" si="18"/>
        <v>1</v>
      </c>
      <c r="J114">
        <f>SUM(I$2:I114)</f>
        <v>69</v>
      </c>
      <c r="K114">
        <f>SUM(G$2:G114)</f>
        <v>44</v>
      </c>
      <c r="L114">
        <f t="shared" si="19"/>
        <v>0.46</v>
      </c>
      <c r="M114">
        <f t="shared" si="20"/>
        <v>0.88</v>
      </c>
      <c r="N114">
        <f t="shared" si="21"/>
        <v>5.8666666666667049E-3</v>
      </c>
      <c r="O114">
        <f t="shared" si="15"/>
        <v>6</v>
      </c>
      <c r="P114">
        <f t="shared" si="16"/>
        <v>202500</v>
      </c>
      <c r="Q114">
        <f t="shared" si="17"/>
        <v>1012.5</v>
      </c>
    </row>
    <row r="115" spans="1:17" x14ac:dyDescent="0.3">
      <c r="A115">
        <v>-1.1385845577776352</v>
      </c>
      <c r="B115">
        <v>-0.35400452127543142</v>
      </c>
      <c r="C115">
        <v>0.38496664088285037</v>
      </c>
      <c r="D115">
        <v>-0.57101006316579994</v>
      </c>
      <c r="E115">
        <v>0.54856371012495608</v>
      </c>
      <c r="F115">
        <v>0.54187272789330365</v>
      </c>
      <c r="G115">
        <v>0</v>
      </c>
      <c r="H115">
        <v>-3.1061100656785481E-3</v>
      </c>
      <c r="I115">
        <f t="shared" si="18"/>
        <v>1</v>
      </c>
      <c r="J115">
        <f>SUM(I$2:I115)</f>
        <v>70</v>
      </c>
      <c r="K115">
        <f>SUM(G$2:G115)</f>
        <v>44</v>
      </c>
      <c r="L115">
        <f t="shared" si="19"/>
        <v>0.46666666666666667</v>
      </c>
      <c r="M115">
        <f t="shared" si="20"/>
        <v>0.88</v>
      </c>
      <c r="N115">
        <f t="shared" si="21"/>
        <v>5.8666666666666555E-3</v>
      </c>
      <c r="O115">
        <f t="shared" si="15"/>
        <v>6</v>
      </c>
      <c r="P115">
        <f t="shared" si="16"/>
        <v>205000</v>
      </c>
      <c r="Q115">
        <f t="shared" si="17"/>
        <v>1025</v>
      </c>
    </row>
    <row r="116" spans="1:17" x14ac:dyDescent="0.3">
      <c r="A116">
        <v>0.11646899343443086</v>
      </c>
      <c r="B116">
        <v>0.78163864024570684</v>
      </c>
      <c r="C116">
        <v>0.80289479549339193</v>
      </c>
      <c r="D116">
        <v>-0.24515070328508642</v>
      </c>
      <c r="E116">
        <v>0.19189463225132855</v>
      </c>
      <c r="F116">
        <v>-0.7435672689501801</v>
      </c>
      <c r="G116">
        <v>0</v>
      </c>
      <c r="H116">
        <v>-6.3071488310679517E-3</v>
      </c>
      <c r="I116">
        <f t="shared" si="18"/>
        <v>1</v>
      </c>
      <c r="J116">
        <f>SUM(I$2:I116)</f>
        <v>71</v>
      </c>
      <c r="K116">
        <f>SUM(G$2:G116)</f>
        <v>44</v>
      </c>
      <c r="L116">
        <f t="shared" si="19"/>
        <v>0.47333333333333333</v>
      </c>
      <c r="M116">
        <f t="shared" si="20"/>
        <v>0.88</v>
      </c>
      <c r="N116">
        <f t="shared" si="21"/>
        <v>5.8666666666666555E-3</v>
      </c>
      <c r="O116">
        <f t="shared" si="15"/>
        <v>6</v>
      </c>
      <c r="P116">
        <f t="shared" si="16"/>
        <v>207500</v>
      </c>
      <c r="Q116">
        <f t="shared" si="17"/>
        <v>1037.5</v>
      </c>
    </row>
    <row r="117" spans="1:17" x14ac:dyDescent="0.3">
      <c r="A117">
        <v>-1.105162653386998</v>
      </c>
      <c r="B117">
        <v>-1.1056592571085673</v>
      </c>
      <c r="C117">
        <v>1.994811316013789</v>
      </c>
      <c r="D117">
        <v>-0.7432187400835164</v>
      </c>
      <c r="E117">
        <v>0.64316602768219955</v>
      </c>
      <c r="F117">
        <v>0.92235456025006057</v>
      </c>
      <c r="G117">
        <v>0</v>
      </c>
      <c r="H117">
        <v>-8.6722244842525539E-3</v>
      </c>
      <c r="I117">
        <f t="shared" si="18"/>
        <v>1</v>
      </c>
      <c r="J117">
        <f>SUM(I$2:I117)</f>
        <v>72</v>
      </c>
      <c r="K117">
        <f>SUM(G$2:G117)</f>
        <v>44</v>
      </c>
      <c r="L117">
        <f t="shared" si="19"/>
        <v>0.48</v>
      </c>
      <c r="M117">
        <f t="shared" si="20"/>
        <v>0.88</v>
      </c>
      <c r="N117">
        <f t="shared" si="21"/>
        <v>5.8666666666666555E-3</v>
      </c>
      <c r="O117">
        <f t="shared" si="15"/>
        <v>6</v>
      </c>
      <c r="P117">
        <f t="shared" si="16"/>
        <v>210000</v>
      </c>
      <c r="Q117">
        <f t="shared" si="17"/>
        <v>1050</v>
      </c>
    </row>
    <row r="118" spans="1:17" x14ac:dyDescent="0.3">
      <c r="A118">
        <v>-0.51903027071430319</v>
      </c>
      <c r="B118">
        <v>-0.33083120572814467</v>
      </c>
      <c r="C118">
        <v>-0.17194015808461519</v>
      </c>
      <c r="D118">
        <v>-0.82370524744006124</v>
      </c>
      <c r="E118">
        <v>0.69937569361584051</v>
      </c>
      <c r="F118">
        <v>0.72502077264382914</v>
      </c>
      <c r="G118">
        <v>0</v>
      </c>
      <c r="H118">
        <v>-2.427842485141532E-2</v>
      </c>
      <c r="I118">
        <f t="shared" si="18"/>
        <v>1</v>
      </c>
      <c r="J118">
        <f>SUM(I$2:I118)</f>
        <v>73</v>
      </c>
      <c r="K118">
        <f>SUM(G$2:G118)</f>
        <v>44</v>
      </c>
      <c r="L118">
        <f t="shared" si="19"/>
        <v>0.48666666666666669</v>
      </c>
      <c r="M118">
        <f t="shared" si="20"/>
        <v>0.88</v>
      </c>
      <c r="N118">
        <f t="shared" si="21"/>
        <v>5.8666666666667049E-3</v>
      </c>
      <c r="O118">
        <f t="shared" si="15"/>
        <v>6</v>
      </c>
      <c r="P118">
        <f t="shared" si="16"/>
        <v>212500</v>
      </c>
      <c r="Q118">
        <f t="shared" si="17"/>
        <v>1062.5</v>
      </c>
    </row>
    <row r="119" spans="1:17" x14ac:dyDescent="0.3">
      <c r="A119">
        <v>0.77607807855607314</v>
      </c>
      <c r="B119">
        <v>-0.33587884685811026</v>
      </c>
      <c r="C119">
        <v>0.97937105561655347</v>
      </c>
      <c r="D119">
        <v>0.19056360399317174</v>
      </c>
      <c r="E119">
        <v>0.41459835483039148</v>
      </c>
      <c r="F119">
        <v>-0.61733207884106145</v>
      </c>
      <c r="G119">
        <v>0</v>
      </c>
      <c r="H119">
        <v>-2.496762028142923E-2</v>
      </c>
      <c r="I119">
        <f t="shared" si="18"/>
        <v>1</v>
      </c>
      <c r="J119">
        <f>SUM(I$2:I119)</f>
        <v>74</v>
      </c>
      <c r="K119">
        <f>SUM(G$2:G119)</f>
        <v>44</v>
      </c>
      <c r="L119">
        <f t="shared" si="19"/>
        <v>0.49333333333333335</v>
      </c>
      <c r="M119">
        <f t="shared" si="20"/>
        <v>0.88</v>
      </c>
      <c r="N119">
        <f t="shared" si="21"/>
        <v>5.8666666666666555E-3</v>
      </c>
      <c r="O119">
        <f t="shared" si="15"/>
        <v>6</v>
      </c>
      <c r="P119">
        <f t="shared" si="16"/>
        <v>215000</v>
      </c>
      <c r="Q119">
        <f t="shared" si="17"/>
        <v>1075</v>
      </c>
    </row>
    <row r="120" spans="1:17" x14ac:dyDescent="0.3">
      <c r="A120">
        <v>-1.0014897893887529</v>
      </c>
      <c r="B120">
        <v>-0.90470104284823372</v>
      </c>
      <c r="C120">
        <v>2.4766578414443696</v>
      </c>
      <c r="D120">
        <v>-0.61167591198706517</v>
      </c>
      <c r="E120">
        <v>0.52652514579469833</v>
      </c>
      <c r="F120">
        <v>0.68067116831013508</v>
      </c>
      <c r="G120">
        <v>0</v>
      </c>
      <c r="H120">
        <v>-2.6601378708961822E-2</v>
      </c>
      <c r="I120">
        <f t="shared" si="18"/>
        <v>1</v>
      </c>
      <c r="J120">
        <f>SUM(I$2:I120)</f>
        <v>75</v>
      </c>
      <c r="K120">
        <f>SUM(G$2:G120)</f>
        <v>44</v>
      </c>
      <c r="L120">
        <f t="shared" si="19"/>
        <v>0.5</v>
      </c>
      <c r="M120">
        <f t="shared" si="20"/>
        <v>0.88</v>
      </c>
      <c r="N120">
        <f t="shared" si="21"/>
        <v>5.8666666666666555E-3</v>
      </c>
      <c r="O120">
        <f t="shared" si="15"/>
        <v>6</v>
      </c>
      <c r="P120">
        <f t="shared" si="16"/>
        <v>217500</v>
      </c>
      <c r="Q120">
        <f t="shared" si="17"/>
        <v>1087.5</v>
      </c>
    </row>
    <row r="121" spans="1:17" x14ac:dyDescent="0.3">
      <c r="A121">
        <v>1.216408311422837</v>
      </c>
      <c r="B121">
        <v>1.1784128973709582</v>
      </c>
      <c r="C121">
        <v>0.90133364681618111</v>
      </c>
      <c r="D121">
        <v>-0.45268189158853261</v>
      </c>
      <c r="E121">
        <v>-0.32969770610078664</v>
      </c>
      <c r="F121">
        <v>-0.4692784232930145</v>
      </c>
      <c r="G121">
        <v>0</v>
      </c>
      <c r="H121">
        <v>-3.2850565754725579E-2</v>
      </c>
      <c r="I121">
        <f t="shared" si="18"/>
        <v>1</v>
      </c>
      <c r="J121">
        <f>SUM(I$2:I121)</f>
        <v>76</v>
      </c>
      <c r="K121">
        <f>SUM(G$2:G121)</f>
        <v>44</v>
      </c>
      <c r="L121">
        <f t="shared" si="19"/>
        <v>0.50666666666666671</v>
      </c>
      <c r="M121">
        <f t="shared" si="20"/>
        <v>0.88</v>
      </c>
      <c r="N121">
        <f t="shared" si="21"/>
        <v>5.8666666666667049E-3</v>
      </c>
      <c r="O121">
        <f t="shared" si="15"/>
        <v>6</v>
      </c>
      <c r="P121">
        <f t="shared" si="16"/>
        <v>220000</v>
      </c>
      <c r="Q121">
        <f t="shared" si="17"/>
        <v>1100</v>
      </c>
    </row>
    <row r="122" spans="1:17" x14ac:dyDescent="0.3">
      <c r="A122">
        <v>0.22718680962094737</v>
      </c>
      <c r="B122">
        <v>-1.0597669571490019E-2</v>
      </c>
      <c r="C122">
        <v>-0.8846372425481499</v>
      </c>
      <c r="D122">
        <v>-0.46906036938115403</v>
      </c>
      <c r="E122">
        <v>0.37328084601326661</v>
      </c>
      <c r="F122">
        <v>0.44998197046873845</v>
      </c>
      <c r="G122">
        <v>0</v>
      </c>
      <c r="H122">
        <v>-3.7199276580629444E-2</v>
      </c>
      <c r="I122">
        <f t="shared" si="18"/>
        <v>1</v>
      </c>
      <c r="J122">
        <f>SUM(I$2:I122)</f>
        <v>77</v>
      </c>
      <c r="K122">
        <f>SUM(G$2:G122)</f>
        <v>44</v>
      </c>
      <c r="L122">
        <f t="shared" si="19"/>
        <v>0.51333333333333331</v>
      </c>
      <c r="M122">
        <f t="shared" si="20"/>
        <v>0.88</v>
      </c>
      <c r="N122">
        <f t="shared" si="21"/>
        <v>5.8666666666666069E-3</v>
      </c>
      <c r="O122">
        <f t="shared" si="15"/>
        <v>6</v>
      </c>
      <c r="P122">
        <f t="shared" si="16"/>
        <v>222500</v>
      </c>
      <c r="Q122">
        <f t="shared" si="17"/>
        <v>1112.5</v>
      </c>
    </row>
    <row r="123" spans="1:17" x14ac:dyDescent="0.3">
      <c r="A123">
        <v>-0.15781876078755994</v>
      </c>
      <c r="B123">
        <v>0.39684529184431294</v>
      </c>
      <c r="C123">
        <v>-0.22201915901664934</v>
      </c>
      <c r="D123">
        <v>-0.14864427289288701</v>
      </c>
      <c r="E123">
        <v>-3.1906437993120776E-2</v>
      </c>
      <c r="F123">
        <v>0.11061227721931191</v>
      </c>
      <c r="G123">
        <v>0</v>
      </c>
      <c r="H123">
        <v>-3.7349984259011204E-2</v>
      </c>
      <c r="I123">
        <f t="shared" si="18"/>
        <v>1</v>
      </c>
      <c r="J123">
        <f>SUM(I$2:I123)</f>
        <v>78</v>
      </c>
      <c r="K123">
        <f>SUM(G$2:G123)</f>
        <v>44</v>
      </c>
      <c r="L123">
        <f t="shared" si="19"/>
        <v>0.52</v>
      </c>
      <c r="M123">
        <f t="shared" si="20"/>
        <v>0.88</v>
      </c>
      <c r="N123">
        <f t="shared" si="21"/>
        <v>5.8666666666667049E-3</v>
      </c>
      <c r="O123">
        <f t="shared" si="15"/>
        <v>6</v>
      </c>
      <c r="P123">
        <f t="shared" si="16"/>
        <v>225000</v>
      </c>
      <c r="Q123">
        <f t="shared" si="17"/>
        <v>1125</v>
      </c>
    </row>
    <row r="124" spans="1:17" x14ac:dyDescent="0.3">
      <c r="A124">
        <v>-0.55432413379259227</v>
      </c>
      <c r="B124">
        <v>-0.48952050623675442</v>
      </c>
      <c r="C124">
        <v>0.95655778515484502</v>
      </c>
      <c r="D124">
        <v>-0.64318669130843198</v>
      </c>
      <c r="E124">
        <v>0.59202763950453563</v>
      </c>
      <c r="F124">
        <v>0.60990850125360019</v>
      </c>
      <c r="G124">
        <v>0</v>
      </c>
      <c r="H124">
        <v>-4.2751425930392509E-2</v>
      </c>
      <c r="I124">
        <f t="shared" si="18"/>
        <v>1</v>
      </c>
      <c r="J124">
        <f>SUM(I$2:I124)</f>
        <v>79</v>
      </c>
      <c r="K124">
        <f>SUM(G$2:G124)</f>
        <v>44</v>
      </c>
      <c r="L124">
        <f t="shared" si="19"/>
        <v>0.52666666666666662</v>
      </c>
      <c r="M124">
        <f t="shared" si="20"/>
        <v>0.88</v>
      </c>
      <c r="N124">
        <f t="shared" si="21"/>
        <v>5.8666666666666069E-3</v>
      </c>
      <c r="O124">
        <f t="shared" si="15"/>
        <v>6</v>
      </c>
      <c r="P124">
        <f t="shared" si="16"/>
        <v>227500</v>
      </c>
      <c r="Q124">
        <f t="shared" si="17"/>
        <v>1137.5</v>
      </c>
    </row>
    <row r="125" spans="1:17" x14ac:dyDescent="0.3">
      <c r="A125">
        <v>1.7614923138431753</v>
      </c>
      <c r="B125">
        <v>-2.7149086969510947E-2</v>
      </c>
      <c r="C125">
        <v>-0.93226416798540901</v>
      </c>
      <c r="D125">
        <v>0.58194169881667934</v>
      </c>
      <c r="E125">
        <v>9.5816207004281423E-2</v>
      </c>
      <c r="F125">
        <v>-0.67075380458115164</v>
      </c>
      <c r="G125">
        <v>1</v>
      </c>
      <c r="H125">
        <v>-4.9552858030170892E-2</v>
      </c>
      <c r="I125">
        <f t="shared" si="18"/>
        <v>0</v>
      </c>
      <c r="J125">
        <f>SUM(I$2:I125)</f>
        <v>79</v>
      </c>
      <c r="K125">
        <f>SUM(G$2:G125)</f>
        <v>45</v>
      </c>
      <c r="L125">
        <f t="shared" si="19"/>
        <v>0.52666666666666662</v>
      </c>
      <c r="M125">
        <f t="shared" si="20"/>
        <v>0.9</v>
      </c>
      <c r="N125">
        <f t="shared" si="21"/>
        <v>0</v>
      </c>
      <c r="O125">
        <f t="shared" si="15"/>
        <v>5</v>
      </c>
      <c r="P125">
        <f t="shared" si="16"/>
        <v>222500</v>
      </c>
      <c r="Q125">
        <f t="shared" si="17"/>
        <v>1112.5</v>
      </c>
    </row>
    <row r="126" spans="1:17" x14ac:dyDescent="0.3">
      <c r="A126">
        <v>0.14642475228046314</v>
      </c>
      <c r="B126">
        <v>-1.253079659085464</v>
      </c>
      <c r="C126">
        <v>0.20952526803720073</v>
      </c>
      <c r="D126">
        <v>-0.4504553428629629</v>
      </c>
      <c r="E126">
        <v>0.64859615402083159</v>
      </c>
      <c r="F126">
        <v>1.020012271213862</v>
      </c>
      <c r="G126">
        <v>1</v>
      </c>
      <c r="H126">
        <v>-5.0878467877883853E-2</v>
      </c>
      <c r="I126">
        <f t="shared" si="18"/>
        <v>0</v>
      </c>
      <c r="J126">
        <f>SUM(I$2:I126)</f>
        <v>79</v>
      </c>
      <c r="K126">
        <f>SUM(G$2:G126)</f>
        <v>46</v>
      </c>
      <c r="L126">
        <f t="shared" si="19"/>
        <v>0.52666666666666662</v>
      </c>
      <c r="M126">
        <f t="shared" si="20"/>
        <v>0.92</v>
      </c>
      <c r="N126">
        <f t="shared" si="21"/>
        <v>0</v>
      </c>
      <c r="O126">
        <f t="shared" si="15"/>
        <v>4</v>
      </c>
      <c r="P126">
        <f t="shared" si="16"/>
        <v>217500</v>
      </c>
      <c r="Q126">
        <f t="shared" si="17"/>
        <v>1087.5</v>
      </c>
    </row>
    <row r="127" spans="1:17" x14ac:dyDescent="0.3">
      <c r="A127">
        <v>-0.83719385480346309</v>
      </c>
      <c r="B127">
        <v>-6.7750210244550621E-2</v>
      </c>
      <c r="C127">
        <v>0.39734092564763984</v>
      </c>
      <c r="D127">
        <v>-0.84587483163787702</v>
      </c>
      <c r="E127">
        <v>0.69789201110584353</v>
      </c>
      <c r="F127">
        <v>0.61322081219133739</v>
      </c>
      <c r="G127">
        <v>0</v>
      </c>
      <c r="H127">
        <v>-5.5222055044626579E-2</v>
      </c>
      <c r="I127">
        <f t="shared" si="18"/>
        <v>1</v>
      </c>
      <c r="J127">
        <f>SUM(I$2:I127)</f>
        <v>80</v>
      </c>
      <c r="K127">
        <f>SUM(G$2:G127)</f>
        <v>46</v>
      </c>
      <c r="L127">
        <f t="shared" si="19"/>
        <v>0.53333333333333333</v>
      </c>
      <c r="M127">
        <f t="shared" si="20"/>
        <v>0.92</v>
      </c>
      <c r="N127">
        <f t="shared" si="21"/>
        <v>6.1333333333333734E-3</v>
      </c>
      <c r="O127">
        <f t="shared" si="15"/>
        <v>4</v>
      </c>
      <c r="P127">
        <f t="shared" si="16"/>
        <v>220000</v>
      </c>
      <c r="Q127">
        <f t="shared" si="17"/>
        <v>1100</v>
      </c>
    </row>
    <row r="128" spans="1:17" x14ac:dyDescent="0.3">
      <c r="A128">
        <v>1.3224919072364245</v>
      </c>
      <c r="B128">
        <v>-0.91286514353124282</v>
      </c>
      <c r="C128">
        <v>-0.96770010800659545</v>
      </c>
      <c r="D128">
        <v>-0.10071464266813367</v>
      </c>
      <c r="E128">
        <v>0.52678027418528273</v>
      </c>
      <c r="F128">
        <v>0.5043351547422108</v>
      </c>
      <c r="G128">
        <v>0</v>
      </c>
      <c r="H128">
        <v>-5.6273100676845419E-2</v>
      </c>
      <c r="I128">
        <f t="shared" si="18"/>
        <v>1</v>
      </c>
      <c r="J128">
        <f>SUM(I$2:I128)</f>
        <v>81</v>
      </c>
      <c r="K128">
        <f>SUM(G$2:G128)</f>
        <v>46</v>
      </c>
      <c r="L128">
        <f t="shared" si="19"/>
        <v>0.54</v>
      </c>
      <c r="M128">
        <f t="shared" si="20"/>
        <v>0.92</v>
      </c>
      <c r="N128">
        <f t="shared" si="21"/>
        <v>6.1333333333333734E-3</v>
      </c>
      <c r="O128">
        <f t="shared" si="15"/>
        <v>4</v>
      </c>
      <c r="P128">
        <f t="shared" si="16"/>
        <v>222500</v>
      </c>
      <c r="Q128">
        <f t="shared" si="17"/>
        <v>1112.5</v>
      </c>
    </row>
    <row r="129" spans="1:17" x14ac:dyDescent="0.3">
      <c r="A129">
        <v>-0.77807399634149876</v>
      </c>
      <c r="B129">
        <v>3.9594574414130293E-2</v>
      </c>
      <c r="C129">
        <v>0.34357083473056693</v>
      </c>
      <c r="D129">
        <v>-0.40063808649597304</v>
      </c>
      <c r="E129">
        <v>0.25522536713268662</v>
      </c>
      <c r="F129">
        <v>0.53228190168567358</v>
      </c>
      <c r="G129">
        <v>0</v>
      </c>
      <c r="H129">
        <v>-6.676496126236775E-2</v>
      </c>
      <c r="I129">
        <f t="shared" si="18"/>
        <v>1</v>
      </c>
      <c r="J129">
        <f>SUM(I$2:I129)</f>
        <v>82</v>
      </c>
      <c r="K129">
        <f>SUM(G$2:G129)</f>
        <v>46</v>
      </c>
      <c r="L129">
        <f t="shared" si="19"/>
        <v>0.54666666666666663</v>
      </c>
      <c r="M129">
        <f t="shared" si="20"/>
        <v>0.92</v>
      </c>
      <c r="N129">
        <f t="shared" si="21"/>
        <v>6.1333333333332711E-3</v>
      </c>
      <c r="O129">
        <f t="shared" si="15"/>
        <v>4</v>
      </c>
      <c r="P129">
        <f t="shared" si="16"/>
        <v>225000</v>
      </c>
      <c r="Q129">
        <f t="shared" si="17"/>
        <v>1125</v>
      </c>
    </row>
    <row r="130" spans="1:17" x14ac:dyDescent="0.3">
      <c r="A130">
        <v>1.2627468120681142</v>
      </c>
      <c r="B130">
        <v>1.1149381220982555</v>
      </c>
      <c r="C130">
        <v>0.82582850598824409</v>
      </c>
      <c r="D130">
        <v>0.35058805372427165</v>
      </c>
      <c r="E130">
        <v>-0.44772987659092228</v>
      </c>
      <c r="F130">
        <v>-1.0103071057284025</v>
      </c>
      <c r="G130">
        <v>0</v>
      </c>
      <c r="H130">
        <v>-6.856551659910963E-2</v>
      </c>
      <c r="I130">
        <f t="shared" ref="I130:I161" si="22">1-G130</f>
        <v>1</v>
      </c>
      <c r="J130">
        <f>SUM(I$2:I130)</f>
        <v>83</v>
      </c>
      <c r="K130">
        <f>SUM(G$2:G130)</f>
        <v>46</v>
      </c>
      <c r="L130">
        <f t="shared" ref="L130:L161" si="23">J130/150</f>
        <v>0.55333333333333334</v>
      </c>
      <c r="M130">
        <f t="shared" ref="M130:M161" si="24">K130/50</f>
        <v>0.92</v>
      </c>
      <c r="N130">
        <f t="shared" ref="N130:N161" si="25">(M130+M129)/2*(L130-L129)</f>
        <v>6.1333333333333734E-3</v>
      </c>
      <c r="O130">
        <f t="shared" si="15"/>
        <v>4</v>
      </c>
      <c r="P130">
        <f t="shared" si="16"/>
        <v>227500</v>
      </c>
      <c r="Q130">
        <f t="shared" si="17"/>
        <v>1137.5</v>
      </c>
    </row>
    <row r="131" spans="1:17" x14ac:dyDescent="0.3">
      <c r="A131">
        <v>-0.58057357323142389</v>
      </c>
      <c r="B131">
        <v>0.26588787607825454</v>
      </c>
      <c r="C131">
        <v>-0.26433033251759464</v>
      </c>
      <c r="D131">
        <v>-0.40174025497281335</v>
      </c>
      <c r="E131">
        <v>5.3300227132649459E-2</v>
      </c>
      <c r="F131">
        <v>0.66098232847058824</v>
      </c>
      <c r="G131">
        <v>1</v>
      </c>
      <c r="H131">
        <v>-7.2123425212958753E-2</v>
      </c>
      <c r="I131">
        <f t="shared" si="22"/>
        <v>0</v>
      </c>
      <c r="J131">
        <f>SUM(I$2:I131)</f>
        <v>83</v>
      </c>
      <c r="K131">
        <f>SUM(G$2:G131)</f>
        <v>47</v>
      </c>
      <c r="L131">
        <f t="shared" si="23"/>
        <v>0.55333333333333334</v>
      </c>
      <c r="M131">
        <f t="shared" si="24"/>
        <v>0.94</v>
      </c>
      <c r="N131">
        <f t="shared" si="25"/>
        <v>0</v>
      </c>
      <c r="O131">
        <f t="shared" ref="O131:O194" si="26">50-K131</f>
        <v>3</v>
      </c>
      <c r="P131">
        <f t="shared" ref="P131:P194" si="27">5000*O131+2500*J131</f>
        <v>222500</v>
      </c>
      <c r="Q131">
        <f t="shared" ref="Q131:Q194" si="28">P131/200</f>
        <v>1112.5</v>
      </c>
    </row>
    <row r="132" spans="1:17" x14ac:dyDescent="0.3">
      <c r="A132">
        <v>0.71557126460939069</v>
      </c>
      <c r="B132">
        <v>3.3772879303245858E-2</v>
      </c>
      <c r="C132">
        <v>-1.0665725289950552</v>
      </c>
      <c r="D132">
        <v>-0.47065900072338246</v>
      </c>
      <c r="E132">
        <v>0.62829430382804707</v>
      </c>
      <c r="F132">
        <v>0.26254404039298684</v>
      </c>
      <c r="G132">
        <v>0</v>
      </c>
      <c r="H132">
        <v>-7.6094852838325691E-2</v>
      </c>
      <c r="I132">
        <f t="shared" si="22"/>
        <v>1</v>
      </c>
      <c r="J132">
        <f>SUM(I$2:I132)</f>
        <v>84</v>
      </c>
      <c r="K132">
        <f>SUM(G$2:G132)</f>
        <v>47</v>
      </c>
      <c r="L132">
        <f t="shared" si="23"/>
        <v>0.56000000000000005</v>
      </c>
      <c r="M132">
        <f t="shared" si="24"/>
        <v>0.94</v>
      </c>
      <c r="N132">
        <f t="shared" si="25"/>
        <v>6.2666666666667068E-3</v>
      </c>
      <c r="O132">
        <f t="shared" si="26"/>
        <v>3</v>
      </c>
      <c r="P132">
        <f t="shared" si="27"/>
        <v>225000</v>
      </c>
      <c r="Q132">
        <f t="shared" si="28"/>
        <v>1125</v>
      </c>
    </row>
    <row r="133" spans="1:17" x14ac:dyDescent="0.3">
      <c r="A133">
        <v>0.86151182325072106</v>
      </c>
      <c r="B133">
        <v>-0.19662425635524619</v>
      </c>
      <c r="C133">
        <v>-0.62106670016035825</v>
      </c>
      <c r="D133">
        <v>-0.66916013048884404</v>
      </c>
      <c r="E133">
        <v>0.61147912824937756</v>
      </c>
      <c r="F133">
        <v>0.61373875433598968</v>
      </c>
      <c r="G133">
        <v>0</v>
      </c>
      <c r="H133">
        <v>-8.917372781944484E-2</v>
      </c>
      <c r="I133">
        <f t="shared" si="22"/>
        <v>1</v>
      </c>
      <c r="J133">
        <f>SUM(I$2:I133)</f>
        <v>85</v>
      </c>
      <c r="K133">
        <f>SUM(G$2:G133)</f>
        <v>47</v>
      </c>
      <c r="L133">
        <f t="shared" si="23"/>
        <v>0.56666666666666665</v>
      </c>
      <c r="M133">
        <f t="shared" si="24"/>
        <v>0.94</v>
      </c>
      <c r="N133">
        <f t="shared" si="25"/>
        <v>6.2666666666666027E-3</v>
      </c>
      <c r="O133">
        <f t="shared" si="26"/>
        <v>3</v>
      </c>
      <c r="P133">
        <f t="shared" si="27"/>
        <v>227500</v>
      </c>
      <c r="Q133">
        <f t="shared" si="28"/>
        <v>1137.5</v>
      </c>
    </row>
    <row r="134" spans="1:17" x14ac:dyDescent="0.3">
      <c r="A134">
        <v>-0.51343344159401383</v>
      </c>
      <c r="B134">
        <v>-0.15631443344227572</v>
      </c>
      <c r="C134">
        <v>2.7551091383128039</v>
      </c>
      <c r="D134">
        <v>-0.81900135965039966</v>
      </c>
      <c r="E134">
        <v>0.50860695911689358</v>
      </c>
      <c r="F134">
        <v>0.41586907288888569</v>
      </c>
      <c r="G134">
        <v>0</v>
      </c>
      <c r="H134">
        <v>-9.026318993063645E-2</v>
      </c>
      <c r="I134">
        <f t="shared" si="22"/>
        <v>1</v>
      </c>
      <c r="J134">
        <f>SUM(I$2:I134)</f>
        <v>86</v>
      </c>
      <c r="K134">
        <f>SUM(G$2:G134)</f>
        <v>47</v>
      </c>
      <c r="L134">
        <f t="shared" si="23"/>
        <v>0.57333333333333336</v>
      </c>
      <c r="M134">
        <f t="shared" si="24"/>
        <v>0.94</v>
      </c>
      <c r="N134">
        <f t="shared" si="25"/>
        <v>6.2666666666667068E-3</v>
      </c>
      <c r="O134">
        <f t="shared" si="26"/>
        <v>3</v>
      </c>
      <c r="P134">
        <f t="shared" si="27"/>
        <v>230000</v>
      </c>
      <c r="Q134">
        <f t="shared" si="28"/>
        <v>1150</v>
      </c>
    </row>
    <row r="135" spans="1:17" x14ac:dyDescent="0.3">
      <c r="A135">
        <v>1.3834223623176893</v>
      </c>
      <c r="B135">
        <v>0.33791544731224382</v>
      </c>
      <c r="C135">
        <v>1.1979235989055452</v>
      </c>
      <c r="D135">
        <v>0.18450841157926912</v>
      </c>
      <c r="E135">
        <v>0.39296225237917259</v>
      </c>
      <c r="F135">
        <v>-1.0266899996234402</v>
      </c>
      <c r="G135">
        <v>0</v>
      </c>
      <c r="H135">
        <v>-9.3640954079123789E-2</v>
      </c>
      <c r="I135">
        <f t="shared" si="22"/>
        <v>1</v>
      </c>
      <c r="J135">
        <f>SUM(I$2:I135)</f>
        <v>87</v>
      </c>
      <c r="K135">
        <f>SUM(G$2:G135)</f>
        <v>47</v>
      </c>
      <c r="L135">
        <f t="shared" si="23"/>
        <v>0.57999999999999996</v>
      </c>
      <c r="M135">
        <f t="shared" si="24"/>
        <v>0.94</v>
      </c>
      <c r="N135">
        <f t="shared" si="25"/>
        <v>6.2666666666666027E-3</v>
      </c>
      <c r="O135">
        <f t="shared" si="26"/>
        <v>3</v>
      </c>
      <c r="P135">
        <f t="shared" si="27"/>
        <v>232500</v>
      </c>
      <c r="Q135">
        <f t="shared" si="28"/>
        <v>1162.5</v>
      </c>
    </row>
    <row r="136" spans="1:17" x14ac:dyDescent="0.3">
      <c r="A136">
        <v>-6.7112357916539578E-2</v>
      </c>
      <c r="B136">
        <v>-0.33388536328274609</v>
      </c>
      <c r="C136">
        <v>3.7694802829158793</v>
      </c>
      <c r="D136">
        <v>-0.4039863839208222</v>
      </c>
      <c r="E136">
        <v>0.64964849014386195</v>
      </c>
      <c r="F136">
        <v>-0.29665168804348357</v>
      </c>
      <c r="G136">
        <v>0</v>
      </c>
      <c r="H136">
        <v>-0.10187284572912672</v>
      </c>
      <c r="I136">
        <f t="shared" si="22"/>
        <v>1</v>
      </c>
      <c r="J136">
        <f>SUM(I$2:I136)</f>
        <v>88</v>
      </c>
      <c r="K136">
        <f>SUM(G$2:G136)</f>
        <v>47</v>
      </c>
      <c r="L136">
        <f t="shared" si="23"/>
        <v>0.58666666666666667</v>
      </c>
      <c r="M136">
        <f t="shared" si="24"/>
        <v>0.94</v>
      </c>
      <c r="N136">
        <f t="shared" si="25"/>
        <v>6.2666666666667068E-3</v>
      </c>
      <c r="O136">
        <f t="shared" si="26"/>
        <v>3</v>
      </c>
      <c r="P136">
        <f t="shared" si="27"/>
        <v>235000</v>
      </c>
      <c r="Q136">
        <f t="shared" si="28"/>
        <v>1175</v>
      </c>
    </row>
    <row r="137" spans="1:17" x14ac:dyDescent="0.3">
      <c r="A137">
        <v>1.8010153400363018E-2</v>
      </c>
      <c r="B137">
        <v>-0.15246979192155194</v>
      </c>
      <c r="C137">
        <v>0.18508436220692276</v>
      </c>
      <c r="D137">
        <v>-0.54893970521047686</v>
      </c>
      <c r="E137">
        <v>0.47732731126678934</v>
      </c>
      <c r="F137">
        <v>0.67458090065589882</v>
      </c>
      <c r="G137">
        <v>0</v>
      </c>
      <c r="H137">
        <v>-0.10888942775486847</v>
      </c>
      <c r="I137">
        <f t="shared" si="22"/>
        <v>1</v>
      </c>
      <c r="J137">
        <f>SUM(I$2:I137)</f>
        <v>89</v>
      </c>
      <c r="K137">
        <f>SUM(G$2:G137)</f>
        <v>47</v>
      </c>
      <c r="L137">
        <f t="shared" si="23"/>
        <v>0.59333333333333338</v>
      </c>
      <c r="M137">
        <f t="shared" si="24"/>
        <v>0.94</v>
      </c>
      <c r="N137">
        <f t="shared" si="25"/>
        <v>6.2666666666667068E-3</v>
      </c>
      <c r="O137">
        <f t="shared" si="26"/>
        <v>3</v>
      </c>
      <c r="P137">
        <f t="shared" si="27"/>
        <v>237500</v>
      </c>
      <c r="Q137">
        <f t="shared" si="28"/>
        <v>1187.5</v>
      </c>
    </row>
    <row r="138" spans="1:17" x14ac:dyDescent="0.3">
      <c r="A138">
        <v>0.9848557984169487</v>
      </c>
      <c r="B138">
        <v>-0.60547214836803909</v>
      </c>
      <c r="C138">
        <v>5.7766035580515407E-2</v>
      </c>
      <c r="D138">
        <v>-0.46551215441676447</v>
      </c>
      <c r="E138">
        <v>0.67505139284202409</v>
      </c>
      <c r="F138">
        <v>0.59850366447929082</v>
      </c>
      <c r="G138">
        <v>0</v>
      </c>
      <c r="H138">
        <v>-0.11363100808965712</v>
      </c>
      <c r="I138">
        <f t="shared" si="22"/>
        <v>1</v>
      </c>
      <c r="J138">
        <f>SUM(I$2:I138)</f>
        <v>90</v>
      </c>
      <c r="K138">
        <f>SUM(G$2:G138)</f>
        <v>47</v>
      </c>
      <c r="L138">
        <f t="shared" si="23"/>
        <v>0.6</v>
      </c>
      <c r="M138">
        <f t="shared" si="24"/>
        <v>0.94</v>
      </c>
      <c r="N138">
        <f t="shared" si="25"/>
        <v>6.2666666666666027E-3</v>
      </c>
      <c r="O138">
        <f t="shared" si="26"/>
        <v>3</v>
      </c>
      <c r="P138">
        <f t="shared" si="27"/>
        <v>240000</v>
      </c>
      <c r="Q138">
        <f t="shared" si="28"/>
        <v>1200</v>
      </c>
    </row>
    <row r="139" spans="1:17" x14ac:dyDescent="0.3">
      <c r="A139">
        <v>-0.71499455057450223</v>
      </c>
      <c r="B139">
        <v>-0.19301929574858279</v>
      </c>
      <c r="C139">
        <v>-1.3144749744509516</v>
      </c>
      <c r="D139">
        <v>-0.24922753855862953</v>
      </c>
      <c r="E139">
        <v>0.72674682284701975</v>
      </c>
      <c r="F139">
        <v>0.64101924047722958</v>
      </c>
      <c r="G139">
        <v>0</v>
      </c>
      <c r="H139">
        <v>-0.11413216748141654</v>
      </c>
      <c r="I139">
        <f t="shared" si="22"/>
        <v>1</v>
      </c>
      <c r="J139">
        <f>SUM(I$2:I139)</f>
        <v>91</v>
      </c>
      <c r="K139">
        <f>SUM(G$2:G139)</f>
        <v>47</v>
      </c>
      <c r="L139">
        <f t="shared" si="23"/>
        <v>0.60666666666666669</v>
      </c>
      <c r="M139">
        <f t="shared" si="24"/>
        <v>0.94</v>
      </c>
      <c r="N139">
        <f t="shared" si="25"/>
        <v>6.2666666666667068E-3</v>
      </c>
      <c r="O139">
        <f t="shared" si="26"/>
        <v>3</v>
      </c>
      <c r="P139">
        <f t="shared" si="27"/>
        <v>242500</v>
      </c>
      <c r="Q139">
        <f t="shared" si="28"/>
        <v>1212.5</v>
      </c>
    </row>
    <row r="140" spans="1:17" x14ac:dyDescent="0.3">
      <c r="A140">
        <v>-0.67324934818901583</v>
      </c>
      <c r="B140">
        <v>0.75045188852248756</v>
      </c>
      <c r="C140">
        <v>-1.2083938118563327</v>
      </c>
      <c r="D140">
        <v>-0.11410689626882363</v>
      </c>
      <c r="E140">
        <v>1.5569611023522667E-2</v>
      </c>
      <c r="F140">
        <v>0.45872877136572243</v>
      </c>
      <c r="G140">
        <v>1</v>
      </c>
      <c r="H140">
        <v>-0.12906560469932565</v>
      </c>
      <c r="I140">
        <f t="shared" si="22"/>
        <v>0</v>
      </c>
      <c r="J140">
        <f>SUM(I$2:I140)</f>
        <v>91</v>
      </c>
      <c r="K140">
        <f>SUM(G$2:G140)</f>
        <v>48</v>
      </c>
      <c r="L140">
        <f t="shared" si="23"/>
        <v>0.60666666666666669</v>
      </c>
      <c r="M140">
        <f t="shared" si="24"/>
        <v>0.96</v>
      </c>
      <c r="N140">
        <f t="shared" si="25"/>
        <v>0</v>
      </c>
      <c r="O140">
        <f t="shared" si="26"/>
        <v>2</v>
      </c>
      <c r="P140">
        <f t="shared" si="27"/>
        <v>237500</v>
      </c>
      <c r="Q140">
        <f t="shared" si="28"/>
        <v>1187.5</v>
      </c>
    </row>
    <row r="141" spans="1:17" x14ac:dyDescent="0.3">
      <c r="A141">
        <v>-1.9922824332962337E-2</v>
      </c>
      <c r="B141">
        <v>-2.9568673830181601E-2</v>
      </c>
      <c r="C141">
        <v>1.6049760625767038</v>
      </c>
      <c r="D141">
        <v>-2.6592278686333824E-2</v>
      </c>
      <c r="E141">
        <v>0.14384558504563624</v>
      </c>
      <c r="F141">
        <v>0.16899922819406935</v>
      </c>
      <c r="G141">
        <v>0</v>
      </c>
      <c r="H141">
        <v>-0.1389408512580014</v>
      </c>
      <c r="I141">
        <f t="shared" si="22"/>
        <v>1</v>
      </c>
      <c r="J141">
        <f>SUM(I$2:I141)</f>
        <v>92</v>
      </c>
      <c r="K141">
        <f>SUM(G$2:G141)</f>
        <v>48</v>
      </c>
      <c r="L141">
        <f t="shared" si="23"/>
        <v>0.61333333333333329</v>
      </c>
      <c r="M141">
        <f t="shared" si="24"/>
        <v>0.96</v>
      </c>
      <c r="N141">
        <f t="shared" si="25"/>
        <v>6.3999999999999344E-3</v>
      </c>
      <c r="O141">
        <f t="shared" si="26"/>
        <v>2</v>
      </c>
      <c r="P141">
        <f t="shared" si="27"/>
        <v>240000</v>
      </c>
      <c r="Q141">
        <f t="shared" si="28"/>
        <v>1200</v>
      </c>
    </row>
    <row r="142" spans="1:17" x14ac:dyDescent="0.3">
      <c r="A142">
        <v>1.7828889836927337</v>
      </c>
      <c r="B142">
        <v>1.0262275858628449</v>
      </c>
      <c r="C142">
        <v>-0.981404914392219</v>
      </c>
      <c r="D142">
        <v>0.64946934166159009</v>
      </c>
      <c r="E142">
        <v>-3.134140682746972E-2</v>
      </c>
      <c r="F142">
        <v>-1.0079144960017241</v>
      </c>
      <c r="G142">
        <v>0</v>
      </c>
      <c r="H142">
        <v>-0.1583959225436492</v>
      </c>
      <c r="I142">
        <f t="shared" si="22"/>
        <v>1</v>
      </c>
      <c r="J142">
        <f>SUM(I$2:I142)</f>
        <v>93</v>
      </c>
      <c r="K142">
        <f>SUM(G$2:G142)</f>
        <v>48</v>
      </c>
      <c r="L142">
        <f t="shared" si="23"/>
        <v>0.62</v>
      </c>
      <c r="M142">
        <f t="shared" si="24"/>
        <v>0.96</v>
      </c>
      <c r="N142">
        <f t="shared" si="25"/>
        <v>6.4000000000000411E-3</v>
      </c>
      <c r="O142">
        <f t="shared" si="26"/>
        <v>2</v>
      </c>
      <c r="P142">
        <f t="shared" si="27"/>
        <v>242500</v>
      </c>
      <c r="Q142">
        <f t="shared" si="28"/>
        <v>1212.5</v>
      </c>
    </row>
    <row r="143" spans="1:17" x14ac:dyDescent="0.3">
      <c r="A143">
        <v>-1.2868682625049472E-2</v>
      </c>
      <c r="B143">
        <v>1.3103677574718495</v>
      </c>
      <c r="C143">
        <v>-1.1622918620523901</v>
      </c>
      <c r="D143">
        <v>0.16472729040026746</v>
      </c>
      <c r="E143">
        <v>0.295692856808773</v>
      </c>
      <c r="F143">
        <v>-0.53571263779624745</v>
      </c>
      <c r="G143">
        <v>0</v>
      </c>
      <c r="H143">
        <v>-0.17618911965872716</v>
      </c>
      <c r="I143">
        <f t="shared" si="22"/>
        <v>1</v>
      </c>
      <c r="J143">
        <f>SUM(I$2:I143)</f>
        <v>94</v>
      </c>
      <c r="K143">
        <f>SUM(G$2:G143)</f>
        <v>48</v>
      </c>
      <c r="L143">
        <f t="shared" si="23"/>
        <v>0.62666666666666671</v>
      </c>
      <c r="M143">
        <f t="shared" si="24"/>
        <v>0.96</v>
      </c>
      <c r="N143">
        <f t="shared" si="25"/>
        <v>6.4000000000000411E-3</v>
      </c>
      <c r="O143">
        <f t="shared" si="26"/>
        <v>2</v>
      </c>
      <c r="P143">
        <f t="shared" si="27"/>
        <v>245000</v>
      </c>
      <c r="Q143">
        <f t="shared" si="28"/>
        <v>1225</v>
      </c>
    </row>
    <row r="144" spans="1:17" x14ac:dyDescent="0.3">
      <c r="A144">
        <v>-0.69438331522498342</v>
      </c>
      <c r="B144">
        <v>-0.97303860044039281</v>
      </c>
      <c r="C144">
        <v>1.8880809368490328</v>
      </c>
      <c r="D144">
        <v>-0.11156666487240578</v>
      </c>
      <c r="E144">
        <v>0.48125539783221538</v>
      </c>
      <c r="F144">
        <v>0.95642928446208342</v>
      </c>
      <c r="G144">
        <v>1</v>
      </c>
      <c r="H144">
        <v>-0.17758335770711509</v>
      </c>
      <c r="I144">
        <f t="shared" si="22"/>
        <v>0</v>
      </c>
      <c r="J144">
        <f>SUM(I$2:I144)</f>
        <v>94</v>
      </c>
      <c r="K144">
        <f>SUM(G$2:G144)</f>
        <v>49</v>
      </c>
      <c r="L144">
        <f t="shared" si="23"/>
        <v>0.62666666666666671</v>
      </c>
      <c r="M144">
        <f t="shared" si="24"/>
        <v>0.98</v>
      </c>
      <c r="N144">
        <f t="shared" si="25"/>
        <v>0</v>
      </c>
      <c r="O144">
        <f t="shared" si="26"/>
        <v>1</v>
      </c>
      <c r="P144">
        <f t="shared" si="27"/>
        <v>240000</v>
      </c>
      <c r="Q144">
        <f t="shared" si="28"/>
        <v>1200</v>
      </c>
    </row>
    <row r="145" spans="1:17" x14ac:dyDescent="0.3">
      <c r="A145">
        <v>0.43385841491502047</v>
      </c>
      <c r="B145">
        <v>0.77161102762409361</v>
      </c>
      <c r="C145">
        <v>-0.97768337812265627</v>
      </c>
      <c r="D145">
        <v>-0.50315386438614629</v>
      </c>
      <c r="E145">
        <v>0.4303825585756953</v>
      </c>
      <c r="F145">
        <v>0.37160468029170002</v>
      </c>
      <c r="G145">
        <v>0</v>
      </c>
      <c r="H145">
        <v>-0.17808344593116035</v>
      </c>
      <c r="I145">
        <f t="shared" si="22"/>
        <v>1</v>
      </c>
      <c r="J145">
        <f>SUM(I$2:I145)</f>
        <v>95</v>
      </c>
      <c r="K145">
        <f>SUM(G$2:G145)</f>
        <v>49</v>
      </c>
      <c r="L145">
        <f t="shared" si="23"/>
        <v>0.6333333333333333</v>
      </c>
      <c r="M145">
        <f t="shared" si="24"/>
        <v>0.98</v>
      </c>
      <c r="N145">
        <f t="shared" si="25"/>
        <v>6.5333333333332669E-3</v>
      </c>
      <c r="O145">
        <f t="shared" si="26"/>
        <v>1</v>
      </c>
      <c r="P145">
        <f t="shared" si="27"/>
        <v>242500</v>
      </c>
      <c r="Q145">
        <f t="shared" si="28"/>
        <v>1212.5</v>
      </c>
    </row>
    <row r="146" spans="1:17" x14ac:dyDescent="0.3">
      <c r="A146">
        <v>0.30759451282625855</v>
      </c>
      <c r="B146">
        <v>-0.33796091508586368</v>
      </c>
      <c r="C146">
        <v>-0.65251985935343915</v>
      </c>
      <c r="D146">
        <v>0.34021154645994067</v>
      </c>
      <c r="E146">
        <v>0.31145273452776034</v>
      </c>
      <c r="F146">
        <v>0.4797942915582421</v>
      </c>
      <c r="G146">
        <v>0</v>
      </c>
      <c r="H146">
        <v>-0.1855808614220926</v>
      </c>
      <c r="I146">
        <f t="shared" si="22"/>
        <v>1</v>
      </c>
      <c r="J146">
        <f>SUM(I$2:I146)</f>
        <v>96</v>
      </c>
      <c r="K146">
        <f>SUM(G$2:G146)</f>
        <v>49</v>
      </c>
      <c r="L146">
        <f t="shared" si="23"/>
        <v>0.64</v>
      </c>
      <c r="M146">
        <f t="shared" si="24"/>
        <v>0.98</v>
      </c>
      <c r="N146">
        <f t="shared" si="25"/>
        <v>6.5333333333333753E-3</v>
      </c>
      <c r="O146">
        <f t="shared" si="26"/>
        <v>1</v>
      </c>
      <c r="P146">
        <f t="shared" si="27"/>
        <v>245000</v>
      </c>
      <c r="Q146">
        <f t="shared" si="28"/>
        <v>1225</v>
      </c>
    </row>
    <row r="147" spans="1:17" x14ac:dyDescent="0.3">
      <c r="A147">
        <v>0.79057754998671304</v>
      </c>
      <c r="B147">
        <v>0.1674482832985128</v>
      </c>
      <c r="C147">
        <v>1.2257462431816415</v>
      </c>
      <c r="D147">
        <v>-0.33013506480374394</v>
      </c>
      <c r="E147">
        <v>0.3777275419646054</v>
      </c>
      <c r="F147">
        <v>0.23600800685666584</v>
      </c>
      <c r="G147">
        <v>0</v>
      </c>
      <c r="H147">
        <v>-0.19125677351309156</v>
      </c>
      <c r="I147">
        <f t="shared" si="22"/>
        <v>1</v>
      </c>
      <c r="J147">
        <f>SUM(I$2:I147)</f>
        <v>97</v>
      </c>
      <c r="K147">
        <f>SUM(G$2:G147)</f>
        <v>49</v>
      </c>
      <c r="L147">
        <f t="shared" si="23"/>
        <v>0.64666666666666661</v>
      </c>
      <c r="M147">
        <f t="shared" si="24"/>
        <v>0.98</v>
      </c>
      <c r="N147">
        <f t="shared" si="25"/>
        <v>6.5333333333332669E-3</v>
      </c>
      <c r="O147">
        <f t="shared" si="26"/>
        <v>1</v>
      </c>
      <c r="P147">
        <f t="shared" si="27"/>
        <v>247500</v>
      </c>
      <c r="Q147">
        <f t="shared" si="28"/>
        <v>1237.5</v>
      </c>
    </row>
    <row r="148" spans="1:17" x14ac:dyDescent="0.3">
      <c r="A148">
        <v>0.12799213826792319</v>
      </c>
      <c r="B148">
        <v>0.13697995427238252</v>
      </c>
      <c r="C148">
        <v>-0.63129539887033692</v>
      </c>
      <c r="D148">
        <v>-0.44497606119899047</v>
      </c>
      <c r="E148">
        <v>0.69925323810499718</v>
      </c>
      <c r="F148">
        <v>0.63668633436064159</v>
      </c>
      <c r="G148">
        <v>0</v>
      </c>
      <c r="H148">
        <v>-0.19688311464898134</v>
      </c>
      <c r="I148">
        <f t="shared" si="22"/>
        <v>1</v>
      </c>
      <c r="J148">
        <f>SUM(I$2:I148)</f>
        <v>98</v>
      </c>
      <c r="K148">
        <f>SUM(G$2:G148)</f>
        <v>49</v>
      </c>
      <c r="L148">
        <f t="shared" si="23"/>
        <v>0.65333333333333332</v>
      </c>
      <c r="M148">
        <f t="shared" si="24"/>
        <v>0.98</v>
      </c>
      <c r="N148">
        <f t="shared" si="25"/>
        <v>6.5333333333333753E-3</v>
      </c>
      <c r="O148">
        <f t="shared" si="26"/>
        <v>1</v>
      </c>
      <c r="P148">
        <f t="shared" si="27"/>
        <v>250000</v>
      </c>
      <c r="Q148">
        <f t="shared" si="28"/>
        <v>1250</v>
      </c>
    </row>
    <row r="149" spans="1:17" x14ac:dyDescent="0.3">
      <c r="A149">
        <v>1.2424830448939825</v>
      </c>
      <c r="B149">
        <v>-6.7128170066854009E-2</v>
      </c>
      <c r="C149">
        <v>-0.95347341186227585</v>
      </c>
      <c r="D149">
        <v>0.62012226426934047</v>
      </c>
      <c r="E149">
        <v>0.336025759751996</v>
      </c>
      <c r="F149">
        <v>-0.15716405375035919</v>
      </c>
      <c r="G149">
        <v>0</v>
      </c>
      <c r="H149">
        <v>-0.19786488778659467</v>
      </c>
      <c r="I149">
        <f t="shared" si="22"/>
        <v>1</v>
      </c>
      <c r="J149">
        <f>SUM(I$2:I149)</f>
        <v>99</v>
      </c>
      <c r="K149">
        <f>SUM(G$2:G149)</f>
        <v>49</v>
      </c>
      <c r="L149">
        <f t="shared" si="23"/>
        <v>0.66</v>
      </c>
      <c r="M149">
        <f t="shared" si="24"/>
        <v>0.98</v>
      </c>
      <c r="N149">
        <f t="shared" si="25"/>
        <v>6.5333333333333753E-3</v>
      </c>
      <c r="O149">
        <f t="shared" si="26"/>
        <v>1</v>
      </c>
      <c r="P149">
        <f t="shared" si="27"/>
        <v>252500</v>
      </c>
      <c r="Q149">
        <f t="shared" si="28"/>
        <v>1262.5</v>
      </c>
    </row>
    <row r="150" spans="1:17" x14ac:dyDescent="0.3">
      <c r="A150">
        <v>-0.25092008387387726</v>
      </c>
      <c r="B150">
        <v>0.25113504438281015</v>
      </c>
      <c r="C150">
        <v>-5.0965419821333111E-2</v>
      </c>
      <c r="D150">
        <v>-0.53663380489770052</v>
      </c>
      <c r="E150">
        <v>0.51968541329084461</v>
      </c>
      <c r="F150">
        <v>0.78239133829897045</v>
      </c>
      <c r="G150">
        <v>0</v>
      </c>
      <c r="H150">
        <v>-0.19794058488920574</v>
      </c>
      <c r="I150">
        <f t="shared" si="22"/>
        <v>1</v>
      </c>
      <c r="J150">
        <f>SUM(I$2:I150)</f>
        <v>100</v>
      </c>
      <c r="K150">
        <f>SUM(G$2:G150)</f>
        <v>49</v>
      </c>
      <c r="L150">
        <f t="shared" si="23"/>
        <v>0.66666666666666663</v>
      </c>
      <c r="M150">
        <f t="shared" si="24"/>
        <v>0.98</v>
      </c>
      <c r="N150">
        <f t="shared" si="25"/>
        <v>6.5333333333332669E-3</v>
      </c>
      <c r="O150">
        <f t="shared" si="26"/>
        <v>1</v>
      </c>
      <c r="P150">
        <f t="shared" si="27"/>
        <v>255000</v>
      </c>
      <c r="Q150">
        <f t="shared" si="28"/>
        <v>1275</v>
      </c>
    </row>
    <row r="151" spans="1:17" x14ac:dyDescent="0.3">
      <c r="A151">
        <v>-0.29613884079783304</v>
      </c>
      <c r="B151">
        <v>0.84555359517405304</v>
      </c>
      <c r="C151">
        <v>-1.3779111970023858</v>
      </c>
      <c r="D151">
        <v>-0.4747654608757641</v>
      </c>
      <c r="E151">
        <v>0.4729470026261654</v>
      </c>
      <c r="F151">
        <v>0.57262903904085649</v>
      </c>
      <c r="G151">
        <v>0</v>
      </c>
      <c r="H151">
        <v>-0.19874380555753315</v>
      </c>
      <c r="I151">
        <f t="shared" si="22"/>
        <v>1</v>
      </c>
      <c r="J151">
        <f>SUM(I$2:I151)</f>
        <v>101</v>
      </c>
      <c r="K151">
        <f>SUM(G$2:G151)</f>
        <v>49</v>
      </c>
      <c r="L151">
        <f t="shared" si="23"/>
        <v>0.67333333333333334</v>
      </c>
      <c r="M151">
        <f t="shared" si="24"/>
        <v>0.98</v>
      </c>
      <c r="N151">
        <f t="shared" si="25"/>
        <v>6.5333333333333753E-3</v>
      </c>
      <c r="O151">
        <f t="shared" si="26"/>
        <v>1</v>
      </c>
      <c r="P151">
        <f t="shared" si="27"/>
        <v>257500</v>
      </c>
      <c r="Q151">
        <f t="shared" si="28"/>
        <v>1287.5</v>
      </c>
    </row>
    <row r="152" spans="1:17" x14ac:dyDescent="0.3">
      <c r="A152">
        <v>0.84098398514965622</v>
      </c>
      <c r="B152">
        <v>-0.20164810158012123</v>
      </c>
      <c r="C152">
        <v>-0.46105907808356467</v>
      </c>
      <c r="D152">
        <v>-8.0062407902727478E-2</v>
      </c>
      <c r="E152">
        <v>0.39588399751003306</v>
      </c>
      <c r="F152">
        <v>0.69922449018992039</v>
      </c>
      <c r="G152">
        <v>0</v>
      </c>
      <c r="H152">
        <v>-0.21254245624838899</v>
      </c>
      <c r="I152">
        <f t="shared" si="22"/>
        <v>1</v>
      </c>
      <c r="J152">
        <f>SUM(I$2:I152)</f>
        <v>102</v>
      </c>
      <c r="K152">
        <f>SUM(G$2:G152)</f>
        <v>49</v>
      </c>
      <c r="L152">
        <f t="shared" si="23"/>
        <v>0.68</v>
      </c>
      <c r="M152">
        <f t="shared" si="24"/>
        <v>0.98</v>
      </c>
      <c r="N152">
        <f t="shared" si="25"/>
        <v>6.5333333333333753E-3</v>
      </c>
      <c r="O152">
        <f t="shared" si="26"/>
        <v>1</v>
      </c>
      <c r="P152">
        <f t="shared" si="27"/>
        <v>260000</v>
      </c>
      <c r="Q152">
        <f t="shared" si="28"/>
        <v>1300</v>
      </c>
    </row>
    <row r="153" spans="1:17" x14ac:dyDescent="0.3">
      <c r="A153">
        <v>1.0618983429401655E-2</v>
      </c>
      <c r="B153">
        <v>0.13297396413950646</v>
      </c>
      <c r="C153">
        <v>1.4162714626166453</v>
      </c>
      <c r="D153">
        <v>-0.43667741104699598</v>
      </c>
      <c r="E153">
        <v>0.5090919088141469</v>
      </c>
      <c r="F153">
        <v>0.48349545350108292</v>
      </c>
      <c r="G153">
        <v>0</v>
      </c>
      <c r="H153">
        <v>-0.21573531605956245</v>
      </c>
      <c r="I153">
        <f t="shared" si="22"/>
        <v>1</v>
      </c>
      <c r="J153">
        <f>SUM(I$2:I153)</f>
        <v>103</v>
      </c>
      <c r="K153">
        <f>SUM(G$2:G153)</f>
        <v>49</v>
      </c>
      <c r="L153">
        <f t="shared" si="23"/>
        <v>0.68666666666666665</v>
      </c>
      <c r="M153">
        <f t="shared" si="24"/>
        <v>0.98</v>
      </c>
      <c r="N153">
        <f t="shared" si="25"/>
        <v>6.5333333333332669E-3</v>
      </c>
      <c r="O153">
        <f t="shared" si="26"/>
        <v>1</v>
      </c>
      <c r="P153">
        <f t="shared" si="27"/>
        <v>262500</v>
      </c>
      <c r="Q153">
        <f t="shared" si="28"/>
        <v>1312.5</v>
      </c>
    </row>
    <row r="154" spans="1:17" x14ac:dyDescent="0.3">
      <c r="A154">
        <v>0.29183548630035644</v>
      </c>
      <c r="B154">
        <v>2.0368602088283834</v>
      </c>
      <c r="C154">
        <v>-0.20666453481860828</v>
      </c>
      <c r="D154">
        <v>1.2914953089804477</v>
      </c>
      <c r="E154">
        <v>0.42424720091440427</v>
      </c>
      <c r="F154">
        <v>-2.5127860391695953</v>
      </c>
      <c r="G154">
        <v>0</v>
      </c>
      <c r="H154">
        <v>-0.23377188169789828</v>
      </c>
      <c r="I154">
        <f t="shared" si="22"/>
        <v>1</v>
      </c>
      <c r="J154">
        <f>SUM(I$2:I154)</f>
        <v>104</v>
      </c>
      <c r="K154">
        <f>SUM(G$2:G154)</f>
        <v>49</v>
      </c>
      <c r="L154">
        <f t="shared" si="23"/>
        <v>0.69333333333333336</v>
      </c>
      <c r="M154">
        <f t="shared" si="24"/>
        <v>0.98</v>
      </c>
      <c r="N154">
        <f t="shared" si="25"/>
        <v>6.5333333333333753E-3</v>
      </c>
      <c r="O154">
        <f t="shared" si="26"/>
        <v>1</v>
      </c>
      <c r="P154">
        <f t="shared" si="27"/>
        <v>265000</v>
      </c>
      <c r="Q154">
        <f t="shared" si="28"/>
        <v>1325</v>
      </c>
    </row>
    <row r="155" spans="1:17" x14ac:dyDescent="0.3">
      <c r="A155">
        <v>-0.32992208147160001</v>
      </c>
      <c r="B155">
        <v>-0.78398251146665676</v>
      </c>
      <c r="C155">
        <v>1.2409881410138035</v>
      </c>
      <c r="D155">
        <v>0.19992878537688238</v>
      </c>
      <c r="E155">
        <v>0.61315975639363418</v>
      </c>
      <c r="F155">
        <v>0.63845791337453162</v>
      </c>
      <c r="G155">
        <v>1</v>
      </c>
      <c r="H155">
        <v>-0.23445088618934412</v>
      </c>
      <c r="I155">
        <f t="shared" si="22"/>
        <v>0</v>
      </c>
      <c r="J155">
        <f>SUM(I$2:I155)</f>
        <v>104</v>
      </c>
      <c r="K155">
        <f>SUM(G$2:G155)</f>
        <v>50</v>
      </c>
      <c r="L155">
        <f t="shared" si="23"/>
        <v>0.69333333333333336</v>
      </c>
      <c r="M155">
        <f t="shared" si="24"/>
        <v>1</v>
      </c>
      <c r="N155">
        <f t="shared" si="25"/>
        <v>0</v>
      </c>
      <c r="O155">
        <f t="shared" si="26"/>
        <v>0</v>
      </c>
      <c r="P155">
        <f t="shared" si="27"/>
        <v>260000</v>
      </c>
      <c r="Q155">
        <f t="shared" si="28"/>
        <v>1300</v>
      </c>
    </row>
    <row r="156" spans="1:17" x14ac:dyDescent="0.3">
      <c r="A156">
        <v>1.0242475740766821</v>
      </c>
      <c r="B156">
        <v>0.19557858597187308</v>
      </c>
      <c r="C156">
        <v>-0.42640620140766972</v>
      </c>
      <c r="D156">
        <v>0.21600449716248132</v>
      </c>
      <c r="E156">
        <v>0.26365201270121014</v>
      </c>
      <c r="F156">
        <v>0.24501666843656369</v>
      </c>
      <c r="G156">
        <v>0</v>
      </c>
      <c r="H156">
        <v>-0.23804692092041485</v>
      </c>
      <c r="I156">
        <f t="shared" si="22"/>
        <v>1</v>
      </c>
      <c r="J156">
        <f>SUM(I$2:I156)</f>
        <v>105</v>
      </c>
      <c r="K156">
        <f>SUM(G$2:G156)</f>
        <v>50</v>
      </c>
      <c r="L156">
        <f t="shared" si="23"/>
        <v>0.7</v>
      </c>
      <c r="M156">
        <f t="shared" si="24"/>
        <v>1</v>
      </c>
      <c r="N156">
        <f t="shared" si="25"/>
        <v>6.6666666666665986E-3</v>
      </c>
      <c r="O156">
        <f t="shared" si="26"/>
        <v>0</v>
      </c>
      <c r="P156">
        <f t="shared" si="27"/>
        <v>262500</v>
      </c>
      <c r="Q156">
        <f t="shared" si="28"/>
        <v>1312.5</v>
      </c>
    </row>
    <row r="157" spans="1:17" x14ac:dyDescent="0.3">
      <c r="A157">
        <v>-0.75019139888898523</v>
      </c>
      <c r="B157">
        <v>0.24720355699954427</v>
      </c>
      <c r="C157">
        <v>0.328384101899029</v>
      </c>
      <c r="D157">
        <v>-0.53380294296949293</v>
      </c>
      <c r="E157">
        <v>0.71134499915662952</v>
      </c>
      <c r="F157">
        <v>0.86998765041761639</v>
      </c>
      <c r="G157">
        <v>0</v>
      </c>
      <c r="H157">
        <v>-0.25613408464011894</v>
      </c>
      <c r="I157">
        <f t="shared" si="22"/>
        <v>1</v>
      </c>
      <c r="J157">
        <f>SUM(I$2:I157)</f>
        <v>106</v>
      </c>
      <c r="K157">
        <f>SUM(G$2:G157)</f>
        <v>50</v>
      </c>
      <c r="L157">
        <f t="shared" si="23"/>
        <v>0.70666666666666667</v>
      </c>
      <c r="M157">
        <f t="shared" si="24"/>
        <v>1</v>
      </c>
      <c r="N157">
        <f t="shared" si="25"/>
        <v>6.6666666666667096E-3</v>
      </c>
      <c r="O157">
        <f t="shared" si="26"/>
        <v>0</v>
      </c>
      <c r="P157">
        <f t="shared" si="27"/>
        <v>265000</v>
      </c>
      <c r="Q157">
        <f t="shared" si="28"/>
        <v>1325</v>
      </c>
    </row>
    <row r="158" spans="1:17" x14ac:dyDescent="0.3">
      <c r="A158">
        <v>-0.58524151269879565</v>
      </c>
      <c r="B158">
        <v>0.36835433506284732</v>
      </c>
      <c r="C158">
        <v>0.75736260583868031</v>
      </c>
      <c r="D158">
        <v>-0.65268669899892628</v>
      </c>
      <c r="E158">
        <v>0.6990435256142622</v>
      </c>
      <c r="F158">
        <v>0.79585296439351927</v>
      </c>
      <c r="G158">
        <v>0</v>
      </c>
      <c r="H158">
        <v>-0.25924789627099343</v>
      </c>
      <c r="I158">
        <f t="shared" si="22"/>
        <v>1</v>
      </c>
      <c r="J158">
        <f>SUM(I$2:I158)</f>
        <v>107</v>
      </c>
      <c r="K158">
        <f>SUM(G$2:G158)</f>
        <v>50</v>
      </c>
      <c r="L158">
        <f t="shared" si="23"/>
        <v>0.71333333333333337</v>
      </c>
      <c r="M158">
        <f t="shared" si="24"/>
        <v>1</v>
      </c>
      <c r="N158">
        <f t="shared" si="25"/>
        <v>6.6666666666667096E-3</v>
      </c>
      <c r="O158">
        <f t="shared" si="26"/>
        <v>0</v>
      </c>
      <c r="P158">
        <f t="shared" si="27"/>
        <v>267500</v>
      </c>
      <c r="Q158">
        <f t="shared" si="28"/>
        <v>1337.5</v>
      </c>
    </row>
    <row r="159" spans="1:17" x14ac:dyDescent="0.3">
      <c r="A159">
        <v>-0.36834959419640534</v>
      </c>
      <c r="B159">
        <v>0.81180031219232174</v>
      </c>
      <c r="C159">
        <v>-1.0780447942943219</v>
      </c>
      <c r="D159">
        <v>-0.22643696828647919</v>
      </c>
      <c r="E159">
        <v>0.63225352536787716</v>
      </c>
      <c r="F159">
        <v>0.38995700486189866</v>
      </c>
      <c r="G159">
        <v>0</v>
      </c>
      <c r="H159">
        <v>-0.26042151977323347</v>
      </c>
      <c r="I159">
        <f t="shared" si="22"/>
        <v>1</v>
      </c>
      <c r="J159">
        <f>SUM(I$2:I159)</f>
        <v>108</v>
      </c>
      <c r="K159">
        <f>SUM(G$2:G159)</f>
        <v>50</v>
      </c>
      <c r="L159">
        <f t="shared" si="23"/>
        <v>0.72</v>
      </c>
      <c r="M159">
        <f t="shared" si="24"/>
        <v>1</v>
      </c>
      <c r="N159">
        <f t="shared" si="25"/>
        <v>6.6666666666665986E-3</v>
      </c>
      <c r="O159">
        <f t="shared" si="26"/>
        <v>0</v>
      </c>
      <c r="P159">
        <f t="shared" si="27"/>
        <v>270000</v>
      </c>
      <c r="Q159">
        <f t="shared" si="28"/>
        <v>1350</v>
      </c>
    </row>
    <row r="160" spans="1:17" x14ac:dyDescent="0.3">
      <c r="A160">
        <v>-4.2828054129890436E-2</v>
      </c>
      <c r="B160">
        <v>0.71974784764467581</v>
      </c>
      <c r="C160">
        <v>0.24966678367425102</v>
      </c>
      <c r="D160">
        <v>0.8388934161644791</v>
      </c>
      <c r="E160">
        <v>-0.12408385900466799</v>
      </c>
      <c r="F160">
        <v>-0.28647809986826006</v>
      </c>
      <c r="G160">
        <v>0</v>
      </c>
      <c r="H160">
        <v>-0.26238813103005271</v>
      </c>
      <c r="I160">
        <f t="shared" si="22"/>
        <v>1</v>
      </c>
      <c r="J160">
        <f>SUM(I$2:I160)</f>
        <v>109</v>
      </c>
      <c r="K160">
        <f>SUM(G$2:G160)</f>
        <v>50</v>
      </c>
      <c r="L160">
        <f t="shared" si="23"/>
        <v>0.72666666666666668</v>
      </c>
      <c r="M160">
        <f t="shared" si="24"/>
        <v>1</v>
      </c>
      <c r="N160">
        <f t="shared" si="25"/>
        <v>6.6666666666667096E-3</v>
      </c>
      <c r="O160">
        <f t="shared" si="26"/>
        <v>0</v>
      </c>
      <c r="P160">
        <f t="shared" si="27"/>
        <v>272500</v>
      </c>
      <c r="Q160">
        <f t="shared" si="28"/>
        <v>1362.5</v>
      </c>
    </row>
    <row r="161" spans="1:17" x14ac:dyDescent="0.3">
      <c r="A161">
        <v>-0.27061029648203649</v>
      </c>
      <c r="B161">
        <v>0.49317309860317815</v>
      </c>
      <c r="C161">
        <v>-0.94858923689852837</v>
      </c>
      <c r="D161">
        <v>-0.19173124921504162</v>
      </c>
      <c r="E161">
        <v>0.62717476671632988</v>
      </c>
      <c r="F161">
        <v>0.59675652840837612</v>
      </c>
      <c r="G161">
        <v>0</v>
      </c>
      <c r="H161">
        <v>-0.26631429764049763</v>
      </c>
      <c r="I161">
        <f t="shared" si="22"/>
        <v>1</v>
      </c>
      <c r="J161">
        <f>SUM(I$2:I161)</f>
        <v>110</v>
      </c>
      <c r="K161">
        <f>SUM(G$2:G161)</f>
        <v>50</v>
      </c>
      <c r="L161">
        <f t="shared" si="23"/>
        <v>0.73333333333333328</v>
      </c>
      <c r="M161">
        <f t="shared" si="24"/>
        <v>1</v>
      </c>
      <c r="N161">
        <f t="shared" si="25"/>
        <v>6.6666666666665986E-3</v>
      </c>
      <c r="O161">
        <f t="shared" si="26"/>
        <v>0</v>
      </c>
      <c r="P161">
        <f t="shared" si="27"/>
        <v>275000</v>
      </c>
      <c r="Q161">
        <f t="shared" si="28"/>
        <v>1375</v>
      </c>
    </row>
    <row r="162" spans="1:17" x14ac:dyDescent="0.3">
      <c r="A162">
        <v>0.41236763174944785</v>
      </c>
      <c r="B162">
        <v>0.47955755007678658</v>
      </c>
      <c r="C162">
        <v>0.60168425400779735</v>
      </c>
      <c r="D162">
        <v>0.4415831971624628</v>
      </c>
      <c r="E162">
        <v>-0.10067665871575111</v>
      </c>
      <c r="F162">
        <v>0.17185127337789491</v>
      </c>
      <c r="G162">
        <v>0</v>
      </c>
      <c r="H162">
        <v>-0.26858448946536051</v>
      </c>
      <c r="I162">
        <f t="shared" ref="I162:I193" si="29">1-G162</f>
        <v>1</v>
      </c>
      <c r="J162">
        <f>SUM(I$2:I162)</f>
        <v>111</v>
      </c>
      <c r="K162">
        <f>SUM(G$2:G162)</f>
        <v>50</v>
      </c>
      <c r="L162">
        <f t="shared" ref="L162:L193" si="30">J162/150</f>
        <v>0.74</v>
      </c>
      <c r="M162">
        <f t="shared" ref="M162:M193" si="31">K162/50</f>
        <v>1</v>
      </c>
      <c r="N162">
        <f t="shared" ref="N162:N193" si="32">(M162+M161)/2*(L162-L161)</f>
        <v>6.6666666666667096E-3</v>
      </c>
      <c r="O162">
        <f t="shared" si="26"/>
        <v>0</v>
      </c>
      <c r="P162">
        <f t="shared" si="27"/>
        <v>277500</v>
      </c>
      <c r="Q162">
        <f t="shared" si="28"/>
        <v>1387.5</v>
      </c>
    </row>
    <row r="163" spans="1:17" x14ac:dyDescent="0.3">
      <c r="A163">
        <v>-0.33132095920824001</v>
      </c>
      <c r="B163">
        <v>-0.49646415420598677</v>
      </c>
      <c r="C163">
        <v>1.9862478788132558</v>
      </c>
      <c r="D163">
        <v>0.25090400183989381</v>
      </c>
      <c r="E163">
        <v>0.4964104969203873</v>
      </c>
      <c r="F163">
        <v>0.51477981959782726</v>
      </c>
      <c r="G163">
        <v>0</v>
      </c>
      <c r="H163">
        <v>-0.28371792994027606</v>
      </c>
      <c r="I163">
        <f t="shared" si="29"/>
        <v>1</v>
      </c>
      <c r="J163">
        <f>SUM(I$2:I163)</f>
        <v>112</v>
      </c>
      <c r="K163">
        <f>SUM(G$2:G163)</f>
        <v>50</v>
      </c>
      <c r="L163">
        <f t="shared" si="30"/>
        <v>0.7466666666666667</v>
      </c>
      <c r="M163">
        <f t="shared" si="31"/>
        <v>1</v>
      </c>
      <c r="N163">
        <f t="shared" si="32"/>
        <v>6.6666666666667096E-3</v>
      </c>
      <c r="O163">
        <f t="shared" si="26"/>
        <v>0</v>
      </c>
      <c r="P163">
        <f t="shared" si="27"/>
        <v>280000</v>
      </c>
      <c r="Q163">
        <f t="shared" si="28"/>
        <v>1400</v>
      </c>
    </row>
    <row r="164" spans="1:17" x14ac:dyDescent="0.3">
      <c r="A164">
        <v>1.5908119746692697</v>
      </c>
      <c r="B164">
        <v>2.0179764758500855</v>
      </c>
      <c r="C164">
        <v>0.94592458231390719</v>
      </c>
      <c r="D164">
        <v>2.5414935695790444</v>
      </c>
      <c r="E164">
        <v>-0.88141197025965656</v>
      </c>
      <c r="F164">
        <v>-2.7889822277417338</v>
      </c>
      <c r="G164">
        <v>0</v>
      </c>
      <c r="H164">
        <v>-0.30143508511511635</v>
      </c>
      <c r="I164">
        <f t="shared" si="29"/>
        <v>1</v>
      </c>
      <c r="J164">
        <f>SUM(I$2:I164)</f>
        <v>113</v>
      </c>
      <c r="K164">
        <f>SUM(G$2:G164)</f>
        <v>50</v>
      </c>
      <c r="L164">
        <f t="shared" si="30"/>
        <v>0.7533333333333333</v>
      </c>
      <c r="M164">
        <f t="shared" si="31"/>
        <v>1</v>
      </c>
      <c r="N164">
        <f t="shared" si="32"/>
        <v>6.6666666666665986E-3</v>
      </c>
      <c r="O164">
        <f t="shared" si="26"/>
        <v>0</v>
      </c>
      <c r="P164">
        <f t="shared" si="27"/>
        <v>282500</v>
      </c>
      <c r="Q164">
        <f t="shared" si="28"/>
        <v>1412.5</v>
      </c>
    </row>
    <row r="165" spans="1:17" x14ac:dyDescent="0.3">
      <c r="A165">
        <v>0.33019346772930969</v>
      </c>
      <c r="B165">
        <v>0.88191647955926555</v>
      </c>
      <c r="C165">
        <v>-0.32395573340649159</v>
      </c>
      <c r="D165">
        <v>-0.29563318071550992</v>
      </c>
      <c r="E165">
        <v>0.49269795462264537</v>
      </c>
      <c r="F165">
        <v>0.41668031794407323</v>
      </c>
      <c r="G165">
        <v>0</v>
      </c>
      <c r="H165">
        <v>-0.30312472534386914</v>
      </c>
      <c r="I165">
        <f t="shared" si="29"/>
        <v>1</v>
      </c>
      <c r="J165">
        <f>SUM(I$2:I165)</f>
        <v>114</v>
      </c>
      <c r="K165">
        <f>SUM(G$2:G165)</f>
        <v>50</v>
      </c>
      <c r="L165">
        <f t="shared" si="30"/>
        <v>0.76</v>
      </c>
      <c r="M165">
        <f t="shared" si="31"/>
        <v>1</v>
      </c>
      <c r="N165">
        <f t="shared" si="32"/>
        <v>6.6666666666667096E-3</v>
      </c>
      <c r="O165">
        <f t="shared" si="26"/>
        <v>0</v>
      </c>
      <c r="P165">
        <f t="shared" si="27"/>
        <v>285000</v>
      </c>
      <c r="Q165">
        <f t="shared" si="28"/>
        <v>1425</v>
      </c>
    </row>
    <row r="166" spans="1:17" x14ac:dyDescent="0.3">
      <c r="A166">
        <v>-7.1462723718781526E-2</v>
      </c>
      <c r="B166">
        <v>5.5823133010391365E-2</v>
      </c>
      <c r="C166">
        <v>1.7064221762395131</v>
      </c>
      <c r="D166">
        <v>-0.36900033637449431</v>
      </c>
      <c r="E166">
        <v>0.68019555108868468</v>
      </c>
      <c r="F166">
        <v>0.646760837663373</v>
      </c>
      <c r="G166">
        <v>0</v>
      </c>
      <c r="H166">
        <v>-0.30530425321736065</v>
      </c>
      <c r="I166">
        <f t="shared" si="29"/>
        <v>1</v>
      </c>
      <c r="J166">
        <f>SUM(I$2:I166)</f>
        <v>115</v>
      </c>
      <c r="K166">
        <f>SUM(G$2:G166)</f>
        <v>50</v>
      </c>
      <c r="L166">
        <f t="shared" si="30"/>
        <v>0.76666666666666672</v>
      </c>
      <c r="M166">
        <f t="shared" si="31"/>
        <v>1</v>
      </c>
      <c r="N166">
        <f t="shared" si="32"/>
        <v>6.6666666666667096E-3</v>
      </c>
      <c r="O166">
        <f t="shared" si="26"/>
        <v>0</v>
      </c>
      <c r="P166">
        <f t="shared" si="27"/>
        <v>287500</v>
      </c>
      <c r="Q166">
        <f t="shared" si="28"/>
        <v>1437.5</v>
      </c>
    </row>
    <row r="167" spans="1:17" x14ac:dyDescent="0.3">
      <c r="A167">
        <v>0.58616932586844428</v>
      </c>
      <c r="B167">
        <v>-9.6573815293737555E-2</v>
      </c>
      <c r="C167">
        <v>1.5585807288799309</v>
      </c>
      <c r="D167">
        <v>-0.36916735462960737</v>
      </c>
      <c r="E167">
        <v>0.41839178521875925</v>
      </c>
      <c r="F167">
        <v>0.93438503454062449</v>
      </c>
      <c r="G167">
        <v>0</v>
      </c>
      <c r="H167">
        <v>-0.30773530771886504</v>
      </c>
      <c r="I167">
        <f t="shared" si="29"/>
        <v>1</v>
      </c>
      <c r="J167">
        <f>SUM(I$2:I167)</f>
        <v>116</v>
      </c>
      <c r="K167">
        <f>SUM(G$2:G167)</f>
        <v>50</v>
      </c>
      <c r="L167">
        <f t="shared" si="30"/>
        <v>0.77333333333333332</v>
      </c>
      <c r="M167">
        <f t="shared" si="31"/>
        <v>1</v>
      </c>
      <c r="N167">
        <f t="shared" si="32"/>
        <v>6.6666666666665986E-3</v>
      </c>
      <c r="O167">
        <f t="shared" si="26"/>
        <v>0</v>
      </c>
      <c r="P167">
        <f t="shared" si="27"/>
        <v>290000</v>
      </c>
      <c r="Q167">
        <f t="shared" si="28"/>
        <v>1450</v>
      </c>
    </row>
    <row r="168" spans="1:17" x14ac:dyDescent="0.3">
      <c r="A168">
        <v>1.8618321305923982</v>
      </c>
      <c r="B168">
        <v>0.96203371787604397</v>
      </c>
      <c r="C168">
        <v>-0.64234198697338374</v>
      </c>
      <c r="D168">
        <v>0.42464966858655867</v>
      </c>
      <c r="E168">
        <v>-0.16548640381634946</v>
      </c>
      <c r="F168">
        <v>2.4182501561931188E-2</v>
      </c>
      <c r="G168">
        <v>0</v>
      </c>
      <c r="H168">
        <v>-0.31742343320552252</v>
      </c>
      <c r="I168">
        <f t="shared" si="29"/>
        <v>1</v>
      </c>
      <c r="J168">
        <f>SUM(I$2:I168)</f>
        <v>117</v>
      </c>
      <c r="K168">
        <f>SUM(G$2:G168)</f>
        <v>50</v>
      </c>
      <c r="L168">
        <f t="shared" si="30"/>
        <v>0.78</v>
      </c>
      <c r="M168">
        <f t="shared" si="31"/>
        <v>1</v>
      </c>
      <c r="N168">
        <f t="shared" si="32"/>
        <v>6.6666666666667096E-3</v>
      </c>
      <c r="O168">
        <f t="shared" si="26"/>
        <v>0</v>
      </c>
      <c r="P168">
        <f t="shared" si="27"/>
        <v>292500</v>
      </c>
      <c r="Q168">
        <f t="shared" si="28"/>
        <v>1462.5</v>
      </c>
    </row>
    <row r="169" spans="1:17" x14ac:dyDescent="0.3">
      <c r="A169">
        <v>1.6771874735893693</v>
      </c>
      <c r="B169">
        <v>0.20227054310741269</v>
      </c>
      <c r="C169">
        <v>1.7306371440055972</v>
      </c>
      <c r="D169">
        <v>-0.41011005465369915</v>
      </c>
      <c r="E169">
        <v>0.43928654710117976</v>
      </c>
      <c r="F169">
        <v>0.52251656773327337</v>
      </c>
      <c r="G169">
        <v>0</v>
      </c>
      <c r="H169">
        <v>-0.3275098368186562</v>
      </c>
      <c r="I169">
        <f t="shared" si="29"/>
        <v>1</v>
      </c>
      <c r="J169">
        <f>SUM(I$2:I169)</f>
        <v>118</v>
      </c>
      <c r="K169">
        <f>SUM(G$2:G169)</f>
        <v>50</v>
      </c>
      <c r="L169">
        <f t="shared" si="30"/>
        <v>0.78666666666666663</v>
      </c>
      <c r="M169">
        <f t="shared" si="31"/>
        <v>1</v>
      </c>
      <c r="N169">
        <f t="shared" si="32"/>
        <v>6.6666666666665986E-3</v>
      </c>
      <c r="O169">
        <f t="shared" si="26"/>
        <v>0</v>
      </c>
      <c r="P169">
        <f t="shared" si="27"/>
        <v>295000</v>
      </c>
      <c r="Q169">
        <f t="shared" si="28"/>
        <v>1475</v>
      </c>
    </row>
    <row r="170" spans="1:17" x14ac:dyDescent="0.3">
      <c r="A170">
        <v>-0.57559635089576378</v>
      </c>
      <c r="B170">
        <v>0.70500228384033581</v>
      </c>
      <c r="C170">
        <v>0.38114867148270504</v>
      </c>
      <c r="D170">
        <v>-0.27118235303976868</v>
      </c>
      <c r="E170">
        <v>0.56899748843062314</v>
      </c>
      <c r="F170">
        <v>0.66331847789879428</v>
      </c>
      <c r="G170">
        <v>0</v>
      </c>
      <c r="H170">
        <v>-0.3398651339548347</v>
      </c>
      <c r="I170">
        <f t="shared" si="29"/>
        <v>1</v>
      </c>
      <c r="J170">
        <f>SUM(I$2:I170)</f>
        <v>119</v>
      </c>
      <c r="K170">
        <f>SUM(G$2:G170)</f>
        <v>50</v>
      </c>
      <c r="L170">
        <f t="shared" si="30"/>
        <v>0.79333333333333333</v>
      </c>
      <c r="M170">
        <f t="shared" si="31"/>
        <v>1</v>
      </c>
      <c r="N170">
        <f t="shared" si="32"/>
        <v>6.6666666666667096E-3</v>
      </c>
      <c r="O170">
        <f t="shared" si="26"/>
        <v>0</v>
      </c>
      <c r="P170">
        <f t="shared" si="27"/>
        <v>297500</v>
      </c>
      <c r="Q170">
        <f t="shared" si="28"/>
        <v>1487.5</v>
      </c>
    </row>
    <row r="171" spans="1:17" x14ac:dyDescent="0.3">
      <c r="A171">
        <v>-0.38134464803464668</v>
      </c>
      <c r="B171">
        <v>0.8348243102096784</v>
      </c>
      <c r="C171">
        <v>0.59925103053105666</v>
      </c>
      <c r="D171">
        <v>-0.51867402894467218</v>
      </c>
      <c r="E171">
        <v>0.61487130545022062</v>
      </c>
      <c r="F171">
        <v>0.70727102908792916</v>
      </c>
      <c r="G171">
        <v>0</v>
      </c>
      <c r="H171">
        <v>-0.34393616777226577</v>
      </c>
      <c r="I171">
        <f t="shared" si="29"/>
        <v>1</v>
      </c>
      <c r="J171">
        <f>SUM(I$2:I171)</f>
        <v>120</v>
      </c>
      <c r="K171">
        <f>SUM(G$2:G171)</f>
        <v>50</v>
      </c>
      <c r="L171">
        <f t="shared" si="30"/>
        <v>0.8</v>
      </c>
      <c r="M171">
        <f t="shared" si="31"/>
        <v>1</v>
      </c>
      <c r="N171">
        <f t="shared" si="32"/>
        <v>6.6666666666667096E-3</v>
      </c>
      <c r="O171">
        <f t="shared" si="26"/>
        <v>0</v>
      </c>
      <c r="P171">
        <f t="shared" si="27"/>
        <v>300000</v>
      </c>
      <c r="Q171">
        <f t="shared" si="28"/>
        <v>1500</v>
      </c>
    </row>
    <row r="172" spans="1:17" x14ac:dyDescent="0.3">
      <c r="A172">
        <v>-0.89123042608289949</v>
      </c>
      <c r="B172">
        <v>0.45660341875210009</v>
      </c>
      <c r="C172">
        <v>1.8782533588252941</v>
      </c>
      <c r="D172">
        <v>-0.51237103463597278</v>
      </c>
      <c r="E172">
        <v>0.67818167763980319</v>
      </c>
      <c r="F172">
        <v>0.85485755148761744</v>
      </c>
      <c r="G172">
        <v>0</v>
      </c>
      <c r="H172">
        <v>-0.36061206024033238</v>
      </c>
      <c r="I172">
        <f t="shared" si="29"/>
        <v>1</v>
      </c>
      <c r="J172">
        <f>SUM(I$2:I172)</f>
        <v>121</v>
      </c>
      <c r="K172">
        <f>SUM(G$2:G172)</f>
        <v>50</v>
      </c>
      <c r="L172">
        <f t="shared" si="30"/>
        <v>0.80666666666666664</v>
      </c>
      <c r="M172">
        <f t="shared" si="31"/>
        <v>1</v>
      </c>
      <c r="N172">
        <f t="shared" si="32"/>
        <v>6.6666666666665986E-3</v>
      </c>
      <c r="O172">
        <f t="shared" si="26"/>
        <v>0</v>
      </c>
      <c r="P172">
        <f t="shared" si="27"/>
        <v>302500</v>
      </c>
      <c r="Q172">
        <f t="shared" si="28"/>
        <v>1512.5</v>
      </c>
    </row>
    <row r="173" spans="1:17" x14ac:dyDescent="0.3">
      <c r="A173">
        <v>1.0855645278178907</v>
      </c>
      <c r="B173">
        <v>0.73093430314649932</v>
      </c>
      <c r="C173">
        <v>-1.2364322671800339</v>
      </c>
      <c r="D173">
        <v>-7.9897105745745295E-2</v>
      </c>
      <c r="E173">
        <v>0.6489103514644714</v>
      </c>
      <c r="F173">
        <v>0.50689793957487483</v>
      </c>
      <c r="G173">
        <v>0</v>
      </c>
      <c r="H173">
        <v>-0.37719576113234099</v>
      </c>
      <c r="I173">
        <f t="shared" si="29"/>
        <v>1</v>
      </c>
      <c r="J173">
        <f>SUM(I$2:I173)</f>
        <v>122</v>
      </c>
      <c r="K173">
        <f>SUM(G$2:G173)</f>
        <v>50</v>
      </c>
      <c r="L173">
        <f t="shared" si="30"/>
        <v>0.81333333333333335</v>
      </c>
      <c r="M173">
        <f t="shared" si="31"/>
        <v>1</v>
      </c>
      <c r="N173">
        <f t="shared" si="32"/>
        <v>6.6666666666667096E-3</v>
      </c>
      <c r="O173">
        <f t="shared" si="26"/>
        <v>0</v>
      </c>
      <c r="P173">
        <f t="shared" si="27"/>
        <v>305000</v>
      </c>
      <c r="Q173">
        <f t="shared" si="28"/>
        <v>1525</v>
      </c>
    </row>
    <row r="174" spans="1:17" x14ac:dyDescent="0.3">
      <c r="A174">
        <v>1.6676438340140389</v>
      </c>
      <c r="B174">
        <v>2.0806705885438772</v>
      </c>
      <c r="C174">
        <v>0.27324995824735659</v>
      </c>
      <c r="D174">
        <v>0.55627826156120186</v>
      </c>
      <c r="E174">
        <v>-1.1831672081901119</v>
      </c>
      <c r="F174">
        <v>8.6516832137316549E-2</v>
      </c>
      <c r="G174">
        <v>0</v>
      </c>
      <c r="H174">
        <v>-0.37921208033456399</v>
      </c>
      <c r="I174">
        <f t="shared" si="29"/>
        <v>1</v>
      </c>
      <c r="J174">
        <f>SUM(I$2:I174)</f>
        <v>123</v>
      </c>
      <c r="K174">
        <f>SUM(G$2:G174)</f>
        <v>50</v>
      </c>
      <c r="L174">
        <f t="shared" si="30"/>
        <v>0.82</v>
      </c>
      <c r="M174">
        <f t="shared" si="31"/>
        <v>1</v>
      </c>
      <c r="N174">
        <f t="shared" si="32"/>
        <v>6.6666666666665986E-3</v>
      </c>
      <c r="O174">
        <f t="shared" si="26"/>
        <v>0</v>
      </c>
      <c r="P174">
        <f t="shared" si="27"/>
        <v>307500</v>
      </c>
      <c r="Q174">
        <f t="shared" si="28"/>
        <v>1537.5</v>
      </c>
    </row>
    <row r="175" spans="1:17" x14ac:dyDescent="0.3">
      <c r="A175">
        <v>2.5758028343097288</v>
      </c>
      <c r="B175">
        <v>0.51863452558999912</v>
      </c>
      <c r="C175">
        <v>-0.61782121074422713</v>
      </c>
      <c r="D175">
        <v>5.0877463118747466</v>
      </c>
      <c r="E175">
        <v>-2.7737247636667215</v>
      </c>
      <c r="F175">
        <v>-1.9168480277332465</v>
      </c>
      <c r="G175">
        <v>0</v>
      </c>
      <c r="H175">
        <v>-0.38954447698706873</v>
      </c>
      <c r="I175">
        <f t="shared" si="29"/>
        <v>1</v>
      </c>
      <c r="J175">
        <f>SUM(I$2:I175)</f>
        <v>124</v>
      </c>
      <c r="K175">
        <f>SUM(G$2:G175)</f>
        <v>50</v>
      </c>
      <c r="L175">
        <f t="shared" si="30"/>
        <v>0.82666666666666666</v>
      </c>
      <c r="M175">
        <f t="shared" si="31"/>
        <v>1</v>
      </c>
      <c r="N175">
        <f t="shared" si="32"/>
        <v>6.6666666666667096E-3</v>
      </c>
      <c r="O175">
        <f t="shared" si="26"/>
        <v>0</v>
      </c>
      <c r="P175">
        <f t="shared" si="27"/>
        <v>310000</v>
      </c>
      <c r="Q175">
        <f t="shared" si="28"/>
        <v>1550</v>
      </c>
    </row>
    <row r="176" spans="1:17" x14ac:dyDescent="0.3">
      <c r="A176">
        <v>0.90121311343719401</v>
      </c>
      <c r="B176">
        <v>1.5589108361656252</v>
      </c>
      <c r="C176">
        <v>-1.1712346338006703</v>
      </c>
      <c r="D176">
        <v>0.51040300654498416</v>
      </c>
      <c r="E176">
        <v>-1.382642929750106E-2</v>
      </c>
      <c r="F176">
        <v>-4.6883103683301432E-2</v>
      </c>
      <c r="G176">
        <v>0</v>
      </c>
      <c r="H176">
        <v>-0.39632954190395642</v>
      </c>
      <c r="I176">
        <f t="shared" si="29"/>
        <v>1</v>
      </c>
      <c r="J176">
        <f>SUM(I$2:I176)</f>
        <v>125</v>
      </c>
      <c r="K176">
        <f>SUM(G$2:G176)</f>
        <v>50</v>
      </c>
      <c r="L176">
        <f t="shared" si="30"/>
        <v>0.83333333333333337</v>
      </c>
      <c r="M176">
        <f t="shared" si="31"/>
        <v>1</v>
      </c>
      <c r="N176">
        <f t="shared" si="32"/>
        <v>6.6666666666667096E-3</v>
      </c>
      <c r="O176">
        <f t="shared" si="26"/>
        <v>0</v>
      </c>
      <c r="P176">
        <f t="shared" si="27"/>
        <v>312500</v>
      </c>
      <c r="Q176">
        <f t="shared" si="28"/>
        <v>1562.5</v>
      </c>
    </row>
    <row r="177" spans="1:17" x14ac:dyDescent="0.3">
      <c r="A177">
        <v>1.1120006325567098</v>
      </c>
      <c r="B177">
        <v>2.7199424380419077</v>
      </c>
      <c r="C177">
        <v>-0.71573837714212851</v>
      </c>
      <c r="D177">
        <v>0.7359906424502406</v>
      </c>
      <c r="E177">
        <v>-1.3903521125427951</v>
      </c>
      <c r="F177">
        <v>1.0832886265755756E-2</v>
      </c>
      <c r="G177">
        <v>0</v>
      </c>
      <c r="H177">
        <v>-0.40331041456753258</v>
      </c>
      <c r="I177">
        <f t="shared" si="29"/>
        <v>1</v>
      </c>
      <c r="J177">
        <f>SUM(I$2:I177)</f>
        <v>126</v>
      </c>
      <c r="K177">
        <f>SUM(G$2:G177)</f>
        <v>50</v>
      </c>
      <c r="L177">
        <f t="shared" si="30"/>
        <v>0.84</v>
      </c>
      <c r="M177">
        <f t="shared" si="31"/>
        <v>1</v>
      </c>
      <c r="N177">
        <f t="shared" si="32"/>
        <v>6.6666666666665986E-3</v>
      </c>
      <c r="O177">
        <f t="shared" si="26"/>
        <v>0</v>
      </c>
      <c r="P177">
        <f t="shared" si="27"/>
        <v>315000</v>
      </c>
      <c r="Q177">
        <f t="shared" si="28"/>
        <v>1575</v>
      </c>
    </row>
    <row r="178" spans="1:17" x14ac:dyDescent="0.3">
      <c r="A178">
        <v>1.1843118973811462</v>
      </c>
      <c r="B178">
        <v>2.006504592682457</v>
      </c>
      <c r="C178">
        <v>0.58815831944976016</v>
      </c>
      <c r="D178">
        <v>1.1153265002638606</v>
      </c>
      <c r="E178">
        <v>9.4355414416924618E-2</v>
      </c>
      <c r="F178">
        <v>-1.5886616516405301</v>
      </c>
      <c r="G178">
        <v>0</v>
      </c>
      <c r="H178">
        <v>-0.40500057395574801</v>
      </c>
      <c r="I178">
        <f t="shared" si="29"/>
        <v>1</v>
      </c>
      <c r="J178">
        <f>SUM(I$2:I178)</f>
        <v>127</v>
      </c>
      <c r="K178">
        <f>SUM(G$2:G178)</f>
        <v>50</v>
      </c>
      <c r="L178">
        <f t="shared" si="30"/>
        <v>0.84666666666666668</v>
      </c>
      <c r="M178">
        <f t="shared" si="31"/>
        <v>1</v>
      </c>
      <c r="N178">
        <f t="shared" si="32"/>
        <v>6.6666666666667096E-3</v>
      </c>
      <c r="O178">
        <f t="shared" si="26"/>
        <v>0</v>
      </c>
      <c r="P178">
        <f t="shared" si="27"/>
        <v>317500</v>
      </c>
      <c r="Q178">
        <f t="shared" si="28"/>
        <v>1587.5</v>
      </c>
    </row>
    <row r="179" spans="1:17" x14ac:dyDescent="0.3">
      <c r="A179">
        <v>0.11877934965354196</v>
      </c>
      <c r="B179">
        <v>1.4318557029561285</v>
      </c>
      <c r="C179">
        <v>-0.71577434311452792</v>
      </c>
      <c r="D179">
        <v>0.35851535421527303</v>
      </c>
      <c r="E179">
        <v>0.19766325635729787</v>
      </c>
      <c r="F179">
        <v>0.16360582315262168</v>
      </c>
      <c r="G179">
        <v>0</v>
      </c>
      <c r="H179">
        <v>-0.41492356072971481</v>
      </c>
      <c r="I179">
        <f t="shared" si="29"/>
        <v>1</v>
      </c>
      <c r="J179">
        <f>SUM(I$2:I179)</f>
        <v>128</v>
      </c>
      <c r="K179">
        <f>SUM(G$2:G179)</f>
        <v>50</v>
      </c>
      <c r="L179">
        <f t="shared" si="30"/>
        <v>0.85333333333333339</v>
      </c>
      <c r="M179">
        <f t="shared" si="31"/>
        <v>1</v>
      </c>
      <c r="N179">
        <f t="shared" si="32"/>
        <v>6.6666666666667096E-3</v>
      </c>
      <c r="O179">
        <f t="shared" si="26"/>
        <v>0</v>
      </c>
      <c r="P179">
        <f t="shared" si="27"/>
        <v>320000</v>
      </c>
      <c r="Q179">
        <f t="shared" si="28"/>
        <v>1600</v>
      </c>
    </row>
    <row r="180" spans="1:17" x14ac:dyDescent="0.3">
      <c r="A180">
        <v>1.1601365105544956</v>
      </c>
      <c r="B180">
        <v>1.4945417081058507</v>
      </c>
      <c r="C180">
        <v>-0.72544889051127703</v>
      </c>
      <c r="D180">
        <v>1.3058578557646909</v>
      </c>
      <c r="E180">
        <v>-0.34497148392245192</v>
      </c>
      <c r="F180">
        <v>-0.4831282556648539</v>
      </c>
      <c r="G180">
        <v>0</v>
      </c>
      <c r="H180">
        <v>-0.44169882937836497</v>
      </c>
      <c r="I180">
        <f t="shared" si="29"/>
        <v>1</v>
      </c>
      <c r="J180">
        <f>SUM(I$2:I180)</f>
        <v>129</v>
      </c>
      <c r="K180">
        <f>SUM(G$2:G180)</f>
        <v>50</v>
      </c>
      <c r="L180">
        <f t="shared" si="30"/>
        <v>0.86</v>
      </c>
      <c r="M180">
        <f t="shared" si="31"/>
        <v>1</v>
      </c>
      <c r="N180">
        <f t="shared" si="32"/>
        <v>6.6666666666665986E-3</v>
      </c>
      <c r="O180">
        <f t="shared" si="26"/>
        <v>0</v>
      </c>
      <c r="P180">
        <f t="shared" si="27"/>
        <v>322500</v>
      </c>
      <c r="Q180">
        <f t="shared" si="28"/>
        <v>1612.5</v>
      </c>
    </row>
    <row r="181" spans="1:17" x14ac:dyDescent="0.3">
      <c r="A181">
        <v>-2.2907753418546926E-2</v>
      </c>
      <c r="B181">
        <v>0.68651439152402916</v>
      </c>
      <c r="C181">
        <v>-0.86481619096636619</v>
      </c>
      <c r="D181">
        <v>0.23955523985139046</v>
      </c>
      <c r="E181">
        <v>0.51886872103699155</v>
      </c>
      <c r="F181">
        <v>0.80387238725126298</v>
      </c>
      <c r="G181">
        <v>0</v>
      </c>
      <c r="H181">
        <v>-0.45017080203946597</v>
      </c>
      <c r="I181">
        <f t="shared" si="29"/>
        <v>1</v>
      </c>
      <c r="J181">
        <f>SUM(I$2:I181)</f>
        <v>130</v>
      </c>
      <c r="K181">
        <f>SUM(G$2:G181)</f>
        <v>50</v>
      </c>
      <c r="L181">
        <f t="shared" si="30"/>
        <v>0.8666666666666667</v>
      </c>
      <c r="M181">
        <f t="shared" si="31"/>
        <v>1</v>
      </c>
      <c r="N181">
        <f t="shared" si="32"/>
        <v>6.6666666666667096E-3</v>
      </c>
      <c r="O181">
        <f t="shared" si="26"/>
        <v>0</v>
      </c>
      <c r="P181">
        <f t="shared" si="27"/>
        <v>325000</v>
      </c>
      <c r="Q181">
        <f t="shared" si="28"/>
        <v>1625</v>
      </c>
    </row>
    <row r="182" spans="1:17" x14ac:dyDescent="0.3">
      <c r="A182">
        <v>0.467368637850826</v>
      </c>
      <c r="B182">
        <v>0.68247827251644289</v>
      </c>
      <c r="C182">
        <v>0.21930903350030453</v>
      </c>
      <c r="D182">
        <v>-8.2404917457056595E-2</v>
      </c>
      <c r="E182">
        <v>0.54869657144843442</v>
      </c>
      <c r="F182">
        <v>0.82410836270973709</v>
      </c>
      <c r="G182">
        <v>0</v>
      </c>
      <c r="H182">
        <v>-0.45914866083779593</v>
      </c>
      <c r="I182">
        <f t="shared" si="29"/>
        <v>1</v>
      </c>
      <c r="J182">
        <f>SUM(I$2:I182)</f>
        <v>131</v>
      </c>
      <c r="K182">
        <f>SUM(G$2:G182)</f>
        <v>50</v>
      </c>
      <c r="L182">
        <f t="shared" si="30"/>
        <v>0.87333333333333329</v>
      </c>
      <c r="M182">
        <f t="shared" si="31"/>
        <v>1</v>
      </c>
      <c r="N182">
        <f t="shared" si="32"/>
        <v>6.6666666666665986E-3</v>
      </c>
      <c r="O182">
        <f t="shared" si="26"/>
        <v>0</v>
      </c>
      <c r="P182">
        <f t="shared" si="27"/>
        <v>327500</v>
      </c>
      <c r="Q182">
        <f t="shared" si="28"/>
        <v>1637.5</v>
      </c>
    </row>
    <row r="183" spans="1:17" x14ac:dyDescent="0.3">
      <c r="A183">
        <v>1.2706506504992576</v>
      </c>
      <c r="B183">
        <v>2.0477298757172</v>
      </c>
      <c r="C183">
        <v>-0.26804943020366973</v>
      </c>
      <c r="D183">
        <v>1.6185772218056451</v>
      </c>
      <c r="E183">
        <v>-1.0603606534437036</v>
      </c>
      <c r="F183">
        <v>-0.53780219367883553</v>
      </c>
      <c r="G183">
        <v>0</v>
      </c>
      <c r="H183">
        <v>-0.47626558801427465</v>
      </c>
      <c r="I183">
        <f t="shared" si="29"/>
        <v>1</v>
      </c>
      <c r="J183">
        <f>SUM(I$2:I183)</f>
        <v>132</v>
      </c>
      <c r="K183">
        <f>SUM(G$2:G183)</f>
        <v>50</v>
      </c>
      <c r="L183">
        <f t="shared" si="30"/>
        <v>0.88</v>
      </c>
      <c r="M183">
        <f t="shared" si="31"/>
        <v>1</v>
      </c>
      <c r="N183">
        <f t="shared" si="32"/>
        <v>6.6666666666667096E-3</v>
      </c>
      <c r="O183">
        <f t="shared" si="26"/>
        <v>0</v>
      </c>
      <c r="P183">
        <f t="shared" si="27"/>
        <v>330000</v>
      </c>
      <c r="Q183">
        <f t="shared" si="28"/>
        <v>1650</v>
      </c>
    </row>
    <row r="184" spans="1:17" x14ac:dyDescent="0.3">
      <c r="A184">
        <v>-2.6129643931686791E-2</v>
      </c>
      <c r="B184">
        <v>1.1187463364550909</v>
      </c>
      <c r="C184">
        <v>1.6458699076970298</v>
      </c>
      <c r="D184">
        <v>0.22266049699742649</v>
      </c>
      <c r="E184">
        <v>0.32361430278316478</v>
      </c>
      <c r="F184">
        <v>0.23795174838006311</v>
      </c>
      <c r="G184">
        <v>0</v>
      </c>
      <c r="H184">
        <v>-0.47837413313163346</v>
      </c>
      <c r="I184">
        <f t="shared" si="29"/>
        <v>1</v>
      </c>
      <c r="J184">
        <f>SUM(I$2:I184)</f>
        <v>133</v>
      </c>
      <c r="K184">
        <f>SUM(G$2:G184)</f>
        <v>50</v>
      </c>
      <c r="L184">
        <f t="shared" si="30"/>
        <v>0.88666666666666671</v>
      </c>
      <c r="M184">
        <f t="shared" si="31"/>
        <v>1</v>
      </c>
      <c r="N184">
        <f t="shared" si="32"/>
        <v>6.6666666666667096E-3</v>
      </c>
      <c r="O184">
        <f t="shared" si="26"/>
        <v>0</v>
      </c>
      <c r="P184">
        <f t="shared" si="27"/>
        <v>332500</v>
      </c>
      <c r="Q184">
        <f t="shared" si="28"/>
        <v>1662.5</v>
      </c>
    </row>
    <row r="185" spans="1:17" x14ac:dyDescent="0.3">
      <c r="A185">
        <v>0.23553234117242222</v>
      </c>
      <c r="B185">
        <v>0.89928718450909606</v>
      </c>
      <c r="C185">
        <v>0.67909735993274956</v>
      </c>
      <c r="D185">
        <v>-0.12722413026666954</v>
      </c>
      <c r="E185">
        <v>0.59586782343152123</v>
      </c>
      <c r="F185">
        <v>0.81847478431100917</v>
      </c>
      <c r="G185">
        <v>0</v>
      </c>
      <c r="H185">
        <v>-0.51008881732610156</v>
      </c>
      <c r="I185">
        <f t="shared" si="29"/>
        <v>1</v>
      </c>
      <c r="J185">
        <f>SUM(I$2:I185)</f>
        <v>134</v>
      </c>
      <c r="K185">
        <f>SUM(G$2:G185)</f>
        <v>50</v>
      </c>
      <c r="L185">
        <f t="shared" si="30"/>
        <v>0.89333333333333331</v>
      </c>
      <c r="M185">
        <f t="shared" si="31"/>
        <v>1</v>
      </c>
      <c r="N185">
        <f t="shared" si="32"/>
        <v>6.6666666666665986E-3</v>
      </c>
      <c r="O185">
        <f t="shared" si="26"/>
        <v>0</v>
      </c>
      <c r="P185">
        <f t="shared" si="27"/>
        <v>335000</v>
      </c>
      <c r="Q185">
        <f t="shared" si="28"/>
        <v>1675</v>
      </c>
    </row>
    <row r="186" spans="1:17" x14ac:dyDescent="0.3">
      <c r="A186">
        <v>0.89899096802247325</v>
      </c>
      <c r="B186">
        <v>0.46698275965470909</v>
      </c>
      <c r="C186">
        <v>0.22197071435116664</v>
      </c>
      <c r="D186">
        <v>0.96095329914794581</v>
      </c>
      <c r="E186">
        <v>0.10678920764436488</v>
      </c>
      <c r="F186">
        <v>0.48463630674844799</v>
      </c>
      <c r="G186">
        <v>0</v>
      </c>
      <c r="H186">
        <v>-0.52104100155041011</v>
      </c>
      <c r="I186">
        <f t="shared" si="29"/>
        <v>1</v>
      </c>
      <c r="J186">
        <f>SUM(I$2:I186)</f>
        <v>135</v>
      </c>
      <c r="K186">
        <f>SUM(G$2:G186)</f>
        <v>50</v>
      </c>
      <c r="L186">
        <f t="shared" si="30"/>
        <v>0.9</v>
      </c>
      <c r="M186">
        <f t="shared" si="31"/>
        <v>1</v>
      </c>
      <c r="N186">
        <f t="shared" si="32"/>
        <v>6.6666666666667096E-3</v>
      </c>
      <c r="O186">
        <f t="shared" si="26"/>
        <v>0</v>
      </c>
      <c r="P186">
        <f t="shared" si="27"/>
        <v>337500</v>
      </c>
      <c r="Q186">
        <f t="shared" si="28"/>
        <v>1687.5</v>
      </c>
    </row>
    <row r="187" spans="1:17" x14ac:dyDescent="0.3">
      <c r="A187">
        <v>0.15315142000838219</v>
      </c>
      <c r="B187">
        <v>1.7286253636999407</v>
      </c>
      <c r="C187">
        <v>-1.1107317241860186</v>
      </c>
      <c r="D187">
        <v>0.23181849687731709</v>
      </c>
      <c r="E187">
        <v>0.15316847829695379</v>
      </c>
      <c r="F187">
        <v>0.75010074693780782</v>
      </c>
      <c r="G187">
        <v>0</v>
      </c>
      <c r="H187">
        <v>-0.54626634991743128</v>
      </c>
      <c r="I187">
        <f t="shared" si="29"/>
        <v>1</v>
      </c>
      <c r="J187">
        <f>SUM(I$2:I187)</f>
        <v>136</v>
      </c>
      <c r="K187">
        <f>SUM(G$2:G187)</f>
        <v>50</v>
      </c>
      <c r="L187">
        <f t="shared" si="30"/>
        <v>0.90666666666666662</v>
      </c>
      <c r="M187">
        <f t="shared" si="31"/>
        <v>1</v>
      </c>
      <c r="N187">
        <f t="shared" si="32"/>
        <v>6.6666666666665986E-3</v>
      </c>
      <c r="O187">
        <f t="shared" si="26"/>
        <v>0</v>
      </c>
      <c r="P187">
        <f t="shared" si="27"/>
        <v>340000</v>
      </c>
      <c r="Q187">
        <f t="shared" si="28"/>
        <v>1700</v>
      </c>
    </row>
    <row r="188" spans="1:17" x14ac:dyDescent="0.3">
      <c r="A188">
        <v>2.252309565075429</v>
      </c>
      <c r="B188">
        <v>0.74084976114854151</v>
      </c>
      <c r="C188">
        <v>0.10552426098492042</v>
      </c>
      <c r="D188">
        <v>0.11590833587735823</v>
      </c>
      <c r="E188">
        <v>0.49947226612183077</v>
      </c>
      <c r="F188">
        <v>0.7661057362102921</v>
      </c>
      <c r="G188">
        <v>0</v>
      </c>
      <c r="H188">
        <v>-0.57871317042696824</v>
      </c>
      <c r="I188">
        <f t="shared" si="29"/>
        <v>1</v>
      </c>
      <c r="J188">
        <f>SUM(I$2:I188)</f>
        <v>137</v>
      </c>
      <c r="K188">
        <f>SUM(G$2:G188)</f>
        <v>50</v>
      </c>
      <c r="L188">
        <f t="shared" si="30"/>
        <v>0.91333333333333333</v>
      </c>
      <c r="M188">
        <f t="shared" si="31"/>
        <v>1</v>
      </c>
      <c r="N188">
        <f t="shared" si="32"/>
        <v>6.6666666666667096E-3</v>
      </c>
      <c r="O188">
        <f t="shared" si="26"/>
        <v>0</v>
      </c>
      <c r="P188">
        <f t="shared" si="27"/>
        <v>342500</v>
      </c>
      <c r="Q188">
        <f t="shared" si="28"/>
        <v>1712.5</v>
      </c>
    </row>
    <row r="189" spans="1:17" x14ac:dyDescent="0.3">
      <c r="A189">
        <v>1.0838734521251083</v>
      </c>
      <c r="B189">
        <v>1.1752503936501384</v>
      </c>
      <c r="C189">
        <v>0.55152589374816141</v>
      </c>
      <c r="D189">
        <v>0.84212703165645553</v>
      </c>
      <c r="E189">
        <v>0.2760759831461721</v>
      </c>
      <c r="F189">
        <v>1.319666983969772E-2</v>
      </c>
      <c r="G189">
        <v>0</v>
      </c>
      <c r="H189">
        <v>-0.58213201018805372</v>
      </c>
      <c r="I189">
        <f t="shared" si="29"/>
        <v>1</v>
      </c>
      <c r="J189">
        <f>SUM(I$2:I189)</f>
        <v>138</v>
      </c>
      <c r="K189">
        <f>SUM(G$2:G189)</f>
        <v>50</v>
      </c>
      <c r="L189">
        <f t="shared" si="30"/>
        <v>0.92</v>
      </c>
      <c r="M189">
        <f t="shared" si="31"/>
        <v>1</v>
      </c>
      <c r="N189">
        <f t="shared" si="32"/>
        <v>6.6666666666667096E-3</v>
      </c>
      <c r="O189">
        <f t="shared" si="26"/>
        <v>0</v>
      </c>
      <c r="P189">
        <f t="shared" si="27"/>
        <v>345000</v>
      </c>
      <c r="Q189">
        <f t="shared" si="28"/>
        <v>1725</v>
      </c>
    </row>
    <row r="190" spans="1:17" x14ac:dyDescent="0.3">
      <c r="A190">
        <v>1.1326217897014033</v>
      </c>
      <c r="B190">
        <v>1.3239366506669323</v>
      </c>
      <c r="C190">
        <v>1.7785913440514221</v>
      </c>
      <c r="D190">
        <v>-3.0322174314898694E-2</v>
      </c>
      <c r="E190">
        <v>0.43960147375816871</v>
      </c>
      <c r="F190">
        <v>0.50531968018345008</v>
      </c>
      <c r="G190">
        <v>0</v>
      </c>
      <c r="H190">
        <v>-0.60685994214220607</v>
      </c>
      <c r="I190">
        <f t="shared" si="29"/>
        <v>1</v>
      </c>
      <c r="J190">
        <f>SUM(I$2:I190)</f>
        <v>139</v>
      </c>
      <c r="K190">
        <f>SUM(G$2:G190)</f>
        <v>50</v>
      </c>
      <c r="L190">
        <f t="shared" si="30"/>
        <v>0.92666666666666664</v>
      </c>
      <c r="M190">
        <f t="shared" si="31"/>
        <v>1</v>
      </c>
      <c r="N190">
        <f t="shared" si="32"/>
        <v>6.6666666666665986E-3</v>
      </c>
      <c r="O190">
        <f t="shared" si="26"/>
        <v>0</v>
      </c>
      <c r="P190">
        <f t="shared" si="27"/>
        <v>347500</v>
      </c>
      <c r="Q190">
        <f t="shared" si="28"/>
        <v>1737.5</v>
      </c>
    </row>
    <row r="191" spans="1:17" x14ac:dyDescent="0.3">
      <c r="A191">
        <v>0.47420555276332599</v>
      </c>
      <c r="B191">
        <v>0.90081411862481231</v>
      </c>
      <c r="C191">
        <v>0.33556762174089955</v>
      </c>
      <c r="D191">
        <v>0.71429200151925254</v>
      </c>
      <c r="E191">
        <v>0.17805323469172663</v>
      </c>
      <c r="F191">
        <v>0.90318847419369153</v>
      </c>
      <c r="G191">
        <v>0</v>
      </c>
      <c r="H191">
        <v>-0.63890193468738499</v>
      </c>
      <c r="I191">
        <f t="shared" si="29"/>
        <v>1</v>
      </c>
      <c r="J191">
        <f>SUM(I$2:I191)</f>
        <v>140</v>
      </c>
      <c r="K191">
        <f>SUM(G$2:G191)</f>
        <v>50</v>
      </c>
      <c r="L191">
        <f t="shared" si="30"/>
        <v>0.93333333333333335</v>
      </c>
      <c r="M191">
        <f t="shared" si="31"/>
        <v>1</v>
      </c>
      <c r="N191">
        <f t="shared" si="32"/>
        <v>6.6666666666667096E-3</v>
      </c>
      <c r="O191">
        <f t="shared" si="26"/>
        <v>0</v>
      </c>
      <c r="P191">
        <f t="shared" si="27"/>
        <v>350000</v>
      </c>
      <c r="Q191">
        <f t="shared" si="28"/>
        <v>1750</v>
      </c>
    </row>
    <row r="192" spans="1:17" x14ac:dyDescent="0.3">
      <c r="A192">
        <v>1.4926172325451799</v>
      </c>
      <c r="B192">
        <v>1.9997525784355996</v>
      </c>
      <c r="C192">
        <v>-0.12955820378696153</v>
      </c>
      <c r="D192">
        <v>0.87389656373709157</v>
      </c>
      <c r="E192">
        <v>-3.4488827668397379E-2</v>
      </c>
      <c r="F192">
        <v>-1.8526964769246743E-2</v>
      </c>
      <c r="G192">
        <v>0</v>
      </c>
      <c r="H192">
        <v>-0.65438645001428952</v>
      </c>
      <c r="I192">
        <f t="shared" si="29"/>
        <v>1</v>
      </c>
      <c r="J192">
        <f>SUM(I$2:I192)</f>
        <v>141</v>
      </c>
      <c r="K192">
        <f>SUM(G$2:G192)</f>
        <v>50</v>
      </c>
      <c r="L192">
        <f t="shared" si="30"/>
        <v>0.94</v>
      </c>
      <c r="M192">
        <f t="shared" si="31"/>
        <v>1</v>
      </c>
      <c r="N192">
        <f t="shared" si="32"/>
        <v>6.6666666666665986E-3</v>
      </c>
      <c r="O192">
        <f t="shared" si="26"/>
        <v>0</v>
      </c>
      <c r="P192">
        <f t="shared" si="27"/>
        <v>352500</v>
      </c>
      <c r="Q192">
        <f t="shared" si="28"/>
        <v>1762.5</v>
      </c>
    </row>
    <row r="193" spans="1:17" x14ac:dyDescent="0.3">
      <c r="A193">
        <v>1.6544369597723612</v>
      </c>
      <c r="B193">
        <v>2.0266076238782444</v>
      </c>
      <c r="C193">
        <v>0.57281946337664447</v>
      </c>
      <c r="D193">
        <v>0.94947168863359421</v>
      </c>
      <c r="E193">
        <v>0.56747112897805185</v>
      </c>
      <c r="F193">
        <v>-0.7082750149375735</v>
      </c>
      <c r="G193">
        <v>0</v>
      </c>
      <c r="H193">
        <v>-0.70140129808202523</v>
      </c>
      <c r="I193">
        <f t="shared" si="29"/>
        <v>1</v>
      </c>
      <c r="J193">
        <f>SUM(I$2:I193)</f>
        <v>142</v>
      </c>
      <c r="K193">
        <f>SUM(G$2:G193)</f>
        <v>50</v>
      </c>
      <c r="L193">
        <f t="shared" si="30"/>
        <v>0.94666666666666666</v>
      </c>
      <c r="M193">
        <f t="shared" si="31"/>
        <v>1</v>
      </c>
      <c r="N193">
        <f t="shared" si="32"/>
        <v>6.6666666666667096E-3</v>
      </c>
      <c r="O193">
        <f t="shared" si="26"/>
        <v>0</v>
      </c>
      <c r="P193">
        <f t="shared" si="27"/>
        <v>355000</v>
      </c>
      <c r="Q193">
        <f t="shared" si="28"/>
        <v>1775</v>
      </c>
    </row>
    <row r="194" spans="1:17" x14ac:dyDescent="0.3">
      <c r="A194">
        <v>1.1738711722945481</v>
      </c>
      <c r="B194">
        <v>1.9981601271764646</v>
      </c>
      <c r="C194">
        <v>0.465630079921934</v>
      </c>
      <c r="D194">
        <v>0.10832323019381722</v>
      </c>
      <c r="E194">
        <v>0.47376723427643697</v>
      </c>
      <c r="F194">
        <v>0.52405664815450337</v>
      </c>
      <c r="G194">
        <v>0</v>
      </c>
      <c r="H194">
        <v>-0.71820578728192308</v>
      </c>
      <c r="I194">
        <f t="shared" ref="I194:I201" si="33">1-G194</f>
        <v>1</v>
      </c>
      <c r="J194">
        <f>SUM(I$2:I194)</f>
        <v>143</v>
      </c>
      <c r="K194">
        <f>SUM(G$2:G194)</f>
        <v>50</v>
      </c>
      <c r="L194">
        <f t="shared" ref="L194:L200" si="34">J194/150</f>
        <v>0.95333333333333337</v>
      </c>
      <c r="M194">
        <f t="shared" ref="M194:M200" si="35">K194/50</f>
        <v>1</v>
      </c>
      <c r="N194">
        <f t="shared" ref="N194:N225" si="36">(M194+M193)/2*(L194-L193)</f>
        <v>6.6666666666667096E-3</v>
      </c>
      <c r="O194">
        <f t="shared" si="26"/>
        <v>0</v>
      </c>
      <c r="P194">
        <f t="shared" si="27"/>
        <v>357500</v>
      </c>
      <c r="Q194">
        <f t="shared" si="28"/>
        <v>1787.5</v>
      </c>
    </row>
    <row r="195" spans="1:17" x14ac:dyDescent="0.3">
      <c r="A195">
        <v>0.46632722291750844</v>
      </c>
      <c r="B195">
        <v>1.9316944026236493</v>
      </c>
      <c r="C195">
        <v>0.74802143080776029</v>
      </c>
      <c r="D195">
        <v>0.22776290648820355</v>
      </c>
      <c r="E195">
        <v>0.43524518506962101</v>
      </c>
      <c r="F195">
        <v>0.81461316714361409</v>
      </c>
      <c r="G195">
        <v>0</v>
      </c>
      <c r="H195">
        <v>-0.77214751681585181</v>
      </c>
      <c r="I195">
        <f t="shared" si="33"/>
        <v>1</v>
      </c>
      <c r="J195">
        <f>SUM(I$2:I195)</f>
        <v>144</v>
      </c>
      <c r="K195">
        <f>SUM(G$2:G195)</f>
        <v>50</v>
      </c>
      <c r="L195">
        <f t="shared" si="34"/>
        <v>0.96</v>
      </c>
      <c r="M195">
        <f t="shared" si="35"/>
        <v>1</v>
      </c>
      <c r="N195">
        <f t="shared" si="36"/>
        <v>6.6666666666665986E-3</v>
      </c>
      <c r="O195">
        <f t="shared" ref="O195:O201" si="37">50-K195</f>
        <v>0</v>
      </c>
      <c r="P195">
        <f t="shared" ref="P195:P201" si="38">5000*O195+2500*J195</f>
        <v>360000</v>
      </c>
      <c r="Q195">
        <f t="shared" ref="Q195:Q201" si="39">P195/200</f>
        <v>1800</v>
      </c>
    </row>
    <row r="196" spans="1:17" x14ac:dyDescent="0.3">
      <c r="A196">
        <v>1.7369178672187062</v>
      </c>
      <c r="B196">
        <v>3.1132987469221085</v>
      </c>
      <c r="C196">
        <v>-0.46441262452286758</v>
      </c>
      <c r="D196">
        <v>1.4755614713335301</v>
      </c>
      <c r="E196">
        <v>-0.19004220462719612</v>
      </c>
      <c r="F196">
        <v>-0.57696222798352403</v>
      </c>
      <c r="G196">
        <v>0</v>
      </c>
      <c r="H196">
        <v>-0.84763137238290942</v>
      </c>
      <c r="I196">
        <f t="shared" si="33"/>
        <v>1</v>
      </c>
      <c r="J196">
        <f>SUM(I$2:I196)</f>
        <v>145</v>
      </c>
      <c r="K196">
        <f>SUM(G$2:G196)</f>
        <v>50</v>
      </c>
      <c r="L196">
        <f t="shared" si="34"/>
        <v>0.96666666666666667</v>
      </c>
      <c r="M196">
        <f t="shared" si="35"/>
        <v>1</v>
      </c>
      <c r="N196">
        <f t="shared" si="36"/>
        <v>6.6666666666667096E-3</v>
      </c>
      <c r="O196">
        <f t="shared" si="37"/>
        <v>0</v>
      </c>
      <c r="P196">
        <f t="shared" si="38"/>
        <v>362500</v>
      </c>
      <c r="Q196">
        <f t="shared" si="39"/>
        <v>1812.5</v>
      </c>
    </row>
    <row r="197" spans="1:17" x14ac:dyDescent="0.3">
      <c r="A197">
        <v>0.40921383384217408</v>
      </c>
      <c r="B197">
        <v>1.1138397333409518</v>
      </c>
      <c r="C197">
        <v>-0.70575887615113075</v>
      </c>
      <c r="D197">
        <v>1.2057152105571212</v>
      </c>
      <c r="E197">
        <v>0.62920373045765776</v>
      </c>
      <c r="F197">
        <v>0.92566278306736205</v>
      </c>
      <c r="G197">
        <v>0</v>
      </c>
      <c r="H197">
        <v>-0.8558503979693679</v>
      </c>
      <c r="I197">
        <f t="shared" si="33"/>
        <v>1</v>
      </c>
      <c r="J197">
        <f>SUM(I$2:I197)</f>
        <v>146</v>
      </c>
      <c r="K197">
        <f>SUM(G$2:G197)</f>
        <v>50</v>
      </c>
      <c r="L197">
        <f t="shared" si="34"/>
        <v>0.97333333333333338</v>
      </c>
      <c r="M197">
        <f t="shared" si="35"/>
        <v>1</v>
      </c>
      <c r="N197">
        <f t="shared" si="36"/>
        <v>6.6666666666667096E-3</v>
      </c>
      <c r="O197">
        <f t="shared" si="37"/>
        <v>0</v>
      </c>
      <c r="P197">
        <f t="shared" si="38"/>
        <v>365000</v>
      </c>
      <c r="Q197">
        <f t="shared" si="39"/>
        <v>1825</v>
      </c>
    </row>
    <row r="198" spans="1:17" x14ac:dyDescent="0.3">
      <c r="A198">
        <v>1.0647889722832082</v>
      </c>
      <c r="B198">
        <v>0.67960910561357424</v>
      </c>
      <c r="C198">
        <v>1.7980404649927029</v>
      </c>
      <c r="D198">
        <v>3.7803973350577196</v>
      </c>
      <c r="E198">
        <v>-0.40619623017277967</v>
      </c>
      <c r="F198">
        <v>-0.28658444916644399</v>
      </c>
      <c r="G198">
        <v>0</v>
      </c>
      <c r="H198">
        <v>-1.0580269794467831</v>
      </c>
      <c r="I198">
        <f t="shared" si="33"/>
        <v>1</v>
      </c>
      <c r="J198">
        <f>SUM(I$2:I198)</f>
        <v>147</v>
      </c>
      <c r="K198">
        <f>SUM(G$2:G198)</f>
        <v>50</v>
      </c>
      <c r="L198">
        <f t="shared" si="34"/>
        <v>0.98</v>
      </c>
      <c r="M198">
        <f t="shared" si="35"/>
        <v>1</v>
      </c>
      <c r="N198">
        <f t="shared" si="36"/>
        <v>6.6666666666665986E-3</v>
      </c>
      <c r="O198">
        <f t="shared" si="37"/>
        <v>0</v>
      </c>
      <c r="P198">
        <f t="shared" si="38"/>
        <v>367500</v>
      </c>
      <c r="Q198">
        <f t="shared" si="39"/>
        <v>1837.5</v>
      </c>
    </row>
    <row r="199" spans="1:17" x14ac:dyDescent="0.3">
      <c r="A199">
        <v>1.6833243909947486</v>
      </c>
      <c r="B199">
        <v>1.3683670876480103</v>
      </c>
      <c r="C199">
        <v>-0.70932960888478658</v>
      </c>
      <c r="D199">
        <v>3.0703831667281265</v>
      </c>
      <c r="E199">
        <v>0.23048462049189419</v>
      </c>
      <c r="F199">
        <v>-0.21034414816057082</v>
      </c>
      <c r="G199">
        <v>0</v>
      </c>
      <c r="H199">
        <v>-1.0809175860768561</v>
      </c>
      <c r="I199">
        <f t="shared" si="33"/>
        <v>1</v>
      </c>
      <c r="J199">
        <f>SUM(I$2:I199)</f>
        <v>148</v>
      </c>
      <c r="K199">
        <f>SUM(G$2:G199)</f>
        <v>50</v>
      </c>
      <c r="L199">
        <f t="shared" si="34"/>
        <v>0.98666666666666669</v>
      </c>
      <c r="M199">
        <f t="shared" si="35"/>
        <v>1</v>
      </c>
      <c r="N199">
        <f t="shared" si="36"/>
        <v>6.6666666666667096E-3</v>
      </c>
      <c r="O199">
        <f t="shared" si="37"/>
        <v>0</v>
      </c>
      <c r="P199">
        <f t="shared" si="38"/>
        <v>370000</v>
      </c>
      <c r="Q199">
        <f t="shared" si="39"/>
        <v>1850</v>
      </c>
    </row>
    <row r="200" spans="1:17" x14ac:dyDescent="0.3">
      <c r="A200">
        <v>0.84251867328821817</v>
      </c>
      <c r="B200">
        <v>1.924578683005103</v>
      </c>
      <c r="C200">
        <v>2.2720792886984369</v>
      </c>
      <c r="D200">
        <v>2.0543478455728001</v>
      </c>
      <c r="E200">
        <v>6.6330154911664566E-2</v>
      </c>
      <c r="F200">
        <v>0.37010893151382801</v>
      </c>
      <c r="G200">
        <v>0</v>
      </c>
      <c r="H200">
        <v>-1.1353677991413655</v>
      </c>
      <c r="I200">
        <f t="shared" si="33"/>
        <v>1</v>
      </c>
      <c r="J200">
        <f>SUM(I$2:I200)</f>
        <v>149</v>
      </c>
      <c r="K200">
        <f>SUM(G$2:G200)</f>
        <v>50</v>
      </c>
      <c r="L200">
        <f t="shared" si="34"/>
        <v>0.99333333333333329</v>
      </c>
      <c r="M200">
        <f t="shared" si="35"/>
        <v>1</v>
      </c>
      <c r="O200">
        <f t="shared" si="37"/>
        <v>0</v>
      </c>
      <c r="P200">
        <f t="shared" si="38"/>
        <v>372500</v>
      </c>
      <c r="Q200">
        <f t="shared" si="39"/>
        <v>1862.5</v>
      </c>
    </row>
    <row r="201" spans="1:17" x14ac:dyDescent="0.3">
      <c r="A201">
        <v>0.72777576865805138</v>
      </c>
      <c r="B201">
        <v>2.3861624844987226</v>
      </c>
      <c r="C201">
        <v>-0.45626928021737134</v>
      </c>
      <c r="D201">
        <v>5.4522543327135686</v>
      </c>
      <c r="E201">
        <v>-8.3797536867320999E-2</v>
      </c>
      <c r="F201">
        <v>-0.5784377409260526</v>
      </c>
      <c r="G201">
        <v>0</v>
      </c>
      <c r="H201">
        <v>-1.6776956657627076</v>
      </c>
      <c r="I201">
        <f t="shared" si="33"/>
        <v>1</v>
      </c>
      <c r="O201">
        <f t="shared" si="37"/>
        <v>50</v>
      </c>
      <c r="P201">
        <f t="shared" si="38"/>
        <v>250000</v>
      </c>
      <c r="Q201">
        <f t="shared" si="39"/>
        <v>1250</v>
      </c>
    </row>
    <row r="202" spans="1:17" x14ac:dyDescent="0.3">
      <c r="M202" t="s">
        <v>58</v>
      </c>
      <c r="N202">
        <f>SUM(N3:N201)</f>
        <v>0.81253333333333311</v>
      </c>
      <c r="P202" t="s">
        <v>63</v>
      </c>
      <c r="Q202">
        <f>MIN(Q2:Q201)</f>
        <v>725</v>
      </c>
    </row>
  </sheetData>
  <sortState xmlns:xlrd2="http://schemas.microsoft.com/office/spreadsheetml/2017/richdata2" ref="A2:O202">
    <sortCondition descending="1" ref="H2:H20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420"/>
  <sheetViews>
    <sheetView topLeftCell="P181" workbookViewId="0">
      <selection activeCell="W6" sqref="W6:X205"/>
    </sheetView>
  </sheetViews>
  <sheetFormatPr defaultColWidth="11.19921875" defaultRowHeight="15.6" x14ac:dyDescent="0.3"/>
  <cols>
    <col min="2" max="2" width="23" customWidth="1"/>
    <col min="3" max="3" width="11.69921875" customWidth="1"/>
    <col min="4" max="4" width="23.796875" customWidth="1"/>
    <col min="5" max="5" width="20.69921875" customWidth="1"/>
    <col min="6" max="6" width="11" customWidth="1"/>
    <col min="7" max="7" width="20.19921875" customWidth="1"/>
    <col min="8" max="8" width="19.69921875" customWidth="1"/>
    <col min="9" max="9" width="26.19921875" customWidth="1"/>
    <col min="11" max="11" width="24.19921875" customWidth="1"/>
    <col min="12" max="12" width="10" customWidth="1"/>
    <col min="13" max="13" width="22.69921875" customWidth="1"/>
    <col min="14" max="14" width="20.796875" customWidth="1"/>
    <col min="15" max="15" width="11.19921875" customWidth="1"/>
    <col min="16" max="16" width="21" customWidth="1"/>
    <col min="17" max="17" width="21.69921875" customWidth="1"/>
    <col min="18" max="18" width="27.69921875" customWidth="1"/>
    <col min="19" max="19" width="19.796875" customWidth="1"/>
    <col min="20" max="20" width="17.19921875" customWidth="1"/>
  </cols>
  <sheetData>
    <row r="1" spans="1:49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 t="s">
        <v>27</v>
      </c>
      <c r="O1" s="3">
        <v>-7.5</v>
      </c>
      <c r="P1" s="3">
        <f>O1+0.5</f>
        <v>-7</v>
      </c>
      <c r="Q1" s="3">
        <f t="shared" ref="Q1:AQ1" si="0">P1+0.5</f>
        <v>-6.5</v>
      </c>
      <c r="R1" s="3">
        <f t="shared" si="0"/>
        <v>-6</v>
      </c>
      <c r="S1" s="3">
        <f t="shared" si="0"/>
        <v>-5.5</v>
      </c>
      <c r="T1" s="3">
        <f t="shared" si="0"/>
        <v>-5</v>
      </c>
      <c r="U1" s="3">
        <f t="shared" si="0"/>
        <v>-4.5</v>
      </c>
      <c r="V1" s="3">
        <f t="shared" si="0"/>
        <v>-4</v>
      </c>
      <c r="W1" s="3">
        <f t="shared" si="0"/>
        <v>-3.5</v>
      </c>
      <c r="X1" s="3">
        <f t="shared" si="0"/>
        <v>-3</v>
      </c>
      <c r="Y1" s="3">
        <f t="shared" si="0"/>
        <v>-2.5</v>
      </c>
      <c r="Z1" s="3">
        <f t="shared" si="0"/>
        <v>-2</v>
      </c>
      <c r="AA1" s="3">
        <f t="shared" si="0"/>
        <v>-1.5</v>
      </c>
      <c r="AB1" s="3">
        <f t="shared" si="0"/>
        <v>-1</v>
      </c>
      <c r="AC1" s="3">
        <f t="shared" si="0"/>
        <v>-0.5</v>
      </c>
      <c r="AD1" s="3">
        <f t="shared" si="0"/>
        <v>0</v>
      </c>
      <c r="AE1" s="3">
        <f>AD1+0.5</f>
        <v>0.5</v>
      </c>
      <c r="AF1" s="3">
        <f t="shared" si="0"/>
        <v>1</v>
      </c>
      <c r="AG1" s="3">
        <f t="shared" si="0"/>
        <v>1.5</v>
      </c>
      <c r="AH1" s="3">
        <f t="shared" si="0"/>
        <v>2</v>
      </c>
      <c r="AI1" s="3">
        <f t="shared" si="0"/>
        <v>2.5</v>
      </c>
      <c r="AJ1" s="3">
        <f t="shared" si="0"/>
        <v>3</v>
      </c>
      <c r="AK1" s="3">
        <f t="shared" si="0"/>
        <v>3.5</v>
      </c>
      <c r="AL1" s="3">
        <f t="shared" si="0"/>
        <v>4</v>
      </c>
      <c r="AM1" s="3">
        <f t="shared" si="0"/>
        <v>4.5</v>
      </c>
      <c r="AN1" s="3">
        <f t="shared" si="0"/>
        <v>5</v>
      </c>
      <c r="AO1" s="3">
        <f t="shared" si="0"/>
        <v>5.5</v>
      </c>
      <c r="AP1" s="3">
        <f>AO1+0.5</f>
        <v>6</v>
      </c>
      <c r="AQ1" s="3">
        <f t="shared" si="0"/>
        <v>6.5</v>
      </c>
      <c r="AR1" s="3">
        <f>AQ1+0.5</f>
        <v>7</v>
      </c>
    </row>
    <row r="2" spans="1:49" ht="21" x14ac:dyDescent="0.4">
      <c r="A2" s="3"/>
      <c r="B2" s="4" t="s">
        <v>19</v>
      </c>
      <c r="C2" s="5"/>
      <c r="D2" s="6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 t="s">
        <v>77</v>
      </c>
      <c r="U2" s="48">
        <f>SUM(V6:V205)</f>
        <v>91.508952255076053</v>
      </c>
      <c r="V2" t="s">
        <v>80</v>
      </c>
      <c r="W2">
        <f>SQRT(1-U3)</f>
        <v>0.7365156065723385</v>
      </c>
    </row>
    <row r="3" spans="1:49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 t="s">
        <v>78</v>
      </c>
      <c r="U3">
        <f>U2/200</f>
        <v>0.45754476127538024</v>
      </c>
    </row>
    <row r="4" spans="1:49" ht="21" x14ac:dyDescent="0.4">
      <c r="A4" s="3"/>
      <c r="B4" s="9" t="s">
        <v>7</v>
      </c>
      <c r="C4" s="3"/>
      <c r="D4" s="3"/>
      <c r="E4" s="3"/>
      <c r="F4" s="3"/>
      <c r="G4" s="3"/>
      <c r="H4" s="3"/>
      <c r="I4" s="3"/>
      <c r="J4" s="3"/>
      <c r="K4" s="10" t="s">
        <v>9</v>
      </c>
      <c r="L4" s="3"/>
      <c r="M4" s="3"/>
      <c r="N4" s="3"/>
      <c r="O4" s="3"/>
      <c r="P4" s="3"/>
      <c r="Q4" s="3"/>
      <c r="R4" s="3"/>
      <c r="S4" s="3"/>
      <c r="T4" s="3" t="s">
        <v>79</v>
      </c>
      <c r="U4">
        <f>SQRT(U3)</f>
        <v>0.67642055060101491</v>
      </c>
    </row>
    <row r="5" spans="1:49" ht="21" x14ac:dyDescent="0.4">
      <c r="A5" s="3"/>
      <c r="B5" s="7" t="s">
        <v>0</v>
      </c>
      <c r="C5" s="7" t="s">
        <v>1</v>
      </c>
      <c r="D5" s="7" t="s">
        <v>3</v>
      </c>
      <c r="E5" s="7" t="s">
        <v>2</v>
      </c>
      <c r="F5" s="7" t="s">
        <v>11</v>
      </c>
      <c r="G5" s="7" t="s">
        <v>10</v>
      </c>
      <c r="H5" s="7" t="s">
        <v>4</v>
      </c>
      <c r="I5" s="7" t="s">
        <v>8</v>
      </c>
      <c r="J5" s="3"/>
      <c r="K5" s="7" t="s">
        <v>0</v>
      </c>
      <c r="L5" s="7" t="s">
        <v>1</v>
      </c>
      <c r="M5" s="7" t="s">
        <v>3</v>
      </c>
      <c r="N5" s="7" t="s">
        <v>2</v>
      </c>
      <c r="O5" s="7" t="s">
        <v>11</v>
      </c>
      <c r="P5" s="7" t="s">
        <v>10</v>
      </c>
      <c r="Q5" s="7" t="s">
        <v>4</v>
      </c>
      <c r="R5" s="7" t="s">
        <v>8</v>
      </c>
      <c r="S5" s="43" t="s">
        <v>73</v>
      </c>
      <c r="T5" s="43" t="s">
        <v>74</v>
      </c>
      <c r="U5" s="43" t="s">
        <v>75</v>
      </c>
      <c r="V5" s="43" t="s">
        <v>76</v>
      </c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>
        <f t="shared" ref="AU5" si="1">AP1</f>
        <v>6</v>
      </c>
      <c r="AV5" s="43">
        <f t="shared" ref="AV5:AW5" si="2">AQ1</f>
        <v>6.5</v>
      </c>
      <c r="AW5" s="43">
        <f t="shared" si="2"/>
        <v>7</v>
      </c>
    </row>
    <row r="6" spans="1:49" x14ac:dyDescent="0.3">
      <c r="A6" s="3"/>
      <c r="B6" s="22">
        <v>201</v>
      </c>
      <c r="C6" s="1">
        <v>25.923831915545904</v>
      </c>
      <c r="D6" s="1">
        <v>0.34994294467971854</v>
      </c>
      <c r="E6" s="1">
        <v>0.23969431516044912</v>
      </c>
      <c r="F6" s="2">
        <v>12180.599689044318</v>
      </c>
      <c r="G6" s="2">
        <v>-2057.2811821821711</v>
      </c>
      <c r="H6" s="2">
        <v>-3696.3128375267497</v>
      </c>
      <c r="I6" s="24">
        <v>1</v>
      </c>
      <c r="J6" s="3"/>
      <c r="K6" s="11">
        <f t="shared" ref="K6:K37" si="3">B6</f>
        <v>201</v>
      </c>
      <c r="L6" s="23">
        <f t="shared" ref="L6:L37" si="4">(C6-C$207)/C$209</f>
        <v>-1.0879073592883095</v>
      </c>
      <c r="M6" s="23">
        <f t="shared" ref="M6:M37" si="5">(D6-D$207)/D$209</f>
        <v>-1.2314763092645999</v>
      </c>
      <c r="N6" s="23">
        <f t="shared" ref="N6:N37" si="6">(E6-E$207)/E$209</f>
        <v>-0.97630648716460489</v>
      </c>
      <c r="O6" s="23">
        <f t="shared" ref="O6:O37" si="7">(F6-F$207)/F$209</f>
        <v>-0.93860520849446838</v>
      </c>
      <c r="P6" s="23">
        <f t="shared" ref="P6:P37" si="8">(G6-G$207)/G$209</f>
        <v>0.2169615861314059</v>
      </c>
      <c r="Q6" s="23">
        <f t="shared" ref="Q6:Q37" si="9">(H6-H$207)/H$209</f>
        <v>0.34797667723637288</v>
      </c>
      <c r="R6" s="24">
        <v>1</v>
      </c>
      <c r="S6">
        <v>-1.9866904540244961</v>
      </c>
      <c r="T6" s="3">
        <f>0.01*L6+0.19*M6-0.07*N6+0.64*O6-0.06*P6+0*Q6</f>
        <v>-0.79024314685597885</v>
      </c>
      <c r="U6" s="3">
        <f>S6-T6</f>
        <v>-1.1964473071685173</v>
      </c>
      <c r="V6" s="3">
        <f>U6^2</f>
        <v>1.4314861588307966</v>
      </c>
      <c r="W6" s="3">
        <f>((0.17*P6)+(0.17*Q6)+(0.42*O6)+(0.05*L6)+(0.19*M6))*-1</f>
        <v>0.58655054951984376</v>
      </c>
      <c r="X6" s="3">
        <v>1</v>
      </c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>
        <f>IF(S6&gt;AP$1,1,0)</f>
        <v>0</v>
      </c>
      <c r="AV6" s="3">
        <f>IF(S6&gt;AQ$1,1,0)</f>
        <v>0</v>
      </c>
      <c r="AW6" s="3">
        <f>IF(S6&gt;AR$1,1,0)</f>
        <v>0</v>
      </c>
    </row>
    <row r="7" spans="1:49" x14ac:dyDescent="0.3">
      <c r="A7" s="3"/>
      <c r="B7" s="11">
        <v>202</v>
      </c>
      <c r="C7" s="1">
        <v>27.795471483234561</v>
      </c>
      <c r="D7" s="1">
        <v>4.4656222732633939</v>
      </c>
      <c r="E7" s="1">
        <v>0.36551559896246022</v>
      </c>
      <c r="F7" s="2">
        <v>38536.243863883239</v>
      </c>
      <c r="G7" s="2">
        <v>-6970.2662331243509</v>
      </c>
      <c r="H7" s="2">
        <v>-3018.0628998511156</v>
      </c>
      <c r="I7" s="14">
        <v>1</v>
      </c>
      <c r="J7" s="3"/>
      <c r="K7" s="11">
        <f t="shared" si="3"/>
        <v>202</v>
      </c>
      <c r="L7" s="25">
        <f t="shared" si="4"/>
        <v>-0.86150763100405536</v>
      </c>
      <c r="M7" s="25">
        <f t="shared" si="5"/>
        <v>-0.6383557648382564</v>
      </c>
      <c r="N7" s="25">
        <f t="shared" si="6"/>
        <v>-0.76549400532809153</v>
      </c>
      <c r="O7" s="25">
        <f t="shared" si="7"/>
        <v>-0.22124942233981201</v>
      </c>
      <c r="P7" s="25">
        <f t="shared" si="8"/>
        <v>-0.95322583125951998</v>
      </c>
      <c r="Q7" s="25">
        <f t="shared" si="9"/>
        <v>0.4407839795225908</v>
      </c>
      <c r="R7" s="14">
        <v>1</v>
      </c>
      <c r="S7">
        <v>-0.78103685413158452</v>
      </c>
      <c r="T7" s="3">
        <f t="shared" ref="T7:T70" si="10">0.01*L7+0.19*M7-0.07*N7+0.64*O7-0.06*P7+0*Q7</f>
        <v>-0.16072417167825137</v>
      </c>
      <c r="U7" s="3">
        <f t="shared" ref="U7:U70" si="11">S7-T7</f>
        <v>-0.62031268245333315</v>
      </c>
      <c r="V7" s="3">
        <f t="shared" ref="V7:V70" si="12">U7^2</f>
        <v>0.38478782401244971</v>
      </c>
      <c r="W7" s="3">
        <f t="shared" ref="W7:W70" si="13">((0.16*P7)+(0.16*Q7)+(0.42*O7)+(0.05*L7)+(0.21*M7))*-1</f>
        <v>0.35204554582686631</v>
      </c>
      <c r="X7" s="3">
        <v>1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>
        <f t="shared" ref="AU7:AU70" si="14">IF(S7&gt;AP$1,1,0)</f>
        <v>0</v>
      </c>
      <c r="AV7" s="3">
        <f t="shared" ref="AV7:AV70" si="15">IF(S7&gt;AQ$1,1,0)</f>
        <v>0</v>
      </c>
      <c r="AW7" s="3">
        <f t="shared" ref="AW7:AW70" si="16">IF(S7&gt;AR$1,1,0)</f>
        <v>0</v>
      </c>
    </row>
    <row r="8" spans="1:49" x14ac:dyDescent="0.3">
      <c r="A8" s="3"/>
      <c r="B8" s="11">
        <v>203</v>
      </c>
      <c r="C8" s="1">
        <v>37.332110214368207</v>
      </c>
      <c r="D8" s="1">
        <v>9.3008934673374561</v>
      </c>
      <c r="E8" s="1">
        <v>2.2172232539428165E-2</v>
      </c>
      <c r="F8" s="2">
        <v>30601.949585857779</v>
      </c>
      <c r="G8" s="2">
        <v>-2891.7701663146454</v>
      </c>
      <c r="H8" s="2">
        <v>-1673.6445208274292</v>
      </c>
      <c r="I8" s="14">
        <v>0</v>
      </c>
      <c r="J8" s="3"/>
      <c r="K8" s="11">
        <f t="shared" si="3"/>
        <v>203</v>
      </c>
      <c r="L8" s="25">
        <f t="shared" si="4"/>
        <v>0.2920758124898637</v>
      </c>
      <c r="M8" s="25">
        <f t="shared" si="5"/>
        <v>5.8466911107478862E-2</v>
      </c>
      <c r="N8" s="25">
        <f t="shared" si="6"/>
        <v>-1.3407628709012616</v>
      </c>
      <c r="O8" s="25">
        <f t="shared" si="7"/>
        <v>-0.43720741113483003</v>
      </c>
      <c r="P8" s="25">
        <f t="shared" si="8"/>
        <v>1.8200853286129057E-2</v>
      </c>
      <c r="Q8" s="25">
        <f t="shared" si="9"/>
        <v>0.62474543085540191</v>
      </c>
      <c r="R8" s="14">
        <v>0</v>
      </c>
      <c r="S8">
        <v>0.14165063379489007</v>
      </c>
      <c r="T8" s="3">
        <f t="shared" si="10"/>
        <v>-0.17302192212505102</v>
      </c>
      <c r="U8" s="3">
        <f t="shared" si="11"/>
        <v>0.31467255591994109</v>
      </c>
      <c r="V8" s="3">
        <f t="shared" si="12"/>
        <v>9.9018817449188445E-2</v>
      </c>
      <c r="W8" s="3">
        <f t="shared" si="13"/>
        <v>5.3873865256919888E-2</v>
      </c>
      <c r="X8" s="3">
        <v>0</v>
      </c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>
        <f t="shared" si="14"/>
        <v>0</v>
      </c>
      <c r="AV8" s="3">
        <f t="shared" si="15"/>
        <v>0</v>
      </c>
      <c r="AW8" s="3">
        <f t="shared" si="16"/>
        <v>0</v>
      </c>
    </row>
    <row r="9" spans="1:49" x14ac:dyDescent="0.3">
      <c r="A9" s="3"/>
      <c r="B9" s="11">
        <v>204</v>
      </c>
      <c r="C9" s="1">
        <v>27.996472720832426</v>
      </c>
      <c r="D9" s="1">
        <v>8.4250694849388914</v>
      </c>
      <c r="E9" s="1">
        <v>1.0595417903463911</v>
      </c>
      <c r="F9" s="2">
        <v>15587.51277708365</v>
      </c>
      <c r="G9" s="2">
        <v>-38.114035682819321</v>
      </c>
      <c r="H9" s="2">
        <v>-1757.8681939445605</v>
      </c>
      <c r="I9" s="14">
        <v>0</v>
      </c>
      <c r="J9" s="3"/>
      <c r="K9" s="11">
        <f t="shared" si="3"/>
        <v>204</v>
      </c>
      <c r="L9" s="25">
        <f t="shared" si="4"/>
        <v>-0.83719385480346309</v>
      </c>
      <c r="M9" s="25">
        <f t="shared" si="5"/>
        <v>-6.7750210244550621E-2</v>
      </c>
      <c r="N9" s="25">
        <f t="shared" si="6"/>
        <v>0.39734092564763984</v>
      </c>
      <c r="O9" s="25">
        <f t="shared" si="7"/>
        <v>-0.84587483163787702</v>
      </c>
      <c r="P9" s="25">
        <f t="shared" si="8"/>
        <v>0.69789201110584353</v>
      </c>
      <c r="Q9" s="25">
        <f t="shared" si="9"/>
        <v>0.61322081219133739</v>
      </c>
      <c r="R9" s="14">
        <v>0</v>
      </c>
      <c r="S9">
        <v>-0.154742161745725</v>
      </c>
      <c r="T9" s="3">
        <f t="shared" si="10"/>
        <v>-0.63229175620442601</v>
      </c>
      <c r="U9" s="3">
        <f t="shared" si="11"/>
        <v>0.47754959445870104</v>
      </c>
      <c r="V9" s="3">
        <f t="shared" si="12"/>
        <v>0.22805361516766984</v>
      </c>
      <c r="W9" s="3">
        <f t="shared" si="13"/>
        <v>0.20157661445188815</v>
      </c>
      <c r="X9" s="3">
        <v>0</v>
      </c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>
        <f t="shared" si="14"/>
        <v>0</v>
      </c>
      <c r="AV9" s="3">
        <f t="shared" si="15"/>
        <v>0</v>
      </c>
      <c r="AW9" s="3">
        <f t="shared" si="16"/>
        <v>0</v>
      </c>
    </row>
    <row r="10" spans="1:49" x14ac:dyDescent="0.3">
      <c r="A10" s="3"/>
      <c r="B10" s="11">
        <v>205</v>
      </c>
      <c r="C10" s="1">
        <v>39.243112838383688</v>
      </c>
      <c r="D10" s="1">
        <v>5.3964300445119999</v>
      </c>
      <c r="E10" s="1">
        <v>0.73987613847749789</v>
      </c>
      <c r="F10" s="2">
        <v>27598.755250262671</v>
      </c>
      <c r="G10" s="2">
        <v>-775.59124126531003</v>
      </c>
      <c r="H10" s="2">
        <v>-4374.0530295272365</v>
      </c>
      <c r="I10" s="14">
        <v>0</v>
      </c>
      <c r="J10" s="3"/>
      <c r="K10" s="11">
        <f t="shared" si="3"/>
        <v>205</v>
      </c>
      <c r="L10" s="25">
        <f t="shared" si="4"/>
        <v>0.52323702659151594</v>
      </c>
      <c r="M10" s="25">
        <f t="shared" si="5"/>
        <v>-0.50421479612745268</v>
      </c>
      <c r="N10" s="25">
        <f t="shared" si="6"/>
        <v>-0.13825613227469488</v>
      </c>
      <c r="O10" s="25">
        <f t="shared" si="7"/>
        <v>-0.51894925054100749</v>
      </c>
      <c r="P10" s="25">
        <f t="shared" si="8"/>
        <v>0.52223779322464847</v>
      </c>
      <c r="Q10" s="25">
        <f t="shared" si="9"/>
        <v>0.25523912522705827</v>
      </c>
      <c r="R10" s="14">
        <v>0</v>
      </c>
      <c r="S10">
        <v>0.10780963797118796</v>
      </c>
      <c r="T10" s="3">
        <f t="shared" si="10"/>
        <v>-0.44435229967879591</v>
      </c>
      <c r="U10" s="3">
        <f t="shared" si="11"/>
        <v>0.55216193764998389</v>
      </c>
      <c r="V10" s="3">
        <f t="shared" si="12"/>
        <v>0.30488280538938473</v>
      </c>
      <c r="W10" s="3">
        <f t="shared" si="13"/>
        <v>0.17328563413213932</v>
      </c>
      <c r="X10" s="3">
        <v>0</v>
      </c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>
        <f t="shared" si="14"/>
        <v>0</v>
      </c>
      <c r="AV10" s="3">
        <f t="shared" si="15"/>
        <v>0</v>
      </c>
      <c r="AW10" s="3">
        <f t="shared" si="16"/>
        <v>0</v>
      </c>
    </row>
    <row r="11" spans="1:49" x14ac:dyDescent="0.3">
      <c r="A11" s="3"/>
      <c r="B11" s="11">
        <v>206</v>
      </c>
      <c r="C11" s="1">
        <v>30.672990066530048</v>
      </c>
      <c r="D11" s="1">
        <v>7.8105199703549912</v>
      </c>
      <c r="E11" s="1">
        <v>2.4667517469900591</v>
      </c>
      <c r="F11" s="2">
        <v>16574.84386036811</v>
      </c>
      <c r="G11" s="2">
        <v>-832.81975287636988</v>
      </c>
      <c r="H11" s="2">
        <v>-3200.1448422761805</v>
      </c>
      <c r="I11" s="14">
        <v>0</v>
      </c>
      <c r="J11" s="3"/>
      <c r="K11" s="11">
        <f t="shared" si="3"/>
        <v>206</v>
      </c>
      <c r="L11" s="25">
        <f t="shared" si="4"/>
        <v>-0.51343344159401383</v>
      </c>
      <c r="M11" s="25">
        <f t="shared" si="5"/>
        <v>-0.15631443344227572</v>
      </c>
      <c r="N11" s="25">
        <f t="shared" si="6"/>
        <v>2.7551091383128039</v>
      </c>
      <c r="O11" s="25">
        <f t="shared" si="7"/>
        <v>-0.81900135965039966</v>
      </c>
      <c r="P11" s="25">
        <f t="shared" si="8"/>
        <v>0.50860695911689358</v>
      </c>
      <c r="Q11" s="25">
        <f t="shared" si="9"/>
        <v>0.41586907288888569</v>
      </c>
      <c r="R11" s="14">
        <v>0</v>
      </c>
      <c r="S11">
        <v>-0.26123934431494694</v>
      </c>
      <c r="T11" s="3">
        <f t="shared" si="10"/>
        <v>-0.78236900417513822</v>
      </c>
      <c r="U11" s="3">
        <f t="shared" si="11"/>
        <v>0.52112965986019133</v>
      </c>
      <c r="V11" s="3">
        <f t="shared" si="12"/>
        <v>0.27157612238599871</v>
      </c>
      <c r="W11" s="3">
        <f t="shared" si="13"/>
        <v>0.25456210903482179</v>
      </c>
      <c r="X11" s="3">
        <v>0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>
        <f t="shared" si="14"/>
        <v>0</v>
      </c>
      <c r="AV11" s="3">
        <f t="shared" si="15"/>
        <v>0</v>
      </c>
      <c r="AW11" s="3">
        <f t="shared" si="16"/>
        <v>0</v>
      </c>
    </row>
    <row r="12" spans="1:49" x14ac:dyDescent="0.3">
      <c r="A12" s="3"/>
      <c r="B12" s="11">
        <v>207</v>
      </c>
      <c r="C12" s="1">
        <v>36.128017393985274</v>
      </c>
      <c r="D12" s="1">
        <v>0.20003672220703747</v>
      </c>
      <c r="E12" s="1">
        <v>0.94744592698574537</v>
      </c>
      <c r="F12" s="2">
        <v>30115.220710984031</v>
      </c>
      <c r="G12" s="2">
        <v>-245.08071925222333</v>
      </c>
      <c r="H12" s="2">
        <v>1215.0259095615631</v>
      </c>
      <c r="I12" s="14">
        <v>1</v>
      </c>
      <c r="J12" s="3"/>
      <c r="K12" s="11">
        <f t="shared" si="3"/>
        <v>207</v>
      </c>
      <c r="L12" s="25">
        <f t="shared" si="4"/>
        <v>0.14642475228046314</v>
      </c>
      <c r="M12" s="25">
        <f t="shared" si="5"/>
        <v>-1.253079659085464</v>
      </c>
      <c r="N12" s="25">
        <f t="shared" si="6"/>
        <v>0.20952526803720073</v>
      </c>
      <c r="O12" s="25">
        <f t="shared" si="7"/>
        <v>-0.4504553428629629</v>
      </c>
      <c r="P12" s="25">
        <f t="shared" si="8"/>
        <v>0.64859615402083159</v>
      </c>
      <c r="Q12" s="25">
        <f t="shared" si="9"/>
        <v>1.020012271213862</v>
      </c>
      <c r="R12" s="14">
        <v>1</v>
      </c>
      <c r="S12">
        <v>-1.9051738281486197</v>
      </c>
      <c r="T12" s="3">
        <f t="shared" si="10"/>
        <v>-0.57849484513958371</v>
      </c>
      <c r="U12" s="3">
        <f t="shared" si="11"/>
        <v>-1.326678983009036</v>
      </c>
      <c r="V12" s="3">
        <f>U12^2</f>
        <v>1.7600771239578901</v>
      </c>
      <c r="W12" s="3">
        <f t="shared" si="13"/>
        <v>0.17803938675881775</v>
      </c>
      <c r="X12" s="3">
        <v>1</v>
      </c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>
        <f t="shared" si="14"/>
        <v>0</v>
      </c>
      <c r="AV12" s="3">
        <f t="shared" si="15"/>
        <v>0</v>
      </c>
      <c r="AW12" s="3">
        <f t="shared" si="16"/>
        <v>0</v>
      </c>
    </row>
    <row r="13" spans="1:49" x14ac:dyDescent="0.3">
      <c r="A13" s="3"/>
      <c r="B13" s="11">
        <v>208</v>
      </c>
      <c r="C13" s="1">
        <v>28.880336542756446</v>
      </c>
      <c r="D13" s="1">
        <v>4.3031770037287789</v>
      </c>
      <c r="E13" s="1">
        <v>0.21335494348551648</v>
      </c>
      <c r="F13" s="2">
        <v>39699.028175213032</v>
      </c>
      <c r="G13" s="2">
        <v>-503.94454107525223</v>
      </c>
      <c r="H13" s="2">
        <v>-2298.1858740367702</v>
      </c>
      <c r="I13" s="14">
        <v>1</v>
      </c>
      <c r="J13" s="3"/>
      <c r="K13" s="11">
        <f t="shared" si="3"/>
        <v>208</v>
      </c>
      <c r="L13" s="25">
        <f t="shared" si="4"/>
        <v>-0.73027875609618476</v>
      </c>
      <c r="M13" s="25">
        <f t="shared" si="5"/>
        <v>-0.66176614718673044</v>
      </c>
      <c r="N13" s="25">
        <f t="shared" si="6"/>
        <v>-1.0204378784921997</v>
      </c>
      <c r="O13" s="25">
        <f t="shared" si="7"/>
        <v>-0.18960041204627467</v>
      </c>
      <c r="P13" s="25">
        <f t="shared" si="8"/>
        <v>0.58693930304854069</v>
      </c>
      <c r="Q13" s="25">
        <f t="shared" si="9"/>
        <v>0.53928726132548066</v>
      </c>
      <c r="R13" s="14">
        <v>1</v>
      </c>
      <c r="S13">
        <v>-1.7017354734798247</v>
      </c>
      <c r="T13" s="3">
        <f t="shared" si="10"/>
        <v>-0.21816832592451485</v>
      </c>
      <c r="U13" s="3">
        <f t="shared" si="11"/>
        <v>-1.4835671475553098</v>
      </c>
      <c r="V13" s="3">
        <f t="shared" si="12"/>
        <v>2.2009714813053987</v>
      </c>
      <c r="W13" s="3">
        <f t="shared" si="13"/>
        <v>7.4920751473614544E-2</v>
      </c>
      <c r="X13" s="3">
        <v>1</v>
      </c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>
        <f t="shared" si="14"/>
        <v>0</v>
      </c>
      <c r="AV13" s="3">
        <f t="shared" si="15"/>
        <v>0</v>
      </c>
      <c r="AW13" s="3">
        <f t="shared" si="16"/>
        <v>0</v>
      </c>
    </row>
    <row r="14" spans="1:49" x14ac:dyDescent="0.3">
      <c r="A14" s="3"/>
      <c r="B14" s="11">
        <v>209</v>
      </c>
      <c r="C14" s="1">
        <v>35.005315293464669</v>
      </c>
      <c r="D14" s="1">
        <v>9.8178999019976949</v>
      </c>
      <c r="E14" s="1">
        <v>1.6676801090534175</v>
      </c>
      <c r="F14" s="2">
        <v>30621.421783611233</v>
      </c>
      <c r="G14" s="2">
        <v>-830.78371097602474</v>
      </c>
      <c r="H14" s="2">
        <v>-2705.9209255632936</v>
      </c>
      <c r="I14" s="14">
        <v>0</v>
      </c>
      <c r="J14" s="3"/>
      <c r="K14" s="11">
        <f t="shared" si="3"/>
        <v>209</v>
      </c>
      <c r="L14" s="25">
        <f t="shared" si="4"/>
        <v>1.0618983429401655E-2</v>
      </c>
      <c r="M14" s="25">
        <f t="shared" si="5"/>
        <v>0.13297396413950646</v>
      </c>
      <c r="N14" s="25">
        <f t="shared" si="6"/>
        <v>1.4162714626166453</v>
      </c>
      <c r="O14" s="25">
        <f t="shared" si="7"/>
        <v>-0.43667741104699598</v>
      </c>
      <c r="P14" s="25">
        <f t="shared" si="8"/>
        <v>0.5090919088141469</v>
      </c>
      <c r="Q14" s="25">
        <f t="shared" si="9"/>
        <v>0.48349545350108292</v>
      </c>
      <c r="R14" s="14">
        <v>0</v>
      </c>
      <c r="S14">
        <v>0.22935172143272625</v>
      </c>
      <c r="T14" s="3">
        <f t="shared" si="10"/>
        <v>-0.38378681696129113</v>
      </c>
      <c r="U14" s="3">
        <f t="shared" si="11"/>
        <v>0.61313853839401733</v>
      </c>
      <c r="V14" s="3">
        <f t="shared" si="12"/>
        <v>0.37593886726395187</v>
      </c>
      <c r="W14" s="3">
        <f t="shared" si="13"/>
        <v>-3.864946971464913E-3</v>
      </c>
      <c r="X14" s="3">
        <v>0</v>
      </c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>
        <f t="shared" si="14"/>
        <v>0</v>
      </c>
      <c r="AV14" s="3">
        <f t="shared" si="15"/>
        <v>0</v>
      </c>
      <c r="AW14" s="3">
        <f t="shared" si="16"/>
        <v>0</v>
      </c>
    </row>
    <row r="15" spans="1:49" x14ac:dyDescent="0.3">
      <c r="A15" s="3"/>
      <c r="B15" s="11">
        <v>210</v>
      </c>
      <c r="C15" s="1">
        <v>43.38495157471494</v>
      </c>
      <c r="D15" s="1">
        <v>10.252315048076431</v>
      </c>
      <c r="E15" s="1">
        <v>0.56789670296159955</v>
      </c>
      <c r="F15" s="2">
        <v>54600.948350662962</v>
      </c>
      <c r="G15" s="2">
        <v>-1861.2532943836395</v>
      </c>
      <c r="H15" s="2">
        <v>-4448.7603048196725</v>
      </c>
      <c r="I15" s="14">
        <v>0</v>
      </c>
      <c r="J15" s="3"/>
      <c r="K15" s="11">
        <f t="shared" si="3"/>
        <v>210</v>
      </c>
      <c r="L15" s="25">
        <f t="shared" si="4"/>
        <v>1.0242475740766821</v>
      </c>
      <c r="M15" s="25">
        <f t="shared" si="5"/>
        <v>0.19557858597187308</v>
      </c>
      <c r="N15" s="25">
        <f t="shared" si="6"/>
        <v>-0.42640620140766972</v>
      </c>
      <c r="O15" s="25">
        <f t="shared" si="7"/>
        <v>0.21600449716248132</v>
      </c>
      <c r="P15" s="25">
        <f t="shared" si="8"/>
        <v>0.26365201270121014</v>
      </c>
      <c r="Q15" s="25">
        <f t="shared" si="9"/>
        <v>0.24501666843656369</v>
      </c>
      <c r="R15" s="14">
        <v>0</v>
      </c>
      <c r="S15">
        <v>0.43495284762050612</v>
      </c>
      <c r="T15" s="3">
        <f t="shared" si="10"/>
        <v>0.19967459859587502</v>
      </c>
      <c r="U15" s="3">
        <f t="shared" si="11"/>
        <v>0.2352782490246311</v>
      </c>
      <c r="V15" s="3">
        <f t="shared" si="12"/>
        <v>5.5355854464096327E-2</v>
      </c>
      <c r="W15" s="3">
        <f t="shared" si="13"/>
        <v>-0.2643927595482134</v>
      </c>
      <c r="X15" s="3">
        <v>0</v>
      </c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>
        <f t="shared" si="14"/>
        <v>0</v>
      </c>
      <c r="AV15" s="3">
        <f t="shared" si="15"/>
        <v>0</v>
      </c>
      <c r="AW15" s="3">
        <f t="shared" si="16"/>
        <v>0</v>
      </c>
    </row>
    <row r="16" spans="1:49" x14ac:dyDescent="0.3">
      <c r="A16" s="3"/>
      <c r="B16" s="11">
        <v>211</v>
      </c>
      <c r="C16" s="1">
        <v>34.409869118921634</v>
      </c>
      <c r="D16" s="1">
        <v>10.463649235788763</v>
      </c>
      <c r="E16" s="1">
        <v>0.47833261460868409</v>
      </c>
      <c r="F16" s="2">
        <v>32726.754750519591</v>
      </c>
      <c r="G16" s="2">
        <v>-2379.3877691303978</v>
      </c>
      <c r="H16" s="2">
        <v>-6655.5043002596994</v>
      </c>
      <c r="I16" s="14">
        <v>0</v>
      </c>
      <c r="J16" s="3"/>
      <c r="K16" s="11">
        <f t="shared" si="3"/>
        <v>211</v>
      </c>
      <c r="L16" s="25">
        <f t="shared" si="4"/>
        <v>-6.1408160285518362E-2</v>
      </c>
      <c r="M16" s="25">
        <f t="shared" si="5"/>
        <v>0.2260344690629818</v>
      </c>
      <c r="N16" s="25">
        <f t="shared" si="6"/>
        <v>-0.57647006324851569</v>
      </c>
      <c r="O16" s="25">
        <f t="shared" si="7"/>
        <v>-0.37937383024377358</v>
      </c>
      <c r="P16" s="25">
        <f t="shared" si="8"/>
        <v>0.14024141067854817</v>
      </c>
      <c r="Q16" s="25">
        <f t="shared" si="9"/>
        <v>-5.6939801703273188E-2</v>
      </c>
      <c r="R16" s="14">
        <v>0</v>
      </c>
      <c r="S16">
        <v>6.1109609481685943E-2</v>
      </c>
      <c r="T16" s="3">
        <f t="shared" si="10"/>
        <v>-0.16852836405022054</v>
      </c>
      <c r="U16" s="3">
        <f t="shared" si="11"/>
        <v>0.22963797353190649</v>
      </c>
      <c r="V16" s="3">
        <f t="shared" si="12"/>
        <v>5.2733598887840585E-2</v>
      </c>
      <c r="W16" s="3">
        <f t="shared" si="13"/>
        <v>0.10161192077739065</v>
      </c>
      <c r="X16" s="3">
        <v>0</v>
      </c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>
        <f t="shared" si="14"/>
        <v>0</v>
      </c>
      <c r="AV16" s="3">
        <f t="shared" si="15"/>
        <v>0</v>
      </c>
      <c r="AW16" s="3">
        <f t="shared" si="16"/>
        <v>0</v>
      </c>
    </row>
    <row r="17" spans="1:49" x14ac:dyDescent="0.3">
      <c r="A17" s="3"/>
      <c r="B17" s="11">
        <v>212</v>
      </c>
      <c r="C17" s="1">
        <v>32.453739639870115</v>
      </c>
      <c r="D17" s="1">
        <v>1.1360688560426004</v>
      </c>
      <c r="E17" s="1">
        <v>0.82841935701205249</v>
      </c>
      <c r="F17" s="2">
        <v>20581.3421409232</v>
      </c>
      <c r="G17" s="2">
        <v>-119.68472545590643</v>
      </c>
      <c r="H17" s="2">
        <v>-3642.3010021394693</v>
      </c>
      <c r="I17" s="14">
        <v>0</v>
      </c>
      <c r="J17" s="3"/>
      <c r="K17" s="11">
        <f t="shared" si="3"/>
        <v>212</v>
      </c>
      <c r="L17" s="25">
        <f t="shared" si="4"/>
        <v>-0.29802806840863694</v>
      </c>
      <c r="M17" s="25">
        <f t="shared" si="5"/>
        <v>-1.1181857947930403</v>
      </c>
      <c r="N17" s="25">
        <f t="shared" si="6"/>
        <v>1.0097270941525328E-2</v>
      </c>
      <c r="O17" s="25">
        <f t="shared" si="7"/>
        <v>-0.70995129414228009</v>
      </c>
      <c r="P17" s="25">
        <f t="shared" si="8"/>
        <v>0.67846329438665465</v>
      </c>
      <c r="Q17" s="25">
        <f t="shared" si="9"/>
        <v>0.35536730487284462</v>
      </c>
      <c r="R17" s="14">
        <v>0</v>
      </c>
      <c r="S17">
        <v>-0.33686447432034311</v>
      </c>
      <c r="T17" s="3">
        <f t="shared" si="10"/>
        <v>-0.71121901657492936</v>
      </c>
      <c r="U17" s="3">
        <f t="shared" si="11"/>
        <v>0.37435454225458625</v>
      </c>
      <c r="V17" s="3">
        <f t="shared" si="12"/>
        <v>0.14014132330664081</v>
      </c>
      <c r="W17" s="3">
        <f t="shared" si="13"/>
        <v>0.38248706798520804</v>
      </c>
      <c r="X17" s="3">
        <v>1</v>
      </c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>
        <f t="shared" si="14"/>
        <v>0</v>
      </c>
      <c r="AV17" s="3">
        <f t="shared" si="15"/>
        <v>0</v>
      </c>
      <c r="AW17" s="3">
        <f t="shared" si="16"/>
        <v>0</v>
      </c>
    </row>
    <row r="18" spans="1:49" x14ac:dyDescent="0.3">
      <c r="A18" s="3"/>
      <c r="B18" s="11">
        <v>213</v>
      </c>
      <c r="C18" s="1">
        <v>38.781250592600422</v>
      </c>
      <c r="D18" s="1">
        <v>13.630925001544691</v>
      </c>
      <c r="E18" s="1">
        <v>0.95328526780779477</v>
      </c>
      <c r="F18" s="2">
        <v>43637.389539360738</v>
      </c>
      <c r="G18" s="2">
        <v>-664.50511954859655</v>
      </c>
      <c r="H18" s="2">
        <v>-216.66977019819171</v>
      </c>
      <c r="I18" s="14">
        <v>0</v>
      </c>
      <c r="J18" s="3"/>
      <c r="K18" s="11">
        <f t="shared" si="3"/>
        <v>213</v>
      </c>
      <c r="L18" s="25">
        <f t="shared" si="4"/>
        <v>0.467368637850826</v>
      </c>
      <c r="M18" s="25">
        <f t="shared" si="5"/>
        <v>0.68247827251644289</v>
      </c>
      <c r="N18" s="25">
        <f t="shared" si="6"/>
        <v>0.21930903350030453</v>
      </c>
      <c r="O18" s="25">
        <f t="shared" si="7"/>
        <v>-8.2404917457056595E-2</v>
      </c>
      <c r="P18" s="25">
        <f t="shared" si="8"/>
        <v>0.54869657144843442</v>
      </c>
      <c r="Q18" s="25">
        <f t="shared" si="9"/>
        <v>0.82410836270973709</v>
      </c>
      <c r="R18" s="14">
        <v>0</v>
      </c>
      <c r="S18">
        <v>0.17991209188576321</v>
      </c>
      <c r="T18" s="3">
        <f t="shared" si="10"/>
        <v>3.3331984352188794E-2</v>
      </c>
      <c r="U18" s="3">
        <f t="shared" si="11"/>
        <v>0.14658010753357442</v>
      </c>
      <c r="V18" s="3">
        <f t="shared" si="12"/>
        <v>2.1485727924554242E-2</v>
      </c>
      <c r="W18" s="3">
        <f t="shared" si="13"/>
        <v>-0.35172759325433794</v>
      </c>
      <c r="X18" s="3">
        <v>0</v>
      </c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>
        <f t="shared" si="14"/>
        <v>0</v>
      </c>
      <c r="AV18" s="3">
        <f t="shared" si="15"/>
        <v>0</v>
      </c>
      <c r="AW18" s="3">
        <f t="shared" si="16"/>
        <v>0</v>
      </c>
    </row>
    <row r="19" spans="1:49" x14ac:dyDescent="0.3">
      <c r="A19" s="3"/>
      <c r="B19" s="11">
        <v>214</v>
      </c>
      <c r="C19" s="1">
        <v>29.13855835639756</v>
      </c>
      <c r="D19" s="1">
        <v>10.582365798825768</v>
      </c>
      <c r="E19" s="1">
        <v>0.70051182842290483</v>
      </c>
      <c r="F19" s="2">
        <v>54916.592663103904</v>
      </c>
      <c r="G19" s="2">
        <v>-9303.6018357532048</v>
      </c>
      <c r="H19" s="2">
        <v>-10578.554672559685</v>
      </c>
      <c r="I19" s="14">
        <v>0</v>
      </c>
      <c r="J19" s="3"/>
      <c r="K19" s="11">
        <f t="shared" si="3"/>
        <v>214</v>
      </c>
      <c r="L19" s="25">
        <f t="shared" si="4"/>
        <v>-0.69904338927947907</v>
      </c>
      <c r="M19" s="25">
        <f t="shared" si="5"/>
        <v>0.2431430013074421</v>
      </c>
      <c r="N19" s="25">
        <f t="shared" si="6"/>
        <v>-0.20421069614203749</v>
      </c>
      <c r="O19" s="25">
        <f t="shared" si="7"/>
        <v>0.22459579822855369</v>
      </c>
      <c r="P19" s="25">
        <f t="shared" si="8"/>
        <v>-1.5089857072686952</v>
      </c>
      <c r="Q19" s="25">
        <f t="shared" si="9"/>
        <v>-0.59374445373735207</v>
      </c>
      <c r="R19" s="14">
        <v>0</v>
      </c>
      <c r="S19">
        <v>1.1852407473801401</v>
      </c>
      <c r="T19" s="3">
        <f t="shared" si="10"/>
        <v>0.2877819383879579</v>
      </c>
      <c r="U19" s="3">
        <f t="shared" si="11"/>
        <v>0.89745880899218222</v>
      </c>
      <c r="V19" s="3">
        <f t="shared" si="12"/>
        <v>0.80543231383766622</v>
      </c>
      <c r="W19" s="3">
        <f t="shared" si="13"/>
        <v>0.22599872969438611</v>
      </c>
      <c r="X19" s="3">
        <v>0</v>
      </c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>
        <f t="shared" si="14"/>
        <v>0</v>
      </c>
      <c r="AV19" s="3">
        <f t="shared" si="15"/>
        <v>0</v>
      </c>
      <c r="AW19" s="3">
        <f t="shared" si="16"/>
        <v>0</v>
      </c>
    </row>
    <row r="20" spans="1:49" x14ac:dyDescent="0.3">
      <c r="A20" s="3"/>
      <c r="B20" s="11">
        <v>215</v>
      </c>
      <c r="C20" s="1">
        <v>42.004124945652819</v>
      </c>
      <c r="D20" s="1">
        <v>4.6019858344397138</v>
      </c>
      <c r="E20" s="1">
        <v>0.53000472386213371</v>
      </c>
      <c r="F20" s="2">
        <v>37702.349853405169</v>
      </c>
      <c r="G20" s="2">
        <v>-3196.3325366273184</v>
      </c>
      <c r="H20" s="2">
        <v>-8647.0512979997275</v>
      </c>
      <c r="I20" s="14">
        <v>1</v>
      </c>
      <c r="J20" s="3"/>
      <c r="K20" s="11">
        <f t="shared" si="3"/>
        <v>215</v>
      </c>
      <c r="L20" s="25">
        <f t="shared" si="4"/>
        <v>0.85721820633715051</v>
      </c>
      <c r="M20" s="25">
        <f t="shared" si="5"/>
        <v>-0.61870408082995754</v>
      </c>
      <c r="N20" s="25">
        <f t="shared" si="6"/>
        <v>-0.48989388738793316</v>
      </c>
      <c r="O20" s="25">
        <f t="shared" si="7"/>
        <v>-0.24394659830287349</v>
      </c>
      <c r="P20" s="25">
        <f t="shared" si="8"/>
        <v>-5.4340595518462466E-2</v>
      </c>
      <c r="Q20" s="25">
        <f t="shared" si="9"/>
        <v>-0.32945011680906172</v>
      </c>
      <c r="R20" s="14">
        <v>1</v>
      </c>
      <c r="S20">
        <v>-1.0900475558594003</v>
      </c>
      <c r="T20" s="3">
        <f t="shared" si="10"/>
        <v>-0.2275544083598964</v>
      </c>
      <c r="U20" s="3">
        <f t="shared" si="11"/>
        <v>-0.8624931474995039</v>
      </c>
      <c r="V20" s="3">
        <f t="shared" si="12"/>
        <v>0.74389442948360096</v>
      </c>
      <c r="W20" s="3">
        <f t="shared" si="13"/>
        <v>0.2509310319170443</v>
      </c>
      <c r="X20" s="3">
        <v>1</v>
      </c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>
        <f t="shared" si="14"/>
        <v>0</v>
      </c>
      <c r="AV20" s="3">
        <f t="shared" si="15"/>
        <v>0</v>
      </c>
      <c r="AW20" s="3">
        <f t="shared" si="16"/>
        <v>0</v>
      </c>
    </row>
    <row r="21" spans="1:49" x14ac:dyDescent="0.3">
      <c r="A21" s="3"/>
      <c r="B21" s="11">
        <v>216</v>
      </c>
      <c r="C21" s="1">
        <v>36.864667081754021</v>
      </c>
      <c r="D21" s="1">
        <v>15.135367843267385</v>
      </c>
      <c r="E21" s="1">
        <v>1.227705249987846</v>
      </c>
      <c r="F21" s="2">
        <v>41990.732123605434</v>
      </c>
      <c r="G21" s="2">
        <v>-466.4585054909528</v>
      </c>
      <c r="H21" s="2">
        <v>-257.84082143771764</v>
      </c>
      <c r="I21" s="14">
        <v>0</v>
      </c>
      <c r="J21" s="3"/>
      <c r="K21" s="11">
        <f t="shared" si="3"/>
        <v>216</v>
      </c>
      <c r="L21" s="25">
        <f t="shared" si="4"/>
        <v>0.23553234117242222</v>
      </c>
      <c r="M21" s="25">
        <f t="shared" si="5"/>
        <v>0.89928718450909606</v>
      </c>
      <c r="N21" s="25">
        <f t="shared" si="6"/>
        <v>0.67909735993274956</v>
      </c>
      <c r="O21" s="25">
        <f t="shared" si="7"/>
        <v>-0.12722413026666954</v>
      </c>
      <c r="P21" s="25">
        <f t="shared" si="8"/>
        <v>0.59586782343152123</v>
      </c>
      <c r="Q21" s="25">
        <f t="shared" si="9"/>
        <v>0.81847478431100917</v>
      </c>
      <c r="R21" s="14">
        <v>0</v>
      </c>
      <c r="S21">
        <v>-7.0175383431387989E-2</v>
      </c>
      <c r="T21" s="3">
        <f t="shared" si="10"/>
        <v>8.5075604966002513E-3</v>
      </c>
      <c r="U21" s="3">
        <f t="shared" si="11"/>
        <v>-7.8682943927988247E-2</v>
      </c>
      <c r="V21" s="3">
        <f t="shared" si="12"/>
        <v>6.1910056651749423E-3</v>
      </c>
      <c r="W21" s="3">
        <f t="shared" si="13"/>
        <v>-0.37348760833233491</v>
      </c>
      <c r="X21" s="3">
        <v>0</v>
      </c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>
        <f t="shared" si="14"/>
        <v>0</v>
      </c>
      <c r="AV21" s="3">
        <f t="shared" si="15"/>
        <v>0</v>
      </c>
      <c r="AW21" s="3">
        <f t="shared" si="16"/>
        <v>0</v>
      </c>
    </row>
    <row r="22" spans="1:49" x14ac:dyDescent="0.3">
      <c r="A22" s="3"/>
      <c r="B22" s="11">
        <v>217</v>
      </c>
      <c r="C22" s="1">
        <v>38.326558972331441</v>
      </c>
      <c r="D22" s="1">
        <v>12.222852678752519</v>
      </c>
      <c r="E22" s="1">
        <v>1.1815020257492919</v>
      </c>
      <c r="F22" s="2">
        <v>62888.707459001002</v>
      </c>
      <c r="G22" s="2">
        <v>-3390.8726439849593</v>
      </c>
      <c r="H22" s="2">
        <v>-4983.4641849681702</v>
      </c>
      <c r="I22" s="14">
        <v>0</v>
      </c>
      <c r="J22" s="3"/>
      <c r="K22" s="11">
        <f t="shared" si="3"/>
        <v>217</v>
      </c>
      <c r="L22" s="25">
        <f t="shared" si="4"/>
        <v>0.41236763174944785</v>
      </c>
      <c r="M22" s="25">
        <f t="shared" si="5"/>
        <v>0.47955755007678658</v>
      </c>
      <c r="N22" s="25">
        <f t="shared" si="6"/>
        <v>0.60168425400779735</v>
      </c>
      <c r="O22" s="25">
        <f t="shared" si="7"/>
        <v>0.4415831971624628</v>
      </c>
      <c r="P22" s="25">
        <f t="shared" si="8"/>
        <v>-0.10067665871575111</v>
      </c>
      <c r="Q22" s="25">
        <f t="shared" si="9"/>
        <v>0.17185127337789491</v>
      </c>
      <c r="R22" s="14">
        <v>0</v>
      </c>
      <c r="S22">
        <v>0.4519379249208722</v>
      </c>
      <c r="T22" s="3">
        <f t="shared" si="10"/>
        <v>0.34177555875845939</v>
      </c>
      <c r="U22" s="3">
        <f t="shared" si="11"/>
        <v>0.11016236616241282</v>
      </c>
      <c r="V22" s="3">
        <f t="shared" si="12"/>
        <v>1.2135746918501517E-2</v>
      </c>
      <c r="W22" s="3">
        <f t="shared" si="13"/>
        <v>-0.31817834825777491</v>
      </c>
      <c r="X22" s="3">
        <v>0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>
        <f t="shared" si="14"/>
        <v>0</v>
      </c>
      <c r="AV22" s="3">
        <f t="shared" si="15"/>
        <v>0</v>
      </c>
      <c r="AW22" s="3">
        <f t="shared" si="16"/>
        <v>0</v>
      </c>
    </row>
    <row r="23" spans="1:49" x14ac:dyDescent="0.3">
      <c r="A23" s="3"/>
      <c r="B23" s="11">
        <v>218</v>
      </c>
      <c r="C23" s="1">
        <v>27.543626052091923</v>
      </c>
      <c r="D23" s="1">
        <v>5.3836858613713128</v>
      </c>
      <c r="E23" s="1">
        <v>0.13461835982432455</v>
      </c>
      <c r="F23" s="2">
        <v>27477.166018931493</v>
      </c>
      <c r="G23" s="2">
        <v>-580.85111731150846</v>
      </c>
      <c r="H23" s="2">
        <v>-4856.9831665107668</v>
      </c>
      <c r="I23" s="14">
        <v>0</v>
      </c>
      <c r="J23" s="3"/>
      <c r="K23" s="11">
        <f t="shared" si="3"/>
        <v>218</v>
      </c>
      <c r="L23" s="25">
        <f t="shared" si="4"/>
        <v>-0.89197168945027472</v>
      </c>
      <c r="M23" s="25">
        <f t="shared" si="5"/>
        <v>-0.50605139131361709</v>
      </c>
      <c r="N23" s="25">
        <f t="shared" si="6"/>
        <v>-1.152360349089967</v>
      </c>
      <c r="O23" s="25">
        <f t="shared" si="7"/>
        <v>-0.52225870251459217</v>
      </c>
      <c r="P23" s="25">
        <f t="shared" si="8"/>
        <v>0.56862149688932506</v>
      </c>
      <c r="Q23" s="25">
        <f t="shared" si="9"/>
        <v>0.18915811184760767</v>
      </c>
      <c r="R23" s="14">
        <v>0</v>
      </c>
      <c r="S23">
        <v>-0.14274553416524474</v>
      </c>
      <c r="T23" s="3">
        <f t="shared" si="10"/>
        <v>-0.39276711623049076</v>
      </c>
      <c r="U23" s="3">
        <f t="shared" si="11"/>
        <v>0.25002158206524605</v>
      </c>
      <c r="V23" s="3">
        <f t="shared" si="12"/>
        <v>6.2510791498408561E-2</v>
      </c>
      <c r="W23" s="3">
        <f t="shared" si="13"/>
        <v>0.24897329430659276</v>
      </c>
      <c r="X23" s="3">
        <v>0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>
        <f t="shared" si="14"/>
        <v>0</v>
      </c>
      <c r="AV23" s="3">
        <f t="shared" si="15"/>
        <v>0</v>
      </c>
      <c r="AW23" s="3">
        <f t="shared" si="16"/>
        <v>0</v>
      </c>
    </row>
    <row r="24" spans="1:49" x14ac:dyDescent="0.3">
      <c r="A24" s="3"/>
      <c r="B24" s="11">
        <v>219</v>
      </c>
      <c r="C24" s="1">
        <v>30.217270653938773</v>
      </c>
      <c r="D24" s="1">
        <v>1.3528014247198716</v>
      </c>
      <c r="E24" s="1">
        <v>0.36882110341811986</v>
      </c>
      <c r="F24" s="2">
        <v>25276.836763355153</v>
      </c>
      <c r="G24" s="2">
        <v>-1108.8749132759046</v>
      </c>
      <c r="H24" s="2">
        <v>-3672.6795644201034</v>
      </c>
      <c r="I24" s="14">
        <v>0</v>
      </c>
      <c r="J24" s="3"/>
      <c r="K24" s="11">
        <f t="shared" si="3"/>
        <v>219</v>
      </c>
      <c r="L24" s="25">
        <f t="shared" si="4"/>
        <v>-0.56855877286275702</v>
      </c>
      <c r="M24" s="25">
        <f t="shared" si="5"/>
        <v>-1.086951937909195</v>
      </c>
      <c r="N24" s="25">
        <f t="shared" si="6"/>
        <v>-0.75995566096406653</v>
      </c>
      <c r="O24" s="25">
        <f t="shared" si="7"/>
        <v>-0.58214792064419241</v>
      </c>
      <c r="P24" s="25">
        <f t="shared" si="8"/>
        <v>0.44285543090016927</v>
      </c>
      <c r="Q24" s="25">
        <f t="shared" si="9"/>
        <v>0.35121050034402829</v>
      </c>
      <c r="R24" s="14">
        <v>0</v>
      </c>
      <c r="S24">
        <v>0.34356796080858332</v>
      </c>
      <c r="T24" s="3">
        <f t="shared" si="10"/>
        <v>-0.55815555473018319</v>
      </c>
      <c r="U24" s="3">
        <f t="shared" si="11"/>
        <v>0.90172351553876651</v>
      </c>
      <c r="V24" s="3">
        <f t="shared" si="12"/>
        <v>0.8131052984755921</v>
      </c>
      <c r="W24" s="3">
        <f t="shared" si="13"/>
        <v>0.37413942327555799</v>
      </c>
      <c r="X24" s="3">
        <v>0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>
        <f t="shared" si="14"/>
        <v>0</v>
      </c>
      <c r="AV24" s="3">
        <f t="shared" si="15"/>
        <v>0</v>
      </c>
      <c r="AW24" s="3">
        <f t="shared" si="16"/>
        <v>0</v>
      </c>
    </row>
    <row r="25" spans="1:49" x14ac:dyDescent="0.3">
      <c r="A25" s="3"/>
      <c r="B25" s="11">
        <v>220</v>
      </c>
      <c r="C25" s="1">
        <v>24.236946936898715</v>
      </c>
      <c r="D25" s="1">
        <v>5.9118685098886203</v>
      </c>
      <c r="E25" s="1">
        <v>1.2147330408331503</v>
      </c>
      <c r="F25" s="2">
        <v>44921.849846490994</v>
      </c>
      <c r="G25" s="2">
        <v>-12089.468675750588</v>
      </c>
      <c r="H25" s="2">
        <v>-11256.018051819268</v>
      </c>
      <c r="I25" s="14">
        <v>1</v>
      </c>
      <c r="J25" s="3"/>
      <c r="K25" s="11">
        <f t="shared" si="3"/>
        <v>220</v>
      </c>
      <c r="L25" s="25">
        <f t="shared" si="4"/>
        <v>-1.2919585598536756</v>
      </c>
      <c r="M25" s="25">
        <f t="shared" si="5"/>
        <v>-0.42993370695725575</v>
      </c>
      <c r="N25" s="25">
        <f t="shared" si="6"/>
        <v>0.65736253475716944</v>
      </c>
      <c r="O25" s="25">
        <f t="shared" si="7"/>
        <v>-4.7444093608724029E-2</v>
      </c>
      <c r="P25" s="25">
        <f t="shared" si="8"/>
        <v>-2.1725306374667586</v>
      </c>
      <c r="Q25" s="25">
        <f t="shared" si="9"/>
        <v>-0.68644412849479441</v>
      </c>
      <c r="R25" s="14">
        <v>1</v>
      </c>
      <c r="S25">
        <v>-0.81265522110736665</v>
      </c>
      <c r="T25" s="3">
        <f t="shared" si="10"/>
        <v>-4.0634749014995086E-2</v>
      </c>
      <c r="U25" s="3">
        <f t="shared" si="11"/>
        <v>-0.77202047209237157</v>
      </c>
      <c r="V25" s="3">
        <f t="shared" si="12"/>
        <v>0.5960156093297283</v>
      </c>
      <c r="W25" s="3">
        <f t="shared" si="13"/>
        <v>0.63224648832321995</v>
      </c>
      <c r="X25" s="3">
        <v>1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>
        <f t="shared" si="14"/>
        <v>0</v>
      </c>
      <c r="AV25" s="3">
        <f t="shared" si="15"/>
        <v>0</v>
      </c>
      <c r="AW25" s="3">
        <f t="shared" si="16"/>
        <v>0</v>
      </c>
    </row>
    <row r="26" spans="1:49" x14ac:dyDescent="0.3">
      <c r="A26" s="3"/>
      <c r="B26" s="11">
        <v>221</v>
      </c>
      <c r="C26" s="1">
        <v>42.367829485093978</v>
      </c>
      <c r="D26" s="1">
        <v>19.712514012421526</v>
      </c>
      <c r="E26" s="1">
        <v>0.12335343512699548</v>
      </c>
      <c r="F26" s="2">
        <v>65417.146544979092</v>
      </c>
      <c r="G26" s="2">
        <v>-3026.2354307818582</v>
      </c>
      <c r="H26" s="2">
        <v>-6582.0084153752032</v>
      </c>
      <c r="I26" s="14">
        <v>0</v>
      </c>
      <c r="J26" s="3"/>
      <c r="K26" s="11">
        <f t="shared" si="3"/>
        <v>221</v>
      </c>
      <c r="L26" s="25">
        <f t="shared" si="4"/>
        <v>0.90121311343719401</v>
      </c>
      <c r="M26" s="25">
        <f t="shared" si="5"/>
        <v>1.5589108361656252</v>
      </c>
      <c r="N26" s="25">
        <f t="shared" si="6"/>
        <v>-1.1712346338006703</v>
      </c>
      <c r="O26" s="25">
        <f t="shared" si="7"/>
        <v>0.51040300654498416</v>
      </c>
      <c r="P26" s="25">
        <f t="shared" si="8"/>
        <v>-1.382642929750106E-2</v>
      </c>
      <c r="Q26" s="25">
        <f t="shared" si="9"/>
        <v>-4.6883103683301432E-2</v>
      </c>
      <c r="R26" s="14">
        <v>0</v>
      </c>
      <c r="S26">
        <v>6.1337958508297187E-2</v>
      </c>
      <c r="T26" s="3">
        <f t="shared" si="10"/>
        <v>0.71467912431852765</v>
      </c>
      <c r="U26" s="3">
        <f t="shared" si="11"/>
        <v>-0.6533411658102305</v>
      </c>
      <c r="V26" s="3">
        <f t="shared" si="12"/>
        <v>0.42685467894227108</v>
      </c>
      <c r="W26" s="3">
        <f t="shared" si="13"/>
        <v>-0.57708766873860595</v>
      </c>
      <c r="X26" s="3">
        <v>0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>
        <f t="shared" si="14"/>
        <v>0</v>
      </c>
      <c r="AV26" s="3">
        <f t="shared" si="15"/>
        <v>0</v>
      </c>
      <c r="AW26" s="3">
        <f t="shared" si="16"/>
        <v>0</v>
      </c>
    </row>
    <row r="27" spans="1:49" x14ac:dyDescent="0.3">
      <c r="A27" s="3"/>
      <c r="B27" s="11">
        <v>222</v>
      </c>
      <c r="C27" s="1">
        <v>30.482447824936369</v>
      </c>
      <c r="D27" s="1">
        <v>9.2265959366432675</v>
      </c>
      <c r="E27" s="1">
        <v>1.1214579747438858</v>
      </c>
      <c r="F27" s="2">
        <v>58409.116468895925</v>
      </c>
      <c r="G27" s="2">
        <v>-12005.647105452288</v>
      </c>
      <c r="H27" s="2">
        <v>-12116.281855291416</v>
      </c>
      <c r="I27" s="14">
        <v>1</v>
      </c>
      <c r="J27" s="3"/>
      <c r="K27" s="11">
        <f t="shared" si="3"/>
        <v>222</v>
      </c>
      <c r="L27" s="25">
        <f t="shared" si="4"/>
        <v>-0.53648206295691592</v>
      </c>
      <c r="M27" s="25">
        <f t="shared" si="5"/>
        <v>4.7759713501285626E-2</v>
      </c>
      <c r="N27" s="25">
        <f t="shared" si="6"/>
        <v>0.50108096154826254</v>
      </c>
      <c r="O27" s="25">
        <f t="shared" si="7"/>
        <v>0.31965635314223756</v>
      </c>
      <c r="P27" s="25">
        <f t="shared" si="8"/>
        <v>-2.1525658002340036</v>
      </c>
      <c r="Q27" s="25">
        <f t="shared" si="9"/>
        <v>-0.80415702225242447</v>
      </c>
      <c r="R27" s="14">
        <v>1</v>
      </c>
      <c r="S27">
        <v>-8.8908017059555436E-2</v>
      </c>
      <c r="T27" s="3">
        <f t="shared" si="10"/>
        <v>0.302367871652369</v>
      </c>
      <c r="U27" s="3">
        <f t="shared" si="11"/>
        <v>-0.39127588871192442</v>
      </c>
      <c r="V27" s="3">
        <f t="shared" si="12"/>
        <v>0.15309682108730627</v>
      </c>
      <c r="W27" s="3">
        <f t="shared" si="13"/>
        <v>0.35561454659066449</v>
      </c>
      <c r="X27" s="3">
        <v>0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>
        <f t="shared" si="14"/>
        <v>0</v>
      </c>
      <c r="AV27" s="3">
        <f t="shared" si="15"/>
        <v>0</v>
      </c>
      <c r="AW27" s="3">
        <f t="shared" si="16"/>
        <v>0</v>
      </c>
    </row>
    <row r="28" spans="1:49" x14ac:dyDescent="0.3">
      <c r="A28" s="3"/>
      <c r="B28" s="11">
        <v>223</v>
      </c>
      <c r="C28" s="1">
        <v>26.469083575355416</v>
      </c>
      <c r="D28" s="1">
        <v>2.2740119029313828</v>
      </c>
      <c r="E28" s="1">
        <v>0.71757963655593837</v>
      </c>
      <c r="F28" s="2">
        <v>19708.016495230255</v>
      </c>
      <c r="G28" s="2">
        <v>-576.94177218539619</v>
      </c>
      <c r="H28" s="2">
        <v>-1626.7323289535475</v>
      </c>
      <c r="I28" s="14">
        <v>1</v>
      </c>
      <c r="J28" s="3"/>
      <c r="K28" s="11">
        <f t="shared" si="3"/>
        <v>223</v>
      </c>
      <c r="L28" s="25">
        <f t="shared" si="4"/>
        <v>-1.0219519105157353</v>
      </c>
      <c r="M28" s="25">
        <f t="shared" si="5"/>
        <v>-0.95419405840839033</v>
      </c>
      <c r="N28" s="25">
        <f t="shared" si="6"/>
        <v>-0.1756137300063548</v>
      </c>
      <c r="O28" s="25">
        <f t="shared" si="7"/>
        <v>-0.7337217321167453</v>
      </c>
      <c r="P28" s="25">
        <f t="shared" si="8"/>
        <v>0.56955263476769857</v>
      </c>
      <c r="Q28" s="25">
        <f t="shared" si="9"/>
        <v>0.63116458953172838</v>
      </c>
      <c r="R28" s="14">
        <v>1</v>
      </c>
      <c r="S28">
        <v>-2.0872987563992198</v>
      </c>
      <c r="T28" s="3">
        <f t="shared" si="10"/>
        <v>-0.68297849574308556</v>
      </c>
      <c r="U28" s="3">
        <f t="shared" si="11"/>
        <v>-1.4043202606561342</v>
      </c>
      <c r="V28" s="3">
        <f t="shared" si="12"/>
        <v>1.9721153944893128</v>
      </c>
      <c r="W28" s="3">
        <f t="shared" si="13"/>
        <v>0.36752671939267345</v>
      </c>
      <c r="X28" s="3">
        <v>1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>
        <f t="shared" si="14"/>
        <v>0</v>
      </c>
      <c r="AV28" s="3">
        <f t="shared" si="15"/>
        <v>0</v>
      </c>
      <c r="AW28" s="3">
        <f t="shared" si="16"/>
        <v>0</v>
      </c>
    </row>
    <row r="29" spans="1:49" x14ac:dyDescent="0.3">
      <c r="A29" s="3"/>
      <c r="B29" s="11">
        <v>224</v>
      </c>
      <c r="C29" s="1">
        <v>30.159091213499099</v>
      </c>
      <c r="D29" s="1">
        <v>13.787219718822087</v>
      </c>
      <c r="E29" s="1">
        <v>1.0498776082783647</v>
      </c>
      <c r="F29" s="2">
        <v>36701.708505648567</v>
      </c>
      <c r="G29" s="2">
        <v>-579.27253186936002</v>
      </c>
      <c r="H29" s="2">
        <v>-1391.7468025589249</v>
      </c>
      <c r="I29" s="14">
        <v>0</v>
      </c>
      <c r="J29" s="3"/>
      <c r="K29" s="11">
        <f t="shared" si="3"/>
        <v>224</v>
      </c>
      <c r="L29" s="25">
        <f t="shared" si="4"/>
        <v>-0.57559635089576378</v>
      </c>
      <c r="M29" s="25">
        <f t="shared" si="5"/>
        <v>0.70500228384033581</v>
      </c>
      <c r="N29" s="25">
        <f t="shared" si="6"/>
        <v>0.38114867148270504</v>
      </c>
      <c r="O29" s="25">
        <f t="shared" si="7"/>
        <v>-0.27118235303976868</v>
      </c>
      <c r="P29" s="25">
        <f t="shared" si="8"/>
        <v>0.56899748843062314</v>
      </c>
      <c r="Q29" s="25">
        <f t="shared" si="9"/>
        <v>0.66331847789879428</v>
      </c>
      <c r="R29" s="14">
        <v>0</v>
      </c>
      <c r="S29">
        <v>-5.1606534472057361E-2</v>
      </c>
      <c r="T29" s="3">
        <f t="shared" si="10"/>
        <v>-0.10618249183437251</v>
      </c>
      <c r="U29" s="3">
        <f t="shared" si="11"/>
        <v>5.4575957362315144E-2</v>
      </c>
      <c r="V29" s="3">
        <f t="shared" si="12"/>
        <v>2.9785351220132407E-3</v>
      </c>
      <c r="W29" s="3">
        <f t="shared" si="13"/>
        <v>-0.2025446283976863</v>
      </c>
      <c r="X29" s="3">
        <v>0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>
        <f t="shared" si="14"/>
        <v>0</v>
      </c>
      <c r="AV29" s="3">
        <f t="shared" si="15"/>
        <v>0</v>
      </c>
      <c r="AW29" s="3">
        <f t="shared" si="16"/>
        <v>0</v>
      </c>
    </row>
    <row r="30" spans="1:49" x14ac:dyDescent="0.3">
      <c r="A30" s="3"/>
      <c r="B30" s="11">
        <v>225</v>
      </c>
      <c r="C30" s="1">
        <v>16.668825485246735</v>
      </c>
      <c r="D30" s="1">
        <v>2.3889836004140998E-2</v>
      </c>
      <c r="E30" s="1">
        <v>0.66248434452666816</v>
      </c>
      <c r="F30" s="2">
        <v>19835.610638171685</v>
      </c>
      <c r="G30" s="2">
        <v>-168.06531254964924</v>
      </c>
      <c r="H30" s="2">
        <v>-2317.2246041838607</v>
      </c>
      <c r="I30" s="14">
        <v>0</v>
      </c>
      <c r="J30" s="3"/>
      <c r="K30" s="11">
        <f t="shared" si="3"/>
        <v>225</v>
      </c>
      <c r="L30" s="25">
        <f t="shared" si="4"/>
        <v>-2.2074236258076918</v>
      </c>
      <c r="M30" s="25">
        <f t="shared" si="5"/>
        <v>-1.2784646146912306</v>
      </c>
      <c r="N30" s="25">
        <f t="shared" si="6"/>
        <v>-0.26792541924706087</v>
      </c>
      <c r="O30" s="25">
        <f t="shared" si="7"/>
        <v>-0.73024883666743345</v>
      </c>
      <c r="P30" s="25">
        <f t="shared" si="8"/>
        <v>0.6669398817004657</v>
      </c>
      <c r="Q30" s="25">
        <f t="shared" si="9"/>
        <v>0.53668212554034211</v>
      </c>
      <c r="R30" s="14">
        <v>0</v>
      </c>
      <c r="S30">
        <v>5.550059405204897E-3</v>
      </c>
      <c r="T30" s="3">
        <f t="shared" si="10"/>
        <v>-0.75360338207130184</v>
      </c>
      <c r="U30" s="3">
        <f t="shared" si="11"/>
        <v>0.75915344147650676</v>
      </c>
      <c r="V30" s="3">
        <f t="shared" si="12"/>
        <v>0.57631394770562394</v>
      </c>
      <c r="W30" s="3">
        <f t="shared" si="13"/>
        <v>0.49297374061733579</v>
      </c>
      <c r="X30" s="3">
        <v>0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>
        <f t="shared" si="14"/>
        <v>0</v>
      </c>
      <c r="AV30" s="3">
        <f t="shared" si="15"/>
        <v>0</v>
      </c>
      <c r="AW30" s="3">
        <f t="shared" si="16"/>
        <v>0</v>
      </c>
    </row>
    <row r="31" spans="1:49" x14ac:dyDescent="0.3">
      <c r="A31" s="3"/>
      <c r="B31" s="11">
        <v>226</v>
      </c>
      <c r="C31" s="1">
        <v>41.888813662230362</v>
      </c>
      <c r="D31" s="1">
        <v>6.6073622875280753</v>
      </c>
      <c r="E31" s="1">
        <v>1.1490962512408311</v>
      </c>
      <c r="F31" s="2">
        <v>18651.195652120248</v>
      </c>
      <c r="G31" s="2">
        <v>-820.38289105507647</v>
      </c>
      <c r="H31" s="2">
        <v>-4042.1289998951197</v>
      </c>
      <c r="I31" s="14">
        <v>0</v>
      </c>
      <c r="J31" s="3"/>
      <c r="K31" s="11">
        <f t="shared" si="3"/>
        <v>226</v>
      </c>
      <c r="L31" s="25">
        <f t="shared" si="4"/>
        <v>0.84326977113325463</v>
      </c>
      <c r="M31" s="25">
        <f t="shared" si="5"/>
        <v>-0.32970440940879853</v>
      </c>
      <c r="N31" s="25">
        <f t="shared" si="6"/>
        <v>0.54738865676438542</v>
      </c>
      <c r="O31" s="25">
        <f t="shared" si="7"/>
        <v>-0.76248659711889011</v>
      </c>
      <c r="P31" s="25">
        <f t="shared" si="8"/>
        <v>0.51156920285755303</v>
      </c>
      <c r="Q31" s="25">
        <f t="shared" si="9"/>
        <v>0.30065744676748657</v>
      </c>
      <c r="R31" s="14">
        <v>0</v>
      </c>
      <c r="S31">
        <v>-0.3574658753319942</v>
      </c>
      <c r="T31" s="3">
        <f t="shared" si="10"/>
        <v>-0.61121392037738909</v>
      </c>
      <c r="U31" s="3">
        <f t="shared" si="11"/>
        <v>0.25374804504539489</v>
      </c>
      <c r="V31" s="3">
        <f t="shared" si="12"/>
        <v>6.4388070364359756E-2</v>
      </c>
      <c r="W31" s="3">
        <f t="shared" si="13"/>
        <v>0.21736254426911245</v>
      </c>
      <c r="X31" s="3">
        <v>1</v>
      </c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>
        <f t="shared" si="14"/>
        <v>0</v>
      </c>
      <c r="AV31" s="3">
        <f t="shared" si="15"/>
        <v>0</v>
      </c>
      <c r="AW31" s="3">
        <f t="shared" si="16"/>
        <v>0</v>
      </c>
    </row>
    <row r="32" spans="1:49" x14ac:dyDescent="0.3">
      <c r="A32" s="3"/>
      <c r="B32" s="11">
        <v>227</v>
      </c>
      <c r="C32" s="1">
        <v>41.882604359522141</v>
      </c>
      <c r="D32" s="1">
        <v>22.24989298623624</v>
      </c>
      <c r="E32" s="1">
        <v>2.178460298287777</v>
      </c>
      <c r="F32" s="2">
        <v>122141.66398578951</v>
      </c>
      <c r="G32" s="2">
        <v>-2689.7012191661997</v>
      </c>
      <c r="H32" s="2">
        <v>-3534.5669434589463</v>
      </c>
      <c r="I32" s="14">
        <v>0</v>
      </c>
      <c r="J32" s="3"/>
      <c r="K32" s="11">
        <f t="shared" si="3"/>
        <v>227</v>
      </c>
      <c r="L32" s="25">
        <f t="shared" si="4"/>
        <v>0.84251867328821817</v>
      </c>
      <c r="M32" s="25">
        <f t="shared" si="5"/>
        <v>1.924578683005103</v>
      </c>
      <c r="N32" s="25">
        <f t="shared" si="6"/>
        <v>2.2720792886984369</v>
      </c>
      <c r="O32" s="25">
        <f t="shared" si="7"/>
        <v>2.0543478455728001</v>
      </c>
      <c r="P32" s="25">
        <f t="shared" si="8"/>
        <v>6.6330154911664566E-2</v>
      </c>
      <c r="Q32" s="25">
        <f t="shared" si="9"/>
        <v>0.37010893151382801</v>
      </c>
      <c r="R32" s="14">
        <v>0</v>
      </c>
      <c r="S32">
        <v>0.57586299104044414</v>
      </c>
      <c r="T32" s="3">
        <f t="shared" si="10"/>
        <v>1.5258523981668533</v>
      </c>
      <c r="U32" s="3">
        <f t="shared" si="11"/>
        <v>-0.94998940712640911</v>
      </c>
      <c r="V32" s="3">
        <f t="shared" si="12"/>
        <v>0.90247987365238624</v>
      </c>
      <c r="W32" s="3">
        <f t="shared" si="13"/>
        <v>-1.3789438060641375</v>
      </c>
      <c r="X32" s="3">
        <v>0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>
        <f t="shared" si="14"/>
        <v>0</v>
      </c>
      <c r="AV32" s="3">
        <f t="shared" si="15"/>
        <v>0</v>
      </c>
      <c r="AW32" s="3">
        <f t="shared" si="16"/>
        <v>0</v>
      </c>
    </row>
    <row r="33" spans="1:49" x14ac:dyDescent="0.3">
      <c r="A33" s="3"/>
      <c r="B33" s="11">
        <v>228</v>
      </c>
      <c r="C33" s="1">
        <v>42.349459077519427</v>
      </c>
      <c r="D33" s="1">
        <v>12.135595871535578</v>
      </c>
      <c r="E33" s="1">
        <v>0.95487386492884385</v>
      </c>
      <c r="F33" s="2">
        <v>81970.359642159237</v>
      </c>
      <c r="G33" s="2">
        <v>-2519.8355050960295</v>
      </c>
      <c r="H33" s="2">
        <v>-2697.5833958122826</v>
      </c>
      <c r="I33" s="14">
        <v>0</v>
      </c>
      <c r="J33" s="3"/>
      <c r="K33" s="11">
        <f t="shared" si="3"/>
        <v>228</v>
      </c>
      <c r="L33" s="25">
        <f t="shared" si="4"/>
        <v>0.89899096802247325</v>
      </c>
      <c r="M33" s="25">
        <f t="shared" si="5"/>
        <v>0.46698275965470909</v>
      </c>
      <c r="N33" s="25">
        <f t="shared" si="6"/>
        <v>0.22197071435116664</v>
      </c>
      <c r="O33" s="25">
        <f t="shared" si="7"/>
        <v>0.96095329914794581</v>
      </c>
      <c r="P33" s="25">
        <f t="shared" si="8"/>
        <v>0.10678920764436488</v>
      </c>
      <c r="Q33" s="25">
        <f t="shared" si="9"/>
        <v>0.48463630674844799</v>
      </c>
      <c r="R33" s="14">
        <v>0</v>
      </c>
      <c r="S33">
        <v>0.67182224280136449</v>
      </c>
      <c r="T33" s="3">
        <f t="shared" si="10"/>
        <v>0.69078144300606126</v>
      </c>
      <c r="U33" s="3">
        <f t="shared" si="11"/>
        <v>-1.8959200204696769E-2</v>
      </c>
      <c r="V33" s="3">
        <f t="shared" si="12"/>
        <v>3.5945127240177399E-4</v>
      </c>
      <c r="W33" s="3">
        <f t="shared" si="13"/>
        <v>-0.64124439587359983</v>
      </c>
      <c r="X33" s="3">
        <v>0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>
        <f t="shared" si="14"/>
        <v>0</v>
      </c>
      <c r="AV33" s="3">
        <f t="shared" si="15"/>
        <v>0</v>
      </c>
      <c r="AW33" s="3">
        <f t="shared" si="16"/>
        <v>0</v>
      </c>
    </row>
    <row r="34" spans="1:49" x14ac:dyDescent="0.3">
      <c r="A34" s="3"/>
      <c r="B34" s="11">
        <v>229</v>
      </c>
      <c r="C34" s="1">
        <v>40.492162510067345</v>
      </c>
      <c r="D34" s="1">
        <v>17.780316016276156</v>
      </c>
      <c r="E34" s="1">
        <v>0.86666746206202494</v>
      </c>
      <c r="F34" s="2">
        <v>177437.18941161473</v>
      </c>
      <c r="G34" s="2">
        <v>-22721.70174342774</v>
      </c>
      <c r="H34" s="2">
        <v>-10576.456132196639</v>
      </c>
      <c r="I34" s="14">
        <v>1</v>
      </c>
      <c r="J34" s="3"/>
      <c r="K34" s="11">
        <f t="shared" si="3"/>
        <v>229</v>
      </c>
      <c r="L34" s="25">
        <f t="shared" si="4"/>
        <v>0.67432621660684333</v>
      </c>
      <c r="M34" s="25">
        <f t="shared" si="5"/>
        <v>1.2804570899143077</v>
      </c>
      <c r="N34" s="25">
        <f t="shared" si="6"/>
        <v>7.4181642897357278E-2</v>
      </c>
      <c r="O34" s="25">
        <f t="shared" si="7"/>
        <v>3.5593979536079634</v>
      </c>
      <c r="P34" s="25">
        <f t="shared" si="8"/>
        <v>-4.7049432594383118</v>
      </c>
      <c r="Q34" s="25">
        <f t="shared" si="9"/>
        <v>-0.59345730314726064</v>
      </c>
      <c r="R34" s="14">
        <v>1</v>
      </c>
      <c r="S34">
        <v>1.998839317310499</v>
      </c>
      <c r="T34" s="3">
        <f t="shared" si="10"/>
        <v>2.8051486801223673</v>
      </c>
      <c r="U34" s="3">
        <f t="shared" si="11"/>
        <v>-0.80630936281186827</v>
      </c>
      <c r="V34" s="3">
        <f t="shared" si="12"/>
        <v>0.65013478855808104</v>
      </c>
      <c r="W34" s="3">
        <f t="shared" si="13"/>
        <v>-0.94981535021399965</v>
      </c>
      <c r="X34" s="3">
        <v>0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>
        <f t="shared" si="14"/>
        <v>0</v>
      </c>
      <c r="AV34" s="3">
        <f t="shared" si="15"/>
        <v>0</v>
      </c>
      <c r="AW34" s="3">
        <f t="shared" si="16"/>
        <v>0</v>
      </c>
    </row>
    <row r="35" spans="1:49" x14ac:dyDescent="0.3">
      <c r="A35" s="3"/>
      <c r="B35" s="11">
        <v>230</v>
      </c>
      <c r="C35" s="1">
        <v>24.032384850659604</v>
      </c>
      <c r="D35" s="1">
        <v>2.3008727528893029</v>
      </c>
      <c r="E35" s="1">
        <v>0.52578965129498889</v>
      </c>
      <c r="F35" s="2">
        <v>26688.048153952706</v>
      </c>
      <c r="G35" s="2">
        <v>-1800.357146913937</v>
      </c>
      <c r="H35" s="2">
        <v>-1898.4399081926495</v>
      </c>
      <c r="I35" s="14">
        <v>1</v>
      </c>
      <c r="J35" s="3"/>
      <c r="K35" s="11">
        <f t="shared" si="3"/>
        <v>230</v>
      </c>
      <c r="L35" s="25">
        <f t="shared" si="4"/>
        <v>-1.3167030681133445</v>
      </c>
      <c r="M35" s="25">
        <f t="shared" si="5"/>
        <v>-0.95032307607987199</v>
      </c>
      <c r="N35" s="25">
        <f t="shared" si="6"/>
        <v>-0.4969562053213526</v>
      </c>
      <c r="O35" s="25">
        <f t="shared" si="7"/>
        <v>-0.54373714799083528</v>
      </c>
      <c r="P35" s="25">
        <f t="shared" si="8"/>
        <v>0.27815641375224986</v>
      </c>
      <c r="Q35" s="25">
        <f t="shared" si="9"/>
        <v>0.59398589471854968</v>
      </c>
      <c r="R35" s="14">
        <v>1</v>
      </c>
      <c r="S35">
        <v>-1.8238429305491493</v>
      </c>
      <c r="T35" s="3">
        <f t="shared" si="10"/>
        <v>-0.52362264030308392</v>
      </c>
      <c r="U35" s="3">
        <f t="shared" si="11"/>
        <v>-1.3002202902460653</v>
      </c>
      <c r="V35" s="3">
        <f t="shared" si="12"/>
        <v>1.6905728031675624</v>
      </c>
      <c r="W35" s="3">
        <f t="shared" si="13"/>
        <v>0.3542298321832632</v>
      </c>
      <c r="X35" s="3">
        <v>1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>
        <f t="shared" si="14"/>
        <v>0</v>
      </c>
      <c r="AV35" s="3">
        <f t="shared" si="15"/>
        <v>0</v>
      </c>
      <c r="AW35" s="3">
        <f t="shared" si="16"/>
        <v>0</v>
      </c>
    </row>
    <row r="36" spans="1:49" x14ac:dyDescent="0.3">
      <c r="A36" s="3"/>
      <c r="B36" s="11">
        <v>231</v>
      </c>
      <c r="C36" s="1">
        <v>49.276574897187167</v>
      </c>
      <c r="D36" s="1">
        <v>30.498453317707689</v>
      </c>
      <c r="E36" s="1">
        <v>0.54521295621464405</v>
      </c>
      <c r="F36" s="2">
        <v>100877.05857364797</v>
      </c>
      <c r="G36" s="2">
        <v>-3766.070312843111</v>
      </c>
      <c r="H36" s="2">
        <v>-10455.907603943377</v>
      </c>
      <c r="I36" s="14">
        <v>0</v>
      </c>
      <c r="J36" s="3"/>
      <c r="K36" s="11">
        <f t="shared" si="3"/>
        <v>231</v>
      </c>
      <c r="L36" s="25">
        <f t="shared" si="4"/>
        <v>1.7369178672187062</v>
      </c>
      <c r="M36" s="25">
        <f t="shared" si="5"/>
        <v>3.1132987469221085</v>
      </c>
      <c r="N36" s="25">
        <f t="shared" si="6"/>
        <v>-0.46441262452286758</v>
      </c>
      <c r="O36" s="25">
        <f t="shared" si="7"/>
        <v>1.4755614713335301</v>
      </c>
      <c r="P36" s="25">
        <f t="shared" si="8"/>
        <v>-0.19004220462719612</v>
      </c>
      <c r="Q36" s="25">
        <f t="shared" si="9"/>
        <v>-0.57696222798352403</v>
      </c>
      <c r="R36" s="14">
        <v>0</v>
      </c>
      <c r="S36">
        <v>0.81548327941495524</v>
      </c>
      <c r="T36" s="3">
        <f t="shared" si="10"/>
        <v>1.5971666982350792</v>
      </c>
      <c r="U36" s="3">
        <f t="shared" si="11"/>
        <v>-0.78168341882012393</v>
      </c>
      <c r="V36" s="3">
        <f t="shared" si="12"/>
        <v>0.61102896725831723</v>
      </c>
      <c r="W36" s="3">
        <f t="shared" si="13"/>
        <v>-1.2376537389569455</v>
      </c>
      <c r="X36" s="3">
        <v>0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>
        <f t="shared" si="14"/>
        <v>0</v>
      </c>
      <c r="AV36" s="3">
        <f t="shared" si="15"/>
        <v>0</v>
      </c>
      <c r="AW36" s="3">
        <f t="shared" si="16"/>
        <v>0</v>
      </c>
    </row>
    <row r="37" spans="1:49" x14ac:dyDescent="0.3">
      <c r="A37" s="3"/>
      <c r="B37" s="11">
        <v>232</v>
      </c>
      <c r="C37" s="1">
        <v>34.362712693120933</v>
      </c>
      <c r="D37" s="1">
        <v>6.5783505367221569</v>
      </c>
      <c r="E37" s="1">
        <v>3.0721688387761708</v>
      </c>
      <c r="F37" s="2">
        <v>31822.489782610672</v>
      </c>
      <c r="G37" s="2">
        <v>-240.66252814524461</v>
      </c>
      <c r="H37" s="2">
        <v>-8407.3553719452575</v>
      </c>
      <c r="I37" s="14">
        <v>0</v>
      </c>
      <c r="J37" s="3"/>
      <c r="K37" s="11">
        <f t="shared" si="3"/>
        <v>232</v>
      </c>
      <c r="L37" s="25">
        <f t="shared" si="4"/>
        <v>-6.7112357916539578E-2</v>
      </c>
      <c r="M37" s="25">
        <f t="shared" si="5"/>
        <v>-0.33388536328274609</v>
      </c>
      <c r="N37" s="25">
        <f t="shared" si="6"/>
        <v>3.7694802829158793</v>
      </c>
      <c r="O37" s="25">
        <f t="shared" si="7"/>
        <v>-0.4039863839208222</v>
      </c>
      <c r="P37" s="25">
        <f t="shared" si="8"/>
        <v>0.64964849014386195</v>
      </c>
      <c r="Q37" s="25">
        <f t="shared" si="9"/>
        <v>-0.29665168804348357</v>
      </c>
      <c r="R37" s="14">
        <v>0</v>
      </c>
      <c r="S37">
        <v>-7.8474407687398676E-2</v>
      </c>
      <c r="T37" s="3">
        <f t="shared" si="10"/>
        <v>-0.62550315752495667</v>
      </c>
      <c r="U37" s="3">
        <f t="shared" si="11"/>
        <v>0.547028749837558</v>
      </c>
      <c r="V37" s="3">
        <f t="shared" si="12"/>
        <v>0.29924045314884162</v>
      </c>
      <c r="W37" s="3">
        <f t="shared" si="13"/>
        <v>0.18666633709588842</v>
      </c>
      <c r="X37" s="3">
        <v>0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>
        <f t="shared" si="14"/>
        <v>0</v>
      </c>
      <c r="AV37" s="3">
        <f t="shared" si="15"/>
        <v>0</v>
      </c>
      <c r="AW37" s="3">
        <f t="shared" si="16"/>
        <v>0</v>
      </c>
    </row>
    <row r="38" spans="1:49" x14ac:dyDescent="0.3">
      <c r="A38" s="3"/>
      <c r="B38" s="11">
        <v>233</v>
      </c>
      <c r="C38" s="1">
        <v>48.594707780449191</v>
      </c>
      <c r="D38" s="1">
        <v>22.957874537060807</v>
      </c>
      <c r="E38" s="1">
        <v>1.1642743692924773</v>
      </c>
      <c r="F38" s="2">
        <v>81548.525390438153</v>
      </c>
      <c r="G38" s="2">
        <v>-585.6808909590236</v>
      </c>
      <c r="H38" s="2">
        <v>-11415.561503729492</v>
      </c>
      <c r="I38" s="14">
        <v>0</v>
      </c>
      <c r="J38" s="3"/>
      <c r="K38" s="11">
        <f t="shared" ref="K38:K69" si="17">B38</f>
        <v>233</v>
      </c>
      <c r="L38" s="25">
        <f t="shared" ref="L38:L69" si="18">(C38-C$207)/C$209</f>
        <v>1.6544369597723612</v>
      </c>
      <c r="M38" s="25">
        <f t="shared" ref="M38:M69" si="19">(D38-D$207)/D$209</f>
        <v>2.0266076238782444</v>
      </c>
      <c r="N38" s="25">
        <f t="shared" ref="N38:N69" si="20">(E38-E$207)/E$209</f>
        <v>0.57281946337664447</v>
      </c>
      <c r="O38" s="25">
        <f t="shared" ref="O38:O69" si="21">(F38-F$207)/F$209</f>
        <v>0.94947168863359421</v>
      </c>
      <c r="P38" s="25">
        <f t="shared" ref="P38:P69" si="22">(G38-G$207)/G$209</f>
        <v>0.56747112897805185</v>
      </c>
      <c r="Q38" s="25">
        <f t="shared" ref="Q38:Q69" si="23">(H38-H$207)/H$209</f>
        <v>-0.7082750149375735</v>
      </c>
      <c r="R38" s="14">
        <v>0</v>
      </c>
      <c r="S38">
        <v>0.30704729099359102</v>
      </c>
      <c r="T38" s="3">
        <f t="shared" si="10"/>
        <v>0.93511606868504216</v>
      </c>
      <c r="U38" s="3">
        <f t="shared" si="11"/>
        <v>-0.62806877769145109</v>
      </c>
      <c r="V38" s="3">
        <f t="shared" si="12"/>
        <v>0.39447038951083341</v>
      </c>
      <c r="W38" s="3">
        <f t="shared" si="13"/>
        <v>-0.88455893647563544</v>
      </c>
      <c r="X38" s="3">
        <v>0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>
        <f t="shared" si="14"/>
        <v>0</v>
      </c>
      <c r="AV38" s="3">
        <f t="shared" si="15"/>
        <v>0</v>
      </c>
      <c r="AW38" s="3">
        <f t="shared" si="16"/>
        <v>0</v>
      </c>
    </row>
    <row r="39" spans="1:49" x14ac:dyDescent="0.3">
      <c r="A39" s="3"/>
      <c r="B39" s="11">
        <v>234</v>
      </c>
      <c r="C39" s="1">
        <v>44.667365864298581</v>
      </c>
      <c r="D39" s="1">
        <v>13.923319423449568</v>
      </c>
      <c r="E39" s="1">
        <v>0.4126001988870836</v>
      </c>
      <c r="F39" s="2">
        <v>55271.376764880115</v>
      </c>
      <c r="G39" s="2">
        <v>-3110.309388461641</v>
      </c>
      <c r="H39" s="2">
        <v>-14359.7239202894</v>
      </c>
      <c r="I39" s="14">
        <v>0</v>
      </c>
      <c r="J39" s="3"/>
      <c r="K39" s="11">
        <f t="shared" si="17"/>
        <v>234</v>
      </c>
      <c r="L39" s="25">
        <f t="shared" si="18"/>
        <v>1.1793726589070528</v>
      </c>
      <c r="M39" s="25">
        <f t="shared" si="19"/>
        <v>0.72461594284051245</v>
      </c>
      <c r="N39" s="25">
        <f t="shared" si="20"/>
        <v>-0.68660416200072194</v>
      </c>
      <c r="O39" s="25">
        <f t="shared" si="21"/>
        <v>0.23425241775780878</v>
      </c>
      <c r="P39" s="25">
        <f t="shared" si="22"/>
        <v>-3.3851380806008483E-2</v>
      </c>
      <c r="Q39" s="25">
        <f t="shared" si="23"/>
        <v>-1.1111350171217111</v>
      </c>
      <c r="R39" s="14">
        <v>0</v>
      </c>
      <c r="S39">
        <v>0.42347936507687223</v>
      </c>
      <c r="T39" s="3">
        <f t="shared" si="10"/>
        <v>0.34948567728217661</v>
      </c>
      <c r="U39" s="3">
        <f t="shared" si="11"/>
        <v>7.3993687794695617E-2</v>
      </c>
      <c r="V39" s="3">
        <f t="shared" si="12"/>
        <v>5.4750658334588873E-3</v>
      </c>
      <c r="W39" s="3">
        <f t="shared" si="13"/>
        <v>-0.12632617273170479</v>
      </c>
      <c r="X39" s="3">
        <v>0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>
        <f t="shared" si="14"/>
        <v>0</v>
      </c>
      <c r="AV39" s="3">
        <f t="shared" si="15"/>
        <v>0</v>
      </c>
      <c r="AW39" s="3">
        <f t="shared" si="16"/>
        <v>0</v>
      </c>
    </row>
    <row r="40" spans="1:49" x14ac:dyDescent="0.3">
      <c r="A40" s="3"/>
      <c r="B40" s="11">
        <v>235</v>
      </c>
      <c r="C40" s="1">
        <v>44.508341219439593</v>
      </c>
      <c r="D40" s="1">
        <v>19.265854910415882</v>
      </c>
      <c r="E40" s="1">
        <v>0.38941611809850429</v>
      </c>
      <c r="F40" s="2">
        <v>94642.149490260839</v>
      </c>
      <c r="G40" s="2">
        <v>-4416.5346930087662</v>
      </c>
      <c r="H40" s="2">
        <v>-9770.1546048881901</v>
      </c>
      <c r="I40" s="14">
        <v>0</v>
      </c>
      <c r="J40" s="3"/>
      <c r="K40" s="11">
        <f t="shared" si="17"/>
        <v>235</v>
      </c>
      <c r="L40" s="25">
        <f t="shared" si="18"/>
        <v>1.1601365105544956</v>
      </c>
      <c r="M40" s="25">
        <f t="shared" si="19"/>
        <v>1.4945417081058507</v>
      </c>
      <c r="N40" s="25">
        <f t="shared" si="20"/>
        <v>-0.72544889051127703</v>
      </c>
      <c r="O40" s="25">
        <f t="shared" si="21"/>
        <v>1.3058578557646909</v>
      </c>
      <c r="P40" s="25">
        <f t="shared" si="22"/>
        <v>-0.34497148392245192</v>
      </c>
      <c r="Q40" s="25">
        <f t="shared" si="23"/>
        <v>-0.4831282556648539</v>
      </c>
      <c r="R40" s="14">
        <v>0</v>
      </c>
      <c r="S40">
        <v>0.67360267339097735</v>
      </c>
      <c r="T40" s="3">
        <f t="shared" si="10"/>
        <v>1.2027930287061952</v>
      </c>
      <c r="U40" s="3">
        <f t="shared" si="11"/>
        <v>-0.52919035531521785</v>
      </c>
      <c r="V40" s="3">
        <f t="shared" si="12"/>
        <v>0.28004243215864649</v>
      </c>
      <c r="W40" s="3">
        <f t="shared" si="13"/>
        <v>-0.78782492531715465</v>
      </c>
      <c r="X40" s="3">
        <v>0</v>
      </c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>
        <f t="shared" si="14"/>
        <v>0</v>
      </c>
      <c r="AV40" s="3">
        <f t="shared" si="15"/>
        <v>0</v>
      </c>
      <c r="AW40" s="3">
        <f t="shared" si="16"/>
        <v>0</v>
      </c>
    </row>
    <row r="41" spans="1:49" x14ac:dyDescent="0.3">
      <c r="A41" s="3"/>
      <c r="B41" s="11">
        <v>236</v>
      </c>
      <c r="C41" s="1">
        <v>39.80960945718985</v>
      </c>
      <c r="D41" s="1">
        <v>3.4813853845845495</v>
      </c>
      <c r="E41" s="1">
        <v>0.48429379236130182</v>
      </c>
      <c r="F41" s="2">
        <v>23456.299287001319</v>
      </c>
      <c r="G41" s="2">
        <v>-1415.2954892539101</v>
      </c>
      <c r="H41" s="2">
        <v>-3745.898743329305</v>
      </c>
      <c r="I41" s="14">
        <v>0</v>
      </c>
      <c r="J41" s="3"/>
      <c r="K41" s="11">
        <f t="shared" si="17"/>
        <v>236</v>
      </c>
      <c r="L41" s="25">
        <f t="shared" si="18"/>
        <v>0.59176233605056383</v>
      </c>
      <c r="M41" s="25">
        <f t="shared" si="19"/>
        <v>-0.78019653343345674</v>
      </c>
      <c r="N41" s="25">
        <f t="shared" si="20"/>
        <v>-0.56648216105324445</v>
      </c>
      <c r="O41" s="25">
        <f t="shared" si="21"/>
        <v>-0.63169985281895591</v>
      </c>
      <c r="P41" s="25">
        <f t="shared" si="22"/>
        <v>0.36987138989023827</v>
      </c>
      <c r="Q41" s="25">
        <f t="shared" si="23"/>
        <v>0.34119166496681852</v>
      </c>
      <c r="R41" s="14">
        <v>0</v>
      </c>
      <c r="S41">
        <v>-0.16530736853339029</v>
      </c>
      <c r="T41" s="3">
        <f t="shared" si="10"/>
        <v>-0.52914615591567005</v>
      </c>
      <c r="U41" s="3">
        <f t="shared" si="11"/>
        <v>0.36383878738227976</v>
      </c>
      <c r="V41" s="3">
        <f t="shared" si="12"/>
        <v>0.13237866320380778</v>
      </c>
      <c r="W41" s="3">
        <f t="shared" si="13"/>
        <v>0.28579700462533014</v>
      </c>
      <c r="X41" s="3">
        <v>0</v>
      </c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>
        <f t="shared" si="14"/>
        <v>0</v>
      </c>
      <c r="AV41" s="3">
        <f t="shared" si="15"/>
        <v>0</v>
      </c>
      <c r="AW41" s="3">
        <f t="shared" si="16"/>
        <v>0</v>
      </c>
    </row>
    <row r="42" spans="1:49" x14ac:dyDescent="0.3">
      <c r="A42" s="3"/>
      <c r="B42" s="11">
        <v>237</v>
      </c>
      <c r="C42" s="1">
        <v>18.190520515580065</v>
      </c>
      <c r="D42" s="1">
        <v>0.21458800146124468</v>
      </c>
      <c r="E42" s="1">
        <v>0.42855863939255429</v>
      </c>
      <c r="F42" s="2">
        <v>16185.974785983233</v>
      </c>
      <c r="G42" s="2">
        <v>-1715.6910815561205</v>
      </c>
      <c r="H42" s="2">
        <v>-4127.8597897420032</v>
      </c>
      <c r="I42" s="14">
        <v>0</v>
      </c>
      <c r="J42" s="3"/>
      <c r="K42" s="11">
        <f t="shared" si="17"/>
        <v>237</v>
      </c>
      <c r="L42" s="25">
        <f t="shared" si="18"/>
        <v>-2.0233543491443369</v>
      </c>
      <c r="M42" s="25">
        <f t="shared" si="19"/>
        <v>-1.2509826388892078</v>
      </c>
      <c r="N42" s="25">
        <f t="shared" si="20"/>
        <v>-0.65986593180993403</v>
      </c>
      <c r="O42" s="25">
        <f t="shared" si="21"/>
        <v>-0.829585714133107</v>
      </c>
      <c r="P42" s="25">
        <f t="shared" si="22"/>
        <v>0.29832239499062441</v>
      </c>
      <c r="Q42" s="25">
        <f t="shared" si="23"/>
        <v>0.28892660406984816</v>
      </c>
      <c r="R42" s="14">
        <v>0</v>
      </c>
      <c r="S42">
        <v>9.3833919054624029E-2</v>
      </c>
      <c r="T42" s="3">
        <f t="shared" si="10"/>
        <v>-0.76056383039832343</v>
      </c>
      <c r="U42" s="3">
        <f t="shared" si="11"/>
        <v>0.85439774945294744</v>
      </c>
      <c r="V42" s="3">
        <f t="shared" si="12"/>
        <v>0.72999551427026155</v>
      </c>
      <c r="W42" s="3">
        <f t="shared" si="13"/>
        <v>0.61834023171017982</v>
      </c>
      <c r="X42" s="3">
        <v>0</v>
      </c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>
        <f t="shared" si="14"/>
        <v>0</v>
      </c>
      <c r="AV42" s="3">
        <f t="shared" si="15"/>
        <v>0</v>
      </c>
      <c r="AW42" s="3">
        <f t="shared" si="16"/>
        <v>0</v>
      </c>
    </row>
    <row r="43" spans="1:49" x14ac:dyDescent="0.3">
      <c r="A43" s="3"/>
      <c r="B43" s="11">
        <v>238</v>
      </c>
      <c r="C43" s="1">
        <v>34.444818091975861</v>
      </c>
      <c r="D43" s="1">
        <v>9.4304177395677424</v>
      </c>
      <c r="E43" s="1">
        <v>0.73805129976754591</v>
      </c>
      <c r="F43" s="2">
        <v>42971.208680153941</v>
      </c>
      <c r="G43" s="2">
        <v>-1770.8044556590044</v>
      </c>
      <c r="H43" s="2">
        <v>-8394.3169403522534</v>
      </c>
      <c r="I43" s="14">
        <v>0</v>
      </c>
      <c r="J43" s="3"/>
      <c r="K43" s="11">
        <f t="shared" si="17"/>
        <v>238</v>
      </c>
      <c r="L43" s="25">
        <f t="shared" si="18"/>
        <v>-5.7180616617448707E-2</v>
      </c>
      <c r="M43" s="25">
        <f t="shared" si="19"/>
        <v>7.7132968574130559E-2</v>
      </c>
      <c r="N43" s="25">
        <f t="shared" si="20"/>
        <v>-0.141313633881511</v>
      </c>
      <c r="O43" s="25">
        <f t="shared" si="21"/>
        <v>-0.10053722683288679</v>
      </c>
      <c r="P43" s="25">
        <f t="shared" si="22"/>
        <v>0.28519534977545818</v>
      </c>
      <c r="Q43" s="25">
        <f t="shared" si="23"/>
        <v>-0.29486759401711771</v>
      </c>
      <c r="R43" s="14">
        <v>0</v>
      </c>
      <c r="S43">
        <v>0.45160211189426447</v>
      </c>
      <c r="T43" s="3">
        <f t="shared" si="10"/>
        <v>-5.7480133924958959E-2</v>
      </c>
      <c r="U43" s="3">
        <f t="shared" si="11"/>
        <v>0.50908224581922346</v>
      </c>
      <c r="V43" s="3">
        <f t="shared" si="12"/>
        <v>0.25916473300834425</v>
      </c>
      <c r="W43" s="3">
        <f t="shared" si="13"/>
        <v>3.0434301778782993E-2</v>
      </c>
      <c r="X43" s="3">
        <v>0</v>
      </c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>
        <f t="shared" si="14"/>
        <v>0</v>
      </c>
      <c r="AV43" s="3">
        <f t="shared" si="15"/>
        <v>0</v>
      </c>
      <c r="AW43" s="3">
        <f t="shared" si="16"/>
        <v>0</v>
      </c>
    </row>
    <row r="44" spans="1:49" x14ac:dyDescent="0.3">
      <c r="A44" s="3"/>
      <c r="B44" s="11">
        <v>239</v>
      </c>
      <c r="C44" s="1">
        <v>27.041006776595307</v>
      </c>
      <c r="D44" s="1">
        <v>2.2376216194636571</v>
      </c>
      <c r="E44" s="1">
        <v>0.15652090962716897</v>
      </c>
      <c r="F44" s="2">
        <v>10966.296524988698</v>
      </c>
      <c r="G44" s="2">
        <v>-1662.3950572939705</v>
      </c>
      <c r="H44" s="2">
        <v>-2910.2197172513725</v>
      </c>
      <c r="I44" s="14">
        <v>1</v>
      </c>
      <c r="J44" s="3"/>
      <c r="K44" s="11">
        <f t="shared" si="17"/>
        <v>239</v>
      </c>
      <c r="L44" s="25">
        <f t="shared" si="18"/>
        <v>-0.9527701836514787</v>
      </c>
      <c r="M44" s="25">
        <f t="shared" si="19"/>
        <v>-0.95943835054560944</v>
      </c>
      <c r="N44" s="25">
        <f t="shared" si="20"/>
        <v>-1.1156628147542724</v>
      </c>
      <c r="O44" s="25">
        <f t="shared" si="21"/>
        <v>-0.97165647429175106</v>
      </c>
      <c r="P44" s="25">
        <f t="shared" si="22"/>
        <v>0.31101657914584979</v>
      </c>
      <c r="Q44" s="25">
        <f t="shared" si="23"/>
        <v>0.45554053796967564</v>
      </c>
      <c r="R44" s="14">
        <v>1</v>
      </c>
      <c r="S44">
        <v>-1.6146541911798056</v>
      </c>
      <c r="T44" s="3">
        <f t="shared" si="10"/>
        <v>-0.7542457297028532</v>
      </c>
      <c r="U44" s="3">
        <f t="shared" si="11"/>
        <v>-0.86040846147695238</v>
      </c>
      <c r="V44" s="3">
        <f t="shared" si="12"/>
        <v>0.74030272058113622</v>
      </c>
      <c r="W44" s="3">
        <f t="shared" si="13"/>
        <v>0.53456714326120325</v>
      </c>
      <c r="X44" s="3">
        <v>1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>
        <f t="shared" si="14"/>
        <v>0</v>
      </c>
      <c r="AV44" s="3">
        <f t="shared" si="15"/>
        <v>0</v>
      </c>
      <c r="AW44" s="3">
        <f t="shared" si="16"/>
        <v>0</v>
      </c>
    </row>
    <row r="45" spans="1:49" x14ac:dyDescent="0.3">
      <c r="A45" s="3"/>
      <c r="B45" s="11">
        <v>240</v>
      </c>
      <c r="C45" s="1">
        <v>31.872393756100433</v>
      </c>
      <c r="D45" s="1">
        <v>14.528294095274321</v>
      </c>
      <c r="E45" s="1">
        <v>0.17897284220311524</v>
      </c>
      <c r="F45" s="2">
        <v>38345.653479377004</v>
      </c>
      <c r="G45" s="2">
        <v>-313.69459175828973</v>
      </c>
      <c r="H45" s="2">
        <v>-3389.5141924394884</v>
      </c>
      <c r="I45" s="14">
        <v>0</v>
      </c>
      <c r="J45" s="3"/>
      <c r="K45" s="11">
        <f t="shared" si="17"/>
        <v>240</v>
      </c>
      <c r="L45" s="25">
        <f t="shared" si="18"/>
        <v>-0.36834959419640534</v>
      </c>
      <c r="M45" s="25">
        <f t="shared" si="19"/>
        <v>0.81180031219232174</v>
      </c>
      <c r="N45" s="25">
        <f t="shared" si="20"/>
        <v>-1.0780447942943219</v>
      </c>
      <c r="O45" s="25">
        <f t="shared" si="21"/>
        <v>-0.22643696828647919</v>
      </c>
      <c r="P45" s="25">
        <f t="shared" si="22"/>
        <v>0.63225352536787716</v>
      </c>
      <c r="Q45" s="25">
        <f t="shared" si="23"/>
        <v>0.38995700486189866</v>
      </c>
      <c r="R45" s="14">
        <v>0</v>
      </c>
      <c r="S45">
        <v>-0.31058056953531782</v>
      </c>
      <c r="T45" s="3">
        <f t="shared" si="10"/>
        <v>4.3166827749760335E-2</v>
      </c>
      <c r="U45" s="3">
        <f t="shared" si="11"/>
        <v>-0.35374739728507815</v>
      </c>
      <c r="V45" s="3">
        <f t="shared" si="12"/>
        <v>0.12513722108596692</v>
      </c>
      <c r="W45" s="3">
        <f t="shared" si="13"/>
        <v>-0.22051074400701015</v>
      </c>
      <c r="X45" s="3">
        <v>0</v>
      </c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>
        <f t="shared" si="14"/>
        <v>0</v>
      </c>
      <c r="AV45" s="3">
        <f t="shared" si="15"/>
        <v>0</v>
      </c>
      <c r="AW45" s="3">
        <f t="shared" si="16"/>
        <v>0</v>
      </c>
    </row>
    <row r="46" spans="1:49" x14ac:dyDescent="0.3">
      <c r="A46" s="3"/>
      <c r="B46" s="11">
        <v>241</v>
      </c>
      <c r="C46" s="1">
        <v>48.068721991883962</v>
      </c>
      <c r="D46" s="1">
        <v>22.897982769939848</v>
      </c>
      <c r="E46" s="1">
        <v>1.386958361477505</v>
      </c>
      <c r="F46" s="2">
        <v>140039.39285478738</v>
      </c>
      <c r="G46" s="2">
        <v>-6668.7586110979373</v>
      </c>
      <c r="H46" s="2">
        <v>-26621.687558912075</v>
      </c>
      <c r="I46" s="14">
        <v>0</v>
      </c>
      <c r="J46" s="3"/>
      <c r="K46" s="11">
        <f t="shared" si="17"/>
        <v>241</v>
      </c>
      <c r="L46" s="25">
        <f t="shared" si="18"/>
        <v>1.5908119746692697</v>
      </c>
      <c r="M46" s="25">
        <f t="shared" si="19"/>
        <v>2.0179764758500855</v>
      </c>
      <c r="N46" s="25">
        <f t="shared" si="20"/>
        <v>0.94592458231390719</v>
      </c>
      <c r="O46" s="25">
        <f t="shared" si="21"/>
        <v>2.5414935695790444</v>
      </c>
      <c r="P46" s="25">
        <f t="shared" si="22"/>
        <v>-0.88141197025965656</v>
      </c>
      <c r="Q46" s="25">
        <f t="shared" si="23"/>
        <v>-2.7889822277417338</v>
      </c>
      <c r="R46" s="14">
        <v>0</v>
      </c>
      <c r="S46">
        <v>1.7827130642899633</v>
      </c>
      <c r="T46" s="3">
        <f t="shared" si="10"/>
        <v>2.0125495321424034</v>
      </c>
      <c r="U46" s="3">
        <f t="shared" si="11"/>
        <v>-0.22983646785244005</v>
      </c>
      <c r="V46" s="3">
        <f t="shared" si="12"/>
        <v>5.282480195488571E-2</v>
      </c>
      <c r="W46" s="3">
        <f t="shared" si="13"/>
        <v>-0.98347988620495752</v>
      </c>
      <c r="X46" s="3">
        <v>0</v>
      </c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>
        <f t="shared" si="14"/>
        <v>0</v>
      </c>
      <c r="AV46" s="3">
        <f t="shared" si="15"/>
        <v>0</v>
      </c>
      <c r="AW46" s="3">
        <f t="shared" si="16"/>
        <v>0</v>
      </c>
    </row>
    <row r="47" spans="1:49" x14ac:dyDescent="0.3">
      <c r="A47" s="3"/>
      <c r="B47" s="11">
        <v>242</v>
      </c>
      <c r="C47" s="1">
        <v>30.126478635464441</v>
      </c>
      <c r="D47" s="1">
        <v>5.3574650510164119</v>
      </c>
      <c r="E47" s="1">
        <v>0.28072942575933507</v>
      </c>
      <c r="F47" s="2">
        <v>23221.581645385766</v>
      </c>
      <c r="G47" s="2">
        <v>-207.18204113132822</v>
      </c>
      <c r="H47" s="2">
        <v>-962.3068784366402</v>
      </c>
      <c r="I47" s="14">
        <v>0</v>
      </c>
      <c r="J47" s="3"/>
      <c r="K47" s="11">
        <f t="shared" si="17"/>
        <v>242</v>
      </c>
      <c r="L47" s="25">
        <f t="shared" si="18"/>
        <v>-0.57954127647500542</v>
      </c>
      <c r="M47" s="25">
        <f t="shared" si="19"/>
        <v>-0.50983013598038163</v>
      </c>
      <c r="N47" s="25">
        <f t="shared" si="20"/>
        <v>-0.90755251131581693</v>
      </c>
      <c r="O47" s="25">
        <f t="shared" si="21"/>
        <v>-0.63808846761465254</v>
      </c>
      <c r="P47" s="25">
        <f t="shared" si="22"/>
        <v>0.65762295866464282</v>
      </c>
      <c r="Q47" s="25">
        <f t="shared" si="23"/>
        <v>0.72208023906956731</v>
      </c>
      <c r="R47" s="14">
        <v>0</v>
      </c>
      <c r="S47">
        <v>-3.4994150631697869E-2</v>
      </c>
      <c r="T47" s="3">
        <f t="shared" si="10"/>
        <v>-0.48696845960217156</v>
      </c>
      <c r="U47" s="3">
        <f t="shared" si="11"/>
        <v>0.45197430897047369</v>
      </c>
      <c r="V47" s="3">
        <f t="shared" si="12"/>
        <v>0.20428077596933722</v>
      </c>
      <c r="W47" s="3">
        <f t="shared" si="13"/>
        <v>0.18328603714031089</v>
      </c>
      <c r="X47" s="3">
        <v>0</v>
      </c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>
        <f t="shared" si="14"/>
        <v>0</v>
      </c>
      <c r="AV47" s="3">
        <f t="shared" si="15"/>
        <v>0</v>
      </c>
      <c r="AW47" s="3">
        <f t="shared" si="16"/>
        <v>0</v>
      </c>
    </row>
    <row r="48" spans="1:49" x14ac:dyDescent="0.3">
      <c r="A48" s="3"/>
      <c r="B48" s="11">
        <v>243</v>
      </c>
      <c r="C48" s="1">
        <v>39.763372214598299</v>
      </c>
      <c r="D48" s="1">
        <v>8.2250617182361978</v>
      </c>
      <c r="E48" s="1">
        <v>1.7526159459743769</v>
      </c>
      <c r="F48" s="2">
        <v>33101.740559176804</v>
      </c>
      <c r="G48" s="2">
        <v>-1211.5845508417322</v>
      </c>
      <c r="H48" s="2">
        <v>589.24898785068717</v>
      </c>
      <c r="I48" s="14">
        <v>0</v>
      </c>
      <c r="J48" s="3"/>
      <c r="K48" s="11">
        <f t="shared" si="17"/>
        <v>243</v>
      </c>
      <c r="L48" s="25">
        <f t="shared" si="18"/>
        <v>0.58616932586844428</v>
      </c>
      <c r="M48" s="25">
        <f t="shared" si="19"/>
        <v>-9.6573815293737555E-2</v>
      </c>
      <c r="N48" s="25">
        <f t="shared" si="20"/>
        <v>1.5585807288799309</v>
      </c>
      <c r="O48" s="25">
        <f t="shared" si="21"/>
        <v>-0.36916735462960737</v>
      </c>
      <c r="P48" s="25">
        <f t="shared" si="22"/>
        <v>0.41839178521875925</v>
      </c>
      <c r="Q48" s="25">
        <f t="shared" si="23"/>
        <v>0.93438503454062449</v>
      </c>
      <c r="R48" s="14">
        <v>0</v>
      </c>
      <c r="S48">
        <v>8.5280934864368246E-2</v>
      </c>
      <c r="T48" s="3">
        <f t="shared" si="10"/>
        <v>-0.3829585967447951</v>
      </c>
      <c r="U48" s="3">
        <f t="shared" si="11"/>
        <v>0.46823953160916332</v>
      </c>
      <c r="V48" s="3">
        <f t="shared" si="12"/>
        <v>0.21924825896156866</v>
      </c>
      <c r="W48" s="3">
        <f t="shared" si="13"/>
        <v>-7.0421967298803609E-2</v>
      </c>
      <c r="X48" s="3">
        <v>0</v>
      </c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>
        <f t="shared" si="14"/>
        <v>0</v>
      </c>
      <c r="AV48" s="3">
        <f t="shared" si="15"/>
        <v>0</v>
      </c>
      <c r="AW48" s="3">
        <f t="shared" si="16"/>
        <v>0</v>
      </c>
    </row>
    <row r="49" spans="1:49" x14ac:dyDescent="0.3">
      <c r="A49" s="3"/>
      <c r="B49" s="11">
        <v>244</v>
      </c>
      <c r="C49" s="1">
        <v>49.033556691186021</v>
      </c>
      <c r="D49" s="1">
        <v>15.382472236885635</v>
      </c>
      <c r="E49" s="1">
        <v>0.4463762825199496</v>
      </c>
      <c r="F49" s="2">
        <v>225132.32866391144</v>
      </c>
      <c r="G49" s="2">
        <v>-31438.85504965204</v>
      </c>
      <c r="H49" s="2">
        <v>-47020.533152516364</v>
      </c>
      <c r="I49" s="14">
        <v>1</v>
      </c>
      <c r="J49" s="3"/>
      <c r="K49" s="11">
        <f t="shared" si="17"/>
        <v>244</v>
      </c>
      <c r="L49" s="25">
        <f t="shared" si="18"/>
        <v>1.7075215791958305</v>
      </c>
      <c r="M49" s="25">
        <f t="shared" si="19"/>
        <v>0.93489799885391378</v>
      </c>
      <c r="N49" s="25">
        <f t="shared" si="20"/>
        <v>-0.63001262357256038</v>
      </c>
      <c r="O49" s="25">
        <f t="shared" si="21"/>
        <v>4.8575784832552236</v>
      </c>
      <c r="P49" s="25">
        <f t="shared" si="22"/>
        <v>-6.7812172575558431</v>
      </c>
      <c r="Q49" s="25">
        <f t="shared" si="23"/>
        <v>-5.5802273486530485</v>
      </c>
      <c r="R49" s="14">
        <v>1</v>
      </c>
      <c r="S49">
        <v>3.4786308308569045</v>
      </c>
      <c r="T49" s="3">
        <f t="shared" si="10"/>
        <v>3.7545299839609751</v>
      </c>
      <c r="U49" s="3">
        <f t="shared" si="11"/>
        <v>-0.27589915310407065</v>
      </c>
      <c r="V49" s="3">
        <f t="shared" si="12"/>
        <v>7.6120342683543424E-2</v>
      </c>
      <c r="W49" s="3">
        <f t="shared" si="13"/>
        <v>-0.34405648469288419</v>
      </c>
      <c r="X49" s="3">
        <v>0</v>
      </c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>
        <f t="shared" si="14"/>
        <v>0</v>
      </c>
      <c r="AV49" s="3">
        <f t="shared" si="15"/>
        <v>0</v>
      </c>
      <c r="AW49" s="3">
        <f t="shared" si="16"/>
        <v>0</v>
      </c>
    </row>
    <row r="50" spans="1:49" x14ac:dyDescent="0.3">
      <c r="A50" s="3"/>
      <c r="B50" s="11">
        <v>245</v>
      </c>
      <c r="C50" s="1">
        <v>47.292004885309915</v>
      </c>
      <c r="D50" s="1">
        <v>6.7451456339634905</v>
      </c>
      <c r="E50" s="1">
        <v>1.2896895863769224</v>
      </c>
      <c r="F50" s="2">
        <v>32693.395608427709</v>
      </c>
      <c r="G50" s="2">
        <v>-3879.8439834883038</v>
      </c>
      <c r="H50" s="2">
        <v>-3486.5978493066918</v>
      </c>
      <c r="I50" s="14">
        <v>0</v>
      </c>
      <c r="J50" s="3"/>
      <c r="K50" s="11">
        <f t="shared" si="17"/>
        <v>245</v>
      </c>
      <c r="L50" s="25">
        <f t="shared" si="18"/>
        <v>1.4968576979389179</v>
      </c>
      <c r="M50" s="25">
        <f t="shared" si="19"/>
        <v>-0.30984811669836038</v>
      </c>
      <c r="N50" s="25">
        <f t="shared" si="20"/>
        <v>0.78295158391072528</v>
      </c>
      <c r="O50" s="25">
        <f t="shared" si="21"/>
        <v>-0.38028180932567407</v>
      </c>
      <c r="P50" s="25">
        <f t="shared" si="22"/>
        <v>-0.21714111016810592</v>
      </c>
      <c r="Q50" s="25">
        <f t="shared" si="23"/>
        <v>0.37667270981160561</v>
      </c>
      <c r="R50" s="14">
        <v>0</v>
      </c>
      <c r="S50">
        <v>-6.7252402502381042E-2</v>
      </c>
      <c r="T50" s="3">
        <f t="shared" si="10"/>
        <v>-0.32906106742539515</v>
      </c>
      <c r="U50" s="3">
        <f t="shared" si="11"/>
        <v>0.26180866492301413</v>
      </c>
      <c r="V50" s="3">
        <f t="shared" si="12"/>
        <v>6.8543777028771097E-2</v>
      </c>
      <c r="W50" s="3">
        <f t="shared" si="13"/>
        <v>0.12441852358353293</v>
      </c>
      <c r="X50" s="3">
        <v>0</v>
      </c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>
        <f t="shared" si="14"/>
        <v>0</v>
      </c>
      <c r="AV50" s="3">
        <f t="shared" si="15"/>
        <v>0</v>
      </c>
      <c r="AW50" s="3">
        <f t="shared" si="16"/>
        <v>0</v>
      </c>
    </row>
    <row r="51" spans="1:49" x14ac:dyDescent="0.3">
      <c r="A51" s="3"/>
      <c r="B51" s="11">
        <v>246</v>
      </c>
      <c r="C51" s="1">
        <v>26.948959482556862</v>
      </c>
      <c r="D51" s="1">
        <v>3.0488505986293499</v>
      </c>
      <c r="E51" s="1">
        <v>1.9402015023302068</v>
      </c>
      <c r="F51" s="2">
        <v>42342.326898164451</v>
      </c>
      <c r="G51" s="2">
        <v>-11770.500593289134</v>
      </c>
      <c r="H51" s="2">
        <v>-8483.1596049277814</v>
      </c>
      <c r="I51" s="14">
        <v>1</v>
      </c>
      <c r="J51" s="3"/>
      <c r="K51" s="11">
        <f t="shared" si="17"/>
        <v>246</v>
      </c>
      <c r="L51" s="25">
        <f t="shared" si="18"/>
        <v>-0.96390452955833505</v>
      </c>
      <c r="M51" s="25">
        <f t="shared" si="19"/>
        <v>-0.8425301720013002</v>
      </c>
      <c r="N51" s="25">
        <f t="shared" si="20"/>
        <v>1.8728787196259415</v>
      </c>
      <c r="O51" s="25">
        <f t="shared" si="21"/>
        <v>-0.11765431879712331</v>
      </c>
      <c r="P51" s="25">
        <f t="shared" si="22"/>
        <v>-2.0965579990859182</v>
      </c>
      <c r="Q51" s="25">
        <f t="shared" si="23"/>
        <v>-0.30702424537698453</v>
      </c>
      <c r="R51" s="14">
        <v>1</v>
      </c>
      <c r="S51">
        <v>0.18643795243091749</v>
      </c>
      <c r="T51" s="3">
        <f t="shared" si="10"/>
        <v>-0.25032657243465006</v>
      </c>
      <c r="U51" s="3">
        <f t="shared" si="11"/>
        <v>0.43676452486556755</v>
      </c>
      <c r="V51" s="3">
        <f t="shared" si="12"/>
        <v>0.19076325018104498</v>
      </c>
      <c r="W51" s="3">
        <f t="shared" si="13"/>
        <v>0.65911453560704603</v>
      </c>
      <c r="X51" s="3">
        <v>0</v>
      </c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>
        <f t="shared" si="14"/>
        <v>0</v>
      </c>
      <c r="AV51" s="3">
        <f t="shared" si="15"/>
        <v>0</v>
      </c>
      <c r="AW51" s="3">
        <f t="shared" si="16"/>
        <v>0</v>
      </c>
    </row>
    <row r="52" spans="1:49" x14ac:dyDescent="0.3">
      <c r="A52" s="3"/>
      <c r="B52" s="11">
        <v>247</v>
      </c>
      <c r="C52" s="1">
        <v>24.911717354252179</v>
      </c>
      <c r="D52" s="1">
        <v>7.4087884932694372</v>
      </c>
      <c r="E52" s="1">
        <v>0.55104542253393629</v>
      </c>
      <c r="F52" s="2">
        <v>19123.718897803727</v>
      </c>
      <c r="G52" s="2">
        <v>-740.07521925080721</v>
      </c>
      <c r="H52" s="2">
        <v>-2415.0524934692403</v>
      </c>
      <c r="I52" s="14">
        <v>0</v>
      </c>
      <c r="J52" s="3"/>
      <c r="K52" s="11">
        <f t="shared" si="17"/>
        <v>247</v>
      </c>
      <c r="L52" s="25">
        <f t="shared" si="18"/>
        <v>-1.2103360926968529</v>
      </c>
      <c r="M52" s="25">
        <f t="shared" si="19"/>
        <v>-0.21420893235217506</v>
      </c>
      <c r="N52" s="25">
        <f t="shared" si="20"/>
        <v>-0.45464037723017048</v>
      </c>
      <c r="O52" s="25">
        <f t="shared" si="21"/>
        <v>-0.74962531844419833</v>
      </c>
      <c r="P52" s="25">
        <f t="shared" si="22"/>
        <v>0.5306970907079942</v>
      </c>
      <c r="Q52" s="25">
        <f t="shared" si="23"/>
        <v>0.52329599457504461</v>
      </c>
      <c r="R52" s="14">
        <v>0</v>
      </c>
      <c r="S52">
        <v>-0.21733451603428247</v>
      </c>
      <c r="T52" s="3">
        <f t="shared" si="10"/>
        <v>-0.53258026091453647</v>
      </c>
      <c r="U52" s="3">
        <f t="shared" si="11"/>
        <v>0.31524574488025403</v>
      </c>
      <c r="V52" s="3">
        <f t="shared" si="12"/>
        <v>9.9379879665106211E-2</v>
      </c>
      <c r="W52" s="3">
        <f t="shared" si="13"/>
        <v>0.25170442053007647</v>
      </c>
      <c r="X52" s="3">
        <v>0</v>
      </c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>
        <f t="shared" si="14"/>
        <v>0</v>
      </c>
      <c r="AV52" s="3">
        <f t="shared" si="15"/>
        <v>0</v>
      </c>
      <c r="AW52" s="3">
        <f t="shared" si="16"/>
        <v>0</v>
      </c>
    </row>
    <row r="53" spans="1:49" x14ac:dyDescent="0.3">
      <c r="A53" s="3"/>
      <c r="B53" s="11">
        <v>248</v>
      </c>
      <c r="C53" s="1">
        <v>33.147467638354641</v>
      </c>
      <c r="D53" s="1">
        <v>2.6198340899099906</v>
      </c>
      <c r="E53" s="1">
        <v>0.8686404744727706</v>
      </c>
      <c r="F53" s="2">
        <v>26732.987769326541</v>
      </c>
      <c r="G53" s="2">
        <v>-3684.7369138547124</v>
      </c>
      <c r="H53" s="2">
        <v>-3300.9014128563849</v>
      </c>
      <c r="I53" s="14">
        <v>0</v>
      </c>
      <c r="J53" s="3"/>
      <c r="K53" s="11">
        <f t="shared" si="17"/>
        <v>248</v>
      </c>
      <c r="L53" s="25">
        <f t="shared" si="18"/>
        <v>-0.21411242937668704</v>
      </c>
      <c r="M53" s="25">
        <f t="shared" si="19"/>
        <v>-0.90435678309130529</v>
      </c>
      <c r="N53" s="25">
        <f t="shared" si="20"/>
        <v>7.7487408268961958E-2</v>
      </c>
      <c r="O53" s="25">
        <f t="shared" si="21"/>
        <v>-0.54251396813220143</v>
      </c>
      <c r="P53" s="25">
        <f t="shared" si="22"/>
        <v>-0.17067000643750127</v>
      </c>
      <c r="Q53" s="25">
        <f t="shared" si="23"/>
        <v>0.40208220025723401</v>
      </c>
      <c r="R53" s="14">
        <v>0</v>
      </c>
      <c r="S53">
        <v>0.22205859104331244</v>
      </c>
      <c r="T53" s="3">
        <f t="shared" si="10"/>
        <v>-0.51636177087830104</v>
      </c>
      <c r="U53" s="3">
        <f t="shared" si="11"/>
        <v>0.73842036192161342</v>
      </c>
      <c r="V53" s="3">
        <f t="shared" si="12"/>
        <v>0.54526463090044652</v>
      </c>
      <c r="W53" s="3">
        <f t="shared" si="13"/>
        <v>0.39145046152237584</v>
      </c>
      <c r="X53" s="3">
        <v>0</v>
      </c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>
        <f t="shared" si="14"/>
        <v>0</v>
      </c>
      <c r="AV53" s="3">
        <f t="shared" si="15"/>
        <v>0</v>
      </c>
      <c r="AW53" s="3">
        <f t="shared" si="16"/>
        <v>0</v>
      </c>
    </row>
    <row r="54" spans="1:49" x14ac:dyDescent="0.3">
      <c r="A54" s="3"/>
      <c r="B54" s="11">
        <v>249</v>
      </c>
      <c r="C54" s="1">
        <v>22.736360650615335</v>
      </c>
      <c r="D54" s="1">
        <v>2.9511972132087081</v>
      </c>
      <c r="E54" s="1">
        <v>0.1525081757573257</v>
      </c>
      <c r="F54" s="2">
        <v>34396.18660650972</v>
      </c>
      <c r="G54" s="2">
        <v>-666.25937669418522</v>
      </c>
      <c r="H54" s="2">
        <v>-11682.597378619203</v>
      </c>
      <c r="I54" s="14">
        <v>0</v>
      </c>
      <c r="J54" s="3"/>
      <c r="K54" s="11">
        <f t="shared" si="17"/>
        <v>249</v>
      </c>
      <c r="L54" s="25">
        <f t="shared" si="18"/>
        <v>-1.4734744528421855</v>
      </c>
      <c r="M54" s="25">
        <f t="shared" si="19"/>
        <v>-0.85660323856008358</v>
      </c>
      <c r="N54" s="25">
        <f t="shared" si="20"/>
        <v>-1.1223861159358295</v>
      </c>
      <c r="O54" s="25">
        <f t="shared" si="21"/>
        <v>-0.33393473592526995</v>
      </c>
      <c r="P54" s="25">
        <f t="shared" si="22"/>
        <v>0.54827873796892046</v>
      </c>
      <c r="Q54" s="25">
        <f t="shared" si="23"/>
        <v>-0.74481446416640074</v>
      </c>
      <c r="R54" s="14">
        <v>0</v>
      </c>
      <c r="S54">
        <v>0.48016838535863732</v>
      </c>
      <c r="T54" s="3">
        <f t="shared" si="10"/>
        <v>-0.34553728700963765</v>
      </c>
      <c r="U54" s="3">
        <f t="shared" si="11"/>
        <v>0.82570567236827497</v>
      </c>
      <c r="V54" s="3">
        <f t="shared" si="12"/>
        <v>0.68178985738114506</v>
      </c>
      <c r="W54" s="3">
        <f t="shared" si="13"/>
        <v>0.42525870801993704</v>
      </c>
      <c r="X54" s="3">
        <v>0</v>
      </c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>
        <f t="shared" si="14"/>
        <v>0</v>
      </c>
      <c r="AV54" s="3">
        <f t="shared" si="15"/>
        <v>0</v>
      </c>
      <c r="AW54" s="3">
        <f t="shared" si="16"/>
        <v>0</v>
      </c>
    </row>
    <row r="55" spans="1:49" x14ac:dyDescent="0.3">
      <c r="A55" s="3"/>
      <c r="B55" s="11">
        <v>250</v>
      </c>
      <c r="C55" s="1">
        <v>33.115750641504057</v>
      </c>
      <c r="D55" s="1">
        <v>0.8374774144427144</v>
      </c>
      <c r="E55" s="1">
        <v>0.32521523378791634</v>
      </c>
      <c r="F55" s="2">
        <v>28569.911688046985</v>
      </c>
      <c r="G55" s="2">
        <v>-3394.9385476408152</v>
      </c>
      <c r="H55" s="2">
        <v>-3841.6111421911828</v>
      </c>
      <c r="I55" s="14">
        <v>1</v>
      </c>
      <c r="J55" s="3"/>
      <c r="K55" s="11">
        <f t="shared" si="17"/>
        <v>250</v>
      </c>
      <c r="L55" s="25">
        <f t="shared" si="18"/>
        <v>-0.21794902248624196</v>
      </c>
      <c r="M55" s="25">
        <f t="shared" si="19"/>
        <v>-1.1612165326770134</v>
      </c>
      <c r="N55" s="25">
        <f t="shared" si="20"/>
        <v>-0.83301692152033269</v>
      </c>
      <c r="O55" s="25">
        <f t="shared" si="21"/>
        <v>-0.49251602488033441</v>
      </c>
      <c r="P55" s="25">
        <f t="shared" si="22"/>
        <v>-0.10164508610746359</v>
      </c>
      <c r="Q55" s="25">
        <f t="shared" si="23"/>
        <v>0.32809500392744595</v>
      </c>
      <c r="R55" s="14">
        <v>1</v>
      </c>
      <c r="S55">
        <v>-1.2420176747814724</v>
      </c>
      <c r="T55" s="3">
        <f t="shared" si="10"/>
        <v>-0.47361099768403786</v>
      </c>
      <c r="U55" s="3">
        <f t="shared" si="11"/>
        <v>-0.76840667709743449</v>
      </c>
      <c r="V55" s="3">
        <f t="shared" si="12"/>
        <v>0.59044882140792099</v>
      </c>
      <c r="W55" s="3">
        <f t="shared" si="13"/>
        <v>0.42537766658502818</v>
      </c>
      <c r="X55" s="3">
        <v>1</v>
      </c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>
        <f t="shared" si="14"/>
        <v>0</v>
      </c>
      <c r="AV55" s="3">
        <f t="shared" si="15"/>
        <v>0</v>
      </c>
      <c r="AW55" s="3">
        <f t="shared" si="16"/>
        <v>0</v>
      </c>
    </row>
    <row r="56" spans="1:49" x14ac:dyDescent="0.3">
      <c r="A56" s="3"/>
      <c r="B56" s="11">
        <v>251</v>
      </c>
      <c r="C56" s="1">
        <v>19.97815107427655</v>
      </c>
      <c r="D56" s="1">
        <v>1.4671784111609008</v>
      </c>
      <c r="E56" s="1">
        <v>0.67711552153869525</v>
      </c>
      <c r="F56" s="2">
        <v>15303.783949722001</v>
      </c>
      <c r="G56" s="2">
        <v>-139.99616735403669</v>
      </c>
      <c r="H56" s="2">
        <v>-2862.2669331813358</v>
      </c>
      <c r="I56" s="14">
        <v>0</v>
      </c>
      <c r="J56" s="3"/>
      <c r="K56" s="11">
        <f t="shared" si="17"/>
        <v>251</v>
      </c>
      <c r="L56" s="25">
        <f t="shared" si="18"/>
        <v>-1.8071166291535625</v>
      </c>
      <c r="M56" s="25">
        <f t="shared" si="19"/>
        <v>-1.0704687925881786</v>
      </c>
      <c r="N56" s="25">
        <f t="shared" si="20"/>
        <v>-0.24341100765555018</v>
      </c>
      <c r="O56" s="25">
        <f t="shared" si="21"/>
        <v>-0.85359744750932143</v>
      </c>
      <c r="P56" s="25">
        <f t="shared" si="22"/>
        <v>0.67362546290705339</v>
      </c>
      <c r="Q56" s="25">
        <f t="shared" si="23"/>
        <v>0.46210208450207202</v>
      </c>
      <c r="R56" s="14">
        <v>0</v>
      </c>
      <c r="S56">
        <v>-0.18169305807438801</v>
      </c>
      <c r="T56" s="3">
        <f t="shared" si="10"/>
        <v>-0.79114136052778994</v>
      </c>
      <c r="U56" s="3">
        <f t="shared" si="11"/>
        <v>0.60944830245340187</v>
      </c>
      <c r="V56" s="3">
        <f t="shared" si="12"/>
        <v>0.37142723336333322</v>
      </c>
      <c r="W56" s="3">
        <f t="shared" si="13"/>
        <v>0.49194879826965054</v>
      </c>
      <c r="X56" s="3">
        <v>0</v>
      </c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>
        <f t="shared" si="14"/>
        <v>0</v>
      </c>
      <c r="AV56" s="3">
        <f t="shared" si="15"/>
        <v>0</v>
      </c>
      <c r="AW56" s="3">
        <f t="shared" si="16"/>
        <v>0</v>
      </c>
    </row>
    <row r="57" spans="1:49" x14ac:dyDescent="0.3">
      <c r="A57" s="3"/>
      <c r="B57" s="11">
        <v>252</v>
      </c>
      <c r="C57" s="1">
        <v>25.545400192920113</v>
      </c>
      <c r="D57" s="1">
        <v>2.1179043952976855</v>
      </c>
      <c r="E57" s="1">
        <v>0.95591193983107914</v>
      </c>
      <c r="F57" s="2">
        <v>12669.885576895998</v>
      </c>
      <c r="G57" s="2">
        <v>-1331.449385399794</v>
      </c>
      <c r="H57" s="2">
        <v>-1439.3316779302243</v>
      </c>
      <c r="I57" s="14">
        <v>1</v>
      </c>
      <c r="J57" s="3"/>
      <c r="K57" s="11">
        <f t="shared" si="17"/>
        <v>252</v>
      </c>
      <c r="L57" s="25">
        <f t="shared" si="18"/>
        <v>-1.1336837153002879</v>
      </c>
      <c r="M57" s="25">
        <f t="shared" si="19"/>
        <v>-0.97669109049582492</v>
      </c>
      <c r="N57" s="25">
        <f t="shared" si="20"/>
        <v>0.22370999994625543</v>
      </c>
      <c r="O57" s="25">
        <f t="shared" si="21"/>
        <v>-0.92528767922423705</v>
      </c>
      <c r="P57" s="25">
        <f t="shared" si="22"/>
        <v>0.38984207058842674</v>
      </c>
      <c r="Q57" s="25">
        <f t="shared" si="23"/>
        <v>0.65680727359559798</v>
      </c>
      <c r="R57" s="14">
        <v>1</v>
      </c>
      <c r="S57">
        <v>-1.8776323753863227</v>
      </c>
      <c r="T57" s="3">
        <f t="shared" si="10"/>
        <v>-0.82814248328226481</v>
      </c>
      <c r="U57" s="3">
        <f t="shared" si="11"/>
        <v>-1.0494898921040579</v>
      </c>
      <c r="V57" s="3">
        <f t="shared" si="12"/>
        <v>1.101429033628587</v>
      </c>
      <c r="W57" s="3">
        <f t="shared" si="13"/>
        <v>0.48294624497387328</v>
      </c>
      <c r="X57" s="3">
        <v>1</v>
      </c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>
        <f t="shared" si="14"/>
        <v>0</v>
      </c>
      <c r="AV57" s="3">
        <f t="shared" si="15"/>
        <v>0</v>
      </c>
      <c r="AW57" s="3">
        <f t="shared" si="16"/>
        <v>0</v>
      </c>
    </row>
    <row r="58" spans="1:49" x14ac:dyDescent="0.3">
      <c r="A58" s="3"/>
      <c r="B58" s="11">
        <v>253</v>
      </c>
      <c r="C58" s="1">
        <v>41.474449783441763</v>
      </c>
      <c r="D58" s="1">
        <v>18.074075819301704</v>
      </c>
      <c r="E58" s="1">
        <v>2.2453254273072591</v>
      </c>
      <c r="F58" s="2">
        <v>72444.307541153263</v>
      </c>
      <c r="G58" s="2">
        <v>-13028.622225520625</v>
      </c>
      <c r="H58" s="2">
        <v>-9879.6940586149994</v>
      </c>
      <c r="I58" s="14">
        <v>1</v>
      </c>
      <c r="J58" s="3"/>
      <c r="K58" s="11">
        <f t="shared" si="17"/>
        <v>253</v>
      </c>
      <c r="L58" s="25">
        <f t="shared" si="18"/>
        <v>0.79314694236425209</v>
      </c>
      <c r="M58" s="25">
        <f t="shared" si="19"/>
        <v>1.3227915286279885</v>
      </c>
      <c r="N58" s="25">
        <f t="shared" si="20"/>
        <v>2.3841112388659207</v>
      </c>
      <c r="O58" s="25">
        <f t="shared" si="21"/>
        <v>0.70167037103833063</v>
      </c>
      <c r="P58" s="25">
        <f t="shared" si="22"/>
        <v>-2.3962206457903465</v>
      </c>
      <c r="Q58" s="25">
        <f t="shared" si="23"/>
        <v>-0.49811692080079234</v>
      </c>
      <c r="R58" s="14">
        <v>1</v>
      </c>
      <c r="S58">
        <v>-0.20896197796654145</v>
      </c>
      <c r="T58" s="3">
        <f t="shared" si="10"/>
        <v>0.68521634935429832</v>
      </c>
      <c r="U58" s="3">
        <f t="shared" si="11"/>
        <v>-0.89417832732083979</v>
      </c>
      <c r="V58" s="3">
        <f t="shared" si="12"/>
        <v>0.79955488105029493</v>
      </c>
      <c r="W58" s="3">
        <f t="shared" si="13"/>
        <v>-0.14905111331160686</v>
      </c>
      <c r="X58" s="3">
        <v>0</v>
      </c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>
        <f t="shared" si="14"/>
        <v>0</v>
      </c>
      <c r="AV58" s="3">
        <f t="shared" si="15"/>
        <v>0</v>
      </c>
      <c r="AW58" s="3">
        <f t="shared" si="16"/>
        <v>0</v>
      </c>
    </row>
    <row r="59" spans="1:49" x14ac:dyDescent="0.3">
      <c r="A59" s="3"/>
      <c r="B59" s="11">
        <v>254</v>
      </c>
      <c r="C59" s="1">
        <v>28.862757974787922</v>
      </c>
      <c r="D59" s="1">
        <v>0.65998771361380615</v>
      </c>
      <c r="E59" s="1">
        <v>1.0299135585023971</v>
      </c>
      <c r="F59" s="2">
        <v>17438.369970978078</v>
      </c>
      <c r="G59" s="2">
        <v>-672.66888516974348</v>
      </c>
      <c r="H59" s="2">
        <v>-609.10737169104175</v>
      </c>
      <c r="I59" s="14">
        <v>1</v>
      </c>
      <c r="J59" s="3"/>
      <c r="K59" s="11">
        <f t="shared" si="17"/>
        <v>254</v>
      </c>
      <c r="L59" s="25">
        <f t="shared" si="18"/>
        <v>-0.73240511796649665</v>
      </c>
      <c r="M59" s="25">
        <f t="shared" si="19"/>
        <v>-1.1867950045600351</v>
      </c>
      <c r="N59" s="25">
        <f t="shared" si="20"/>
        <v>0.34769907731545685</v>
      </c>
      <c r="O59" s="25">
        <f t="shared" si="21"/>
        <v>-0.79549764834543879</v>
      </c>
      <c r="P59" s="25">
        <f t="shared" si="22"/>
        <v>0.54675210475266001</v>
      </c>
      <c r="Q59" s="25">
        <f t="shared" si="23"/>
        <v>0.77040975827633251</v>
      </c>
      <c r="R59" s="14">
        <v>1</v>
      </c>
      <c r="S59">
        <v>-1.6101463003111804</v>
      </c>
      <c r="T59" s="3">
        <f t="shared" si="10"/>
        <v>-0.79907765868439418</v>
      </c>
      <c r="U59" s="3">
        <f t="shared" si="11"/>
        <v>-0.81106864162678627</v>
      </c>
      <c r="V59" s="3">
        <f t="shared" si="12"/>
        <v>0.65783234143032021</v>
      </c>
      <c r="W59" s="3">
        <f t="shared" si="13"/>
        <v>0.40921032107637767</v>
      </c>
      <c r="X59" s="3">
        <v>1</v>
      </c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>
        <f t="shared" si="14"/>
        <v>0</v>
      </c>
      <c r="AV59" s="3">
        <f t="shared" si="15"/>
        <v>0</v>
      </c>
      <c r="AW59" s="3">
        <f t="shared" si="16"/>
        <v>0</v>
      </c>
    </row>
    <row r="60" spans="1:49" x14ac:dyDescent="0.3">
      <c r="A60" s="3"/>
      <c r="B60" s="11">
        <v>255</v>
      </c>
      <c r="C60" s="1">
        <v>34.993070915459342</v>
      </c>
      <c r="D60" s="1">
        <v>0.69182627630258009</v>
      </c>
      <c r="E60" s="1">
        <v>0.70648044051071779</v>
      </c>
      <c r="F60" s="2">
        <v>31936.800512966893</v>
      </c>
      <c r="G60" s="2">
        <v>-2755.8266796186563</v>
      </c>
      <c r="H60" s="2">
        <v>-4145.8859743351868</v>
      </c>
      <c r="I60" s="14">
        <v>1</v>
      </c>
      <c r="J60" s="3"/>
      <c r="K60" s="11">
        <f t="shared" si="17"/>
        <v>255</v>
      </c>
      <c r="L60" s="25">
        <f t="shared" si="18"/>
        <v>9.1378628646984848E-3</v>
      </c>
      <c r="M60" s="25">
        <f t="shared" si="19"/>
        <v>-1.1822066719597359</v>
      </c>
      <c r="N60" s="25">
        <f t="shared" si="20"/>
        <v>-0.19421033778191119</v>
      </c>
      <c r="O60" s="25">
        <f t="shared" si="21"/>
        <v>-0.40087504035825872</v>
      </c>
      <c r="P60" s="25">
        <f t="shared" si="22"/>
        <v>5.0580222642726227E-2</v>
      </c>
      <c r="Q60" s="25">
        <f t="shared" si="23"/>
        <v>0.28646001842099428</v>
      </c>
      <c r="R60" s="14">
        <v>1</v>
      </c>
      <c r="S60">
        <v>-1.4820949856531116</v>
      </c>
      <c r="T60" s="3">
        <f t="shared" si="10"/>
        <v>-0.4705280045868182</v>
      </c>
      <c r="U60" s="3">
        <f t="shared" si="11"/>
        <v>-1.0115669810662933</v>
      </c>
      <c r="V60" s="3">
        <f t="shared" si="12"/>
        <v>1.0232677571835747</v>
      </c>
      <c r="W60" s="3">
        <f t="shared" si="13"/>
        <v>0.36224758634858301</v>
      </c>
      <c r="X60" s="3">
        <v>1</v>
      </c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>
        <f t="shared" si="14"/>
        <v>0</v>
      </c>
      <c r="AV60" s="3">
        <f t="shared" si="15"/>
        <v>0</v>
      </c>
      <c r="AW60" s="3">
        <f t="shared" si="16"/>
        <v>0</v>
      </c>
    </row>
    <row r="61" spans="1:49" x14ac:dyDescent="0.3">
      <c r="A61" s="3"/>
      <c r="B61" s="11">
        <v>256</v>
      </c>
      <c r="C61" s="1">
        <v>30.334947975892256</v>
      </c>
      <c r="D61" s="1">
        <v>5.4983941152555875</v>
      </c>
      <c r="E61" s="1">
        <v>1.3933046803516005</v>
      </c>
      <c r="F61" s="2">
        <v>23034.272959528153</v>
      </c>
      <c r="G61" s="2">
        <v>-482.58136405681756</v>
      </c>
      <c r="H61" s="2">
        <v>-1782.0750680992912</v>
      </c>
      <c r="I61" s="14">
        <v>0</v>
      </c>
      <c r="J61" s="3"/>
      <c r="K61" s="11">
        <f t="shared" si="17"/>
        <v>256</v>
      </c>
      <c r="L61" s="25">
        <f t="shared" si="18"/>
        <v>-0.55432413379259227</v>
      </c>
      <c r="M61" s="25">
        <f t="shared" si="19"/>
        <v>-0.48952050623675442</v>
      </c>
      <c r="N61" s="25">
        <f t="shared" si="20"/>
        <v>0.95655778515484502</v>
      </c>
      <c r="O61" s="25">
        <f t="shared" si="21"/>
        <v>-0.64318669130843198</v>
      </c>
      <c r="P61" s="25">
        <f t="shared" si="22"/>
        <v>0.59202763950453563</v>
      </c>
      <c r="Q61" s="25">
        <f t="shared" si="23"/>
        <v>0.60990850125360019</v>
      </c>
      <c r="R61" s="14">
        <v>0</v>
      </c>
      <c r="S61">
        <v>-0.43089860218010162</v>
      </c>
      <c r="T61" s="3">
        <f t="shared" si="10"/>
        <v>-0.61267232329141696</v>
      </c>
      <c r="U61" s="3">
        <f t="shared" si="11"/>
        <v>0.18177372111131535</v>
      </c>
      <c r="V61" s="3">
        <f t="shared" si="12"/>
        <v>3.3041685686654249E-2</v>
      </c>
      <c r="W61" s="3">
        <f t="shared" si="13"/>
        <v>0.20834414082758773</v>
      </c>
      <c r="X61" s="3">
        <v>1</v>
      </c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>
        <f t="shared" si="14"/>
        <v>0</v>
      </c>
      <c r="AV61" s="3">
        <f t="shared" si="15"/>
        <v>0</v>
      </c>
      <c r="AW61" s="3">
        <f t="shared" si="16"/>
        <v>0</v>
      </c>
    </row>
    <row r="62" spans="1:49" x14ac:dyDescent="0.3">
      <c r="A62" s="3"/>
      <c r="B62" s="11">
        <v>257</v>
      </c>
      <c r="C62" s="1">
        <v>39.733773474871953</v>
      </c>
      <c r="D62" s="1">
        <v>9.6152485022570744</v>
      </c>
      <c r="E62" s="1">
        <v>0.22591740080201733</v>
      </c>
      <c r="F62" s="2">
        <v>37849.149636688679</v>
      </c>
      <c r="G62" s="2">
        <v>-5312.3587230322892</v>
      </c>
      <c r="H62" s="2">
        <v>-4687.3120225127868</v>
      </c>
      <c r="I62" s="14">
        <v>0</v>
      </c>
      <c r="J62" s="3"/>
      <c r="K62" s="11">
        <f t="shared" si="17"/>
        <v>257</v>
      </c>
      <c r="L62" s="25">
        <f t="shared" si="18"/>
        <v>0.58258896416457384</v>
      </c>
      <c r="M62" s="25">
        <f t="shared" si="19"/>
        <v>0.10376937871222522</v>
      </c>
      <c r="N62" s="25">
        <f t="shared" si="20"/>
        <v>-0.99938958900705877</v>
      </c>
      <c r="O62" s="25">
        <f t="shared" si="21"/>
        <v>-0.23995095800487579</v>
      </c>
      <c r="P62" s="25">
        <f t="shared" si="22"/>
        <v>-0.55834115577376864</v>
      </c>
      <c r="Q62" s="25">
        <f t="shared" si="23"/>
        <v>0.21237480568798311</v>
      </c>
      <c r="R62" s="14">
        <v>0</v>
      </c>
      <c r="S62">
        <v>0.42984140512191327</v>
      </c>
      <c r="T62" s="3">
        <f t="shared" si="10"/>
        <v>-2.4568800949231737E-2</v>
      </c>
      <c r="U62" s="3">
        <f t="shared" si="11"/>
        <v>0.45441020607114502</v>
      </c>
      <c r="V62" s="3">
        <f t="shared" si="12"/>
        <v>0.20648863538162049</v>
      </c>
      <c r="W62" s="3">
        <f t="shared" si="13"/>
        <v>0.10521300063797753</v>
      </c>
      <c r="X62" s="3">
        <v>0</v>
      </c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>
        <f t="shared" si="14"/>
        <v>0</v>
      </c>
      <c r="AV62" s="3">
        <f t="shared" si="15"/>
        <v>0</v>
      </c>
      <c r="AW62" s="3">
        <f t="shared" si="16"/>
        <v>0</v>
      </c>
    </row>
    <row r="63" spans="1:49" x14ac:dyDescent="0.3">
      <c r="A63" s="3"/>
      <c r="B63" s="11">
        <v>258</v>
      </c>
      <c r="C63" s="1">
        <v>20.927546608205574</v>
      </c>
      <c r="D63" s="1">
        <v>3.0507830124343776</v>
      </c>
      <c r="E63" s="1">
        <v>1.2081748413531794</v>
      </c>
      <c r="F63" s="2">
        <v>22988.597925252074</v>
      </c>
      <c r="G63" s="2">
        <v>-658.75536392103413</v>
      </c>
      <c r="H63" s="2">
        <v>-531.75694444740475</v>
      </c>
      <c r="I63" s="14">
        <v>1</v>
      </c>
      <c r="J63" s="3"/>
      <c r="K63" s="11">
        <f t="shared" si="17"/>
        <v>258</v>
      </c>
      <c r="L63" s="25">
        <f t="shared" si="18"/>
        <v>-1.6922745972653104</v>
      </c>
      <c r="M63" s="25">
        <f t="shared" si="19"/>
        <v>-0.84225168715430676</v>
      </c>
      <c r="N63" s="25">
        <f t="shared" si="20"/>
        <v>0.64637432777839532</v>
      </c>
      <c r="O63" s="25">
        <f t="shared" si="21"/>
        <v>-0.64442988801815382</v>
      </c>
      <c r="P63" s="25">
        <f t="shared" si="22"/>
        <v>0.55006606303423844</v>
      </c>
      <c r="Q63" s="25">
        <f t="shared" si="23"/>
        <v>0.78099388675818637</v>
      </c>
      <c r="R63" s="14">
        <v>1</v>
      </c>
      <c r="S63">
        <v>-2.2063552495624199</v>
      </c>
      <c r="T63" s="3">
        <f t="shared" si="10"/>
        <v>-0.66763586159013177</v>
      </c>
      <c r="U63" s="3">
        <f t="shared" si="11"/>
        <v>-1.538719387972288</v>
      </c>
      <c r="V63" s="3">
        <f t="shared" si="12"/>
        <v>2.3676573549218127</v>
      </c>
      <c r="W63" s="3">
        <f t="shared" si="13"/>
        <v>0.31917754516650654</v>
      </c>
      <c r="X63" s="3">
        <v>1</v>
      </c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>
        <f t="shared" si="14"/>
        <v>0</v>
      </c>
      <c r="AV63" s="3">
        <f t="shared" si="15"/>
        <v>0</v>
      </c>
      <c r="AW63" s="3">
        <f t="shared" si="16"/>
        <v>0</v>
      </c>
    </row>
    <row r="64" spans="1:49" x14ac:dyDescent="0.3">
      <c r="A64" s="3"/>
      <c r="B64" s="11">
        <v>259</v>
      </c>
      <c r="C64" s="1">
        <v>35.723142570050811</v>
      </c>
      <c r="D64" s="1">
        <v>2.5100313413123434</v>
      </c>
      <c r="E64" s="1">
        <v>1.1332623824285208</v>
      </c>
      <c r="F64" s="2">
        <v>30095.113368053964</v>
      </c>
      <c r="G64" s="2">
        <v>-623.67244488697486</v>
      </c>
      <c r="H64" s="2">
        <v>-5566.4863098477526</v>
      </c>
      <c r="I64" s="14">
        <v>0</v>
      </c>
      <c r="J64" s="3"/>
      <c r="K64" s="11">
        <f t="shared" si="17"/>
        <v>259</v>
      </c>
      <c r="L64" s="25">
        <f t="shared" si="18"/>
        <v>9.7449751051409336E-2</v>
      </c>
      <c r="M64" s="25">
        <f t="shared" si="19"/>
        <v>-0.92018072388655603</v>
      </c>
      <c r="N64" s="25">
        <f t="shared" si="20"/>
        <v>0.52085914537703182</v>
      </c>
      <c r="O64" s="25">
        <f t="shared" si="21"/>
        <v>-0.45100263052170469</v>
      </c>
      <c r="P64" s="25">
        <f t="shared" si="22"/>
        <v>0.55842220293560607</v>
      </c>
      <c r="Q64" s="25">
        <f t="shared" si="23"/>
        <v>9.2074324531156618E-2</v>
      </c>
      <c r="R64" s="14">
        <v>0</v>
      </c>
      <c r="S64">
        <v>-4.7449955076982506E-2</v>
      </c>
      <c r="T64" s="3">
        <f t="shared" si="10"/>
        <v>-0.5324669959143512</v>
      </c>
      <c r="U64" s="3">
        <f t="shared" si="11"/>
        <v>0.48501704083736868</v>
      </c>
      <c r="V64" s="3">
        <f t="shared" si="12"/>
        <v>0.23524152990263777</v>
      </c>
      <c r="W64" s="3">
        <f t="shared" si="13"/>
        <v>0.27370712488804028</v>
      </c>
      <c r="X64" s="3">
        <v>0</v>
      </c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>
        <f t="shared" si="14"/>
        <v>0</v>
      </c>
      <c r="AV64" s="3">
        <f t="shared" si="15"/>
        <v>0</v>
      </c>
      <c r="AW64" s="3">
        <f t="shared" si="16"/>
        <v>0</v>
      </c>
    </row>
    <row r="65" spans="1:49" x14ac:dyDescent="0.3">
      <c r="A65" s="3"/>
      <c r="B65" s="11">
        <v>260</v>
      </c>
      <c r="C65" s="1">
        <v>32.46935782623256</v>
      </c>
      <c r="D65" s="1">
        <v>14.762509029060007</v>
      </c>
      <c r="E65" s="1">
        <v>6.3226025696018871E-7</v>
      </c>
      <c r="F65" s="2">
        <v>29222.067226256164</v>
      </c>
      <c r="G65" s="2">
        <v>-982.53665339374049</v>
      </c>
      <c r="H65" s="2">
        <v>-2054.5190708825667</v>
      </c>
      <c r="I65" s="14">
        <v>0</v>
      </c>
      <c r="J65" s="3"/>
      <c r="K65" s="11">
        <f t="shared" si="17"/>
        <v>260</v>
      </c>
      <c r="L65" s="25">
        <f t="shared" si="18"/>
        <v>-0.29613884079783304</v>
      </c>
      <c r="M65" s="25">
        <f t="shared" si="19"/>
        <v>0.84555359517405304</v>
      </c>
      <c r="N65" s="25">
        <f t="shared" si="20"/>
        <v>-1.3779111970023858</v>
      </c>
      <c r="O65" s="25">
        <f t="shared" si="21"/>
        <v>-0.4747654608757641</v>
      </c>
      <c r="P65" s="25">
        <f t="shared" si="22"/>
        <v>0.4729470026261654</v>
      </c>
      <c r="Q65" s="25">
        <f t="shared" si="23"/>
        <v>0.57262903904085649</v>
      </c>
      <c r="R65" s="14">
        <v>0</v>
      </c>
      <c r="S65">
        <v>-0.3743183911971531</v>
      </c>
      <c r="T65" s="3">
        <f t="shared" si="10"/>
        <v>-7.8079136652800196E-2</v>
      </c>
      <c r="U65" s="3">
        <f t="shared" si="11"/>
        <v>-0.2962392545443529</v>
      </c>
      <c r="V65" s="3">
        <f t="shared" si="12"/>
        <v>8.7757695932993915E-2</v>
      </c>
      <c r="W65" s="3">
        <f t="shared" si="13"/>
        <v>-0.13064998604556205</v>
      </c>
      <c r="X65" s="3">
        <v>1</v>
      </c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>
        <f t="shared" si="14"/>
        <v>0</v>
      </c>
      <c r="AV65" s="3">
        <f t="shared" si="15"/>
        <v>0</v>
      </c>
      <c r="AW65" s="3">
        <f t="shared" si="16"/>
        <v>0</v>
      </c>
    </row>
    <row r="66" spans="1:49" x14ac:dyDescent="0.3">
      <c r="A66" s="3"/>
      <c r="B66" s="11">
        <v>261</v>
      </c>
      <c r="C66" s="1">
        <v>31.487017834388624</v>
      </c>
      <c r="D66" s="1">
        <v>13.874103712921642</v>
      </c>
      <c r="E66" s="1">
        <v>0.25384989277219366</v>
      </c>
      <c r="F66" s="2">
        <v>53945.833028985879</v>
      </c>
      <c r="G66" s="2">
        <v>-5357.1446517086579</v>
      </c>
      <c r="H66" s="2">
        <v>-18443.585368182114</v>
      </c>
      <c r="I66" s="14">
        <v>1</v>
      </c>
      <c r="J66" s="3"/>
      <c r="K66" s="11">
        <f t="shared" si="17"/>
        <v>261</v>
      </c>
      <c r="L66" s="25">
        <f t="shared" si="18"/>
        <v>-0.41496594355612415</v>
      </c>
      <c r="M66" s="25">
        <f t="shared" si="19"/>
        <v>0.71752334725855815</v>
      </c>
      <c r="N66" s="25">
        <f t="shared" si="20"/>
        <v>-0.95258893828903413</v>
      </c>
      <c r="O66" s="25">
        <f t="shared" si="21"/>
        <v>0.19817337288845296</v>
      </c>
      <c r="P66" s="25">
        <f t="shared" si="22"/>
        <v>-0.56900838347135829</v>
      </c>
      <c r="Q66" s="25">
        <f t="shared" si="23"/>
        <v>-1.6699440089639914</v>
      </c>
      <c r="R66" s="14">
        <v>1</v>
      </c>
      <c r="S66">
        <v>-0.97785789466613626</v>
      </c>
      <c r="T66" s="3">
        <f t="shared" si="10"/>
        <v>0.35983246388068862</v>
      </c>
      <c r="U66" s="3">
        <f t="shared" si="11"/>
        <v>-1.3376903585468249</v>
      </c>
      <c r="V66" s="3">
        <f t="shared" si="12"/>
        <v>1.789415495349133</v>
      </c>
      <c r="W66" s="3">
        <f t="shared" si="13"/>
        <v>0.14506796043001471</v>
      </c>
      <c r="X66" s="3">
        <v>1</v>
      </c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>
        <f t="shared" si="14"/>
        <v>0</v>
      </c>
      <c r="AV66" s="3">
        <f t="shared" si="15"/>
        <v>0</v>
      </c>
      <c r="AW66" s="3">
        <f t="shared" si="16"/>
        <v>0</v>
      </c>
    </row>
    <row r="67" spans="1:49" x14ac:dyDescent="0.3">
      <c r="A67" s="3"/>
      <c r="B67" s="11">
        <v>262</v>
      </c>
      <c r="C67" s="1">
        <v>47.135514759285442</v>
      </c>
      <c r="D67" s="1">
        <v>2.425117489755944</v>
      </c>
      <c r="E67" s="1">
        <v>2.522865923660234</v>
      </c>
      <c r="F67" s="2">
        <v>31927.991918241409</v>
      </c>
      <c r="G67" s="2">
        <v>-5593.6157482465778</v>
      </c>
      <c r="H67" s="2">
        <v>-8241.9443678238804</v>
      </c>
      <c r="I67" s="14">
        <v>0</v>
      </c>
      <c r="J67" s="3"/>
      <c r="K67" s="11">
        <f t="shared" si="17"/>
        <v>262</v>
      </c>
      <c r="L67" s="25">
        <f t="shared" si="18"/>
        <v>1.4779281333888041</v>
      </c>
      <c r="M67" s="25">
        <f t="shared" si="19"/>
        <v>-0.93241786527769566</v>
      </c>
      <c r="N67" s="25">
        <f t="shared" si="20"/>
        <v>2.849127960030335</v>
      </c>
      <c r="O67" s="25">
        <f t="shared" si="21"/>
        <v>-0.40111479531747346</v>
      </c>
      <c r="P67" s="25">
        <f t="shared" si="22"/>
        <v>-0.62533167753313079</v>
      </c>
      <c r="Q67" s="25">
        <f t="shared" si="23"/>
        <v>-0.27401792398658054</v>
      </c>
      <c r="R67" s="14">
        <v>0</v>
      </c>
      <c r="S67">
        <v>0.44963165656738913</v>
      </c>
      <c r="T67" s="3">
        <f t="shared" si="10"/>
        <v>-0.58101263862219277</v>
      </c>
      <c r="U67" s="3">
        <f t="shared" si="11"/>
        <v>1.0306442951895818</v>
      </c>
      <c r="V67" s="3">
        <f t="shared" si="12"/>
        <v>1.0622276632068297</v>
      </c>
      <c r="W67" s="3">
        <f t="shared" si="13"/>
        <v>0.43427549531536858</v>
      </c>
      <c r="X67" s="3">
        <v>0</v>
      </c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>
        <f t="shared" si="14"/>
        <v>0</v>
      </c>
      <c r="AV67" s="3">
        <f t="shared" si="15"/>
        <v>0</v>
      </c>
      <c r="AW67" s="3">
        <f t="shared" si="16"/>
        <v>0</v>
      </c>
    </row>
    <row r="68" spans="1:49" x14ac:dyDescent="0.3">
      <c r="A68" s="3"/>
      <c r="B68" s="11">
        <v>263</v>
      </c>
      <c r="C68" s="1">
        <v>28.935505009520508</v>
      </c>
      <c r="D68" s="1">
        <v>4.6493377988607412</v>
      </c>
      <c r="E68" s="1">
        <v>0.54825370470400137</v>
      </c>
      <c r="F68" s="2">
        <v>37254.509427915887</v>
      </c>
      <c r="G68" s="2">
        <v>-6297.045551916628</v>
      </c>
      <c r="H68" s="2">
        <v>-11865.359493603917</v>
      </c>
      <c r="I68" s="14">
        <v>0</v>
      </c>
      <c r="J68" s="3"/>
      <c r="K68" s="11">
        <f t="shared" si="17"/>
        <v>263</v>
      </c>
      <c r="L68" s="25">
        <f t="shared" si="18"/>
        <v>-0.72360539542307878</v>
      </c>
      <c r="M68" s="25">
        <f t="shared" si="19"/>
        <v>-0.61188007422623569</v>
      </c>
      <c r="N68" s="25">
        <f t="shared" si="20"/>
        <v>-0.45931787650956046</v>
      </c>
      <c r="O68" s="25">
        <f t="shared" si="21"/>
        <v>-0.25613605261358996</v>
      </c>
      <c r="P68" s="25">
        <f t="shared" si="22"/>
        <v>-0.7928763976447063</v>
      </c>
      <c r="Q68" s="25">
        <f t="shared" si="23"/>
        <v>-0.76982244118145593</v>
      </c>
      <c r="R68" s="14">
        <v>0</v>
      </c>
      <c r="S68">
        <v>0.95846632476317783</v>
      </c>
      <c r="T68" s="3">
        <f t="shared" si="10"/>
        <v>-0.20769550651556154</v>
      </c>
      <c r="U68" s="3">
        <f t="shared" si="11"/>
        <v>1.1661618312787394</v>
      </c>
      <c r="V68" s="3">
        <f t="shared" si="12"/>
        <v>1.359933416731383</v>
      </c>
      <c r="W68" s="3">
        <f t="shared" si="13"/>
        <v>0.52228404166855724</v>
      </c>
      <c r="X68" s="3">
        <v>0</v>
      </c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>
        <f t="shared" si="14"/>
        <v>0</v>
      </c>
      <c r="AV68" s="3">
        <f t="shared" si="15"/>
        <v>0</v>
      </c>
      <c r="AW68" s="3">
        <f t="shared" si="16"/>
        <v>0</v>
      </c>
    </row>
    <row r="69" spans="1:49" x14ac:dyDescent="0.3">
      <c r="A69" s="3"/>
      <c r="B69" s="11">
        <v>264</v>
      </c>
      <c r="C69" s="1">
        <v>34.563470283182163</v>
      </c>
      <c r="D69" s="1">
        <v>13.88953958062443</v>
      </c>
      <c r="E69" s="1">
        <v>0.97140398197002753</v>
      </c>
      <c r="F69" s="2">
        <v>77485.880801918625</v>
      </c>
      <c r="G69" s="2">
        <v>-3489.146837840387</v>
      </c>
      <c r="H69" s="2">
        <v>-8333.0052359559304</v>
      </c>
      <c r="I69" s="14">
        <v>0</v>
      </c>
      <c r="J69" s="3"/>
      <c r="K69" s="11">
        <f t="shared" si="17"/>
        <v>264</v>
      </c>
      <c r="L69" s="25">
        <f t="shared" si="18"/>
        <v>-4.2828054129890436E-2</v>
      </c>
      <c r="M69" s="25">
        <f t="shared" si="19"/>
        <v>0.71974784764467581</v>
      </c>
      <c r="N69" s="25">
        <f t="shared" si="20"/>
        <v>0.24966678367425102</v>
      </c>
      <c r="O69" s="25">
        <f t="shared" si="21"/>
        <v>0.8388934161644791</v>
      </c>
      <c r="P69" s="25">
        <f t="shared" si="22"/>
        <v>-0.12408385900466799</v>
      </c>
      <c r="Q69" s="25">
        <f t="shared" si="23"/>
        <v>-0.28647809986826006</v>
      </c>
      <c r="R69" s="14">
        <v>0</v>
      </c>
      <c r="S69">
        <v>0.46677245895601244</v>
      </c>
      <c r="T69" s="3">
        <f t="shared" si="10"/>
        <v>0.66318395353953874</v>
      </c>
      <c r="U69" s="3">
        <f t="shared" si="11"/>
        <v>-0.1964114945835263</v>
      </c>
      <c r="V69" s="3">
        <f t="shared" si="12"/>
        <v>3.8577475204534584E-2</v>
      </c>
      <c r="W69" s="3">
        <f t="shared" si="13"/>
        <v>-0.43565096666830005</v>
      </c>
      <c r="X69" s="3">
        <v>0</v>
      </c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>
        <f t="shared" si="14"/>
        <v>0</v>
      </c>
      <c r="AV69" s="3">
        <f t="shared" si="15"/>
        <v>0</v>
      </c>
      <c r="AW69" s="3">
        <f t="shared" si="16"/>
        <v>0</v>
      </c>
    </row>
    <row r="70" spans="1:49" x14ac:dyDescent="0.3">
      <c r="A70" s="3"/>
      <c r="B70" s="11">
        <v>265</v>
      </c>
      <c r="C70" s="1">
        <v>39.922550550345576</v>
      </c>
      <c r="D70" s="1">
        <v>13.185792376360105</v>
      </c>
      <c r="E70" s="1">
        <v>0.24390505053590056</v>
      </c>
      <c r="F70" s="2">
        <v>101665.48142564026</v>
      </c>
      <c r="G70" s="2">
        <v>-12450.273389940074</v>
      </c>
      <c r="H70" s="2">
        <v>-25526.07884457472</v>
      </c>
      <c r="I70" s="14">
        <v>1</v>
      </c>
      <c r="J70" s="3"/>
      <c r="K70" s="11">
        <f t="shared" ref="K70:K101" si="24">B70</f>
        <v>265</v>
      </c>
      <c r="L70" s="25">
        <f t="shared" ref="L70:L101" si="25">(C70-C$207)/C$209</f>
        <v>0.6054240651804732</v>
      </c>
      <c r="M70" s="25">
        <f t="shared" ref="M70:M101" si="26">(D70-D$207)/D$209</f>
        <v>0.61832912873894041</v>
      </c>
      <c r="N70" s="25">
        <f t="shared" ref="N70:N101" si="27">(E70-E$207)/E$209</f>
        <v>-0.96925143615866738</v>
      </c>
      <c r="O70" s="25">
        <f t="shared" ref="O70:O101" si="28">(F70-F$207)/F$209</f>
        <v>1.497020999738955</v>
      </c>
      <c r="P70" s="25">
        <f t="shared" ref="P70:P101" si="29">(G70-G$207)/G$209</f>
        <v>-2.2584680324113853</v>
      </c>
      <c r="Q70" s="25">
        <f t="shared" ref="Q70:Q101" si="30">(H70-H$207)/H$209</f>
        <v>-2.6390662697876777</v>
      </c>
      <c r="R70" s="14">
        <v>1</v>
      </c>
      <c r="S70">
        <v>0.57746598460969611</v>
      </c>
      <c r="T70" s="3">
        <f t="shared" si="10"/>
        <v>1.2849858974209245</v>
      </c>
      <c r="U70" s="3">
        <f t="shared" si="11"/>
        <v>-0.70751991281122839</v>
      </c>
      <c r="V70" s="3">
        <f t="shared" si="12"/>
        <v>0.5005844270244082</v>
      </c>
      <c r="W70" s="3">
        <f t="shared" si="13"/>
        <v>-5.2636518327121018E-3</v>
      </c>
      <c r="X70" s="3">
        <v>0</v>
      </c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>
        <f t="shared" si="14"/>
        <v>0</v>
      </c>
      <c r="AV70" s="3">
        <f t="shared" si="15"/>
        <v>0</v>
      </c>
      <c r="AW70" s="3">
        <f t="shared" si="16"/>
        <v>0</v>
      </c>
    </row>
    <row r="71" spans="1:49" x14ac:dyDescent="0.3">
      <c r="A71" s="3"/>
      <c r="B71" s="11">
        <v>266</v>
      </c>
      <c r="C71" s="1">
        <v>34.701515525026331</v>
      </c>
      <c r="D71" s="1">
        <v>16.658200770941839</v>
      </c>
      <c r="E71" s="1">
        <v>1.8047136037843541</v>
      </c>
      <c r="F71" s="2">
        <v>54845.48971585909</v>
      </c>
      <c r="G71" s="2">
        <v>-1609.5040186567358</v>
      </c>
      <c r="H71" s="2">
        <v>-4500.3918194738426</v>
      </c>
      <c r="I71" s="14">
        <v>0</v>
      </c>
      <c r="J71" s="3"/>
      <c r="K71" s="11">
        <f t="shared" si="24"/>
        <v>266</v>
      </c>
      <c r="L71" s="25">
        <f t="shared" si="25"/>
        <v>-2.6129643931686791E-2</v>
      </c>
      <c r="M71" s="25">
        <f t="shared" si="26"/>
        <v>1.1187463364550909</v>
      </c>
      <c r="N71" s="25">
        <f t="shared" si="27"/>
        <v>1.6458699076970298</v>
      </c>
      <c r="O71" s="25">
        <f t="shared" si="28"/>
        <v>0.22266049699742649</v>
      </c>
      <c r="P71" s="25">
        <f t="shared" si="29"/>
        <v>0.32361430278316478</v>
      </c>
      <c r="Q71" s="25">
        <f t="shared" si="30"/>
        <v>0.23795174838006311</v>
      </c>
      <c r="R71" s="14">
        <v>0</v>
      </c>
      <c r="S71">
        <v>-6.3930914747768611E-4</v>
      </c>
      <c r="T71" s="3">
        <f t="shared" ref="T71:T134" si="31">0.01*L71+0.19*M71-0.07*N71+0.64*O71-0.06*P71+0*Q71</f>
        <v>0.22017547385972142</v>
      </c>
      <c r="U71" s="3">
        <f t="shared" ref="U71:U134" si="32">S71-T71</f>
        <v>-0.22081478300719909</v>
      </c>
      <c r="V71" s="3">
        <f t="shared" ref="V71:V134" si="33">U71^2</f>
        <v>4.8759168394516418E-2</v>
      </c>
      <c r="W71" s="3">
        <f t="shared" ref="W71:W134" si="34">((0.16*P71)+(0.16*Q71)+(0.42*O71)+(0.05*L71)+(0.21*M71))*-1</f>
        <v>-0.41699822538402032</v>
      </c>
      <c r="X71" s="3">
        <v>0</v>
      </c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>
        <f t="shared" ref="AU71:AU134" si="35">IF(S71&gt;AP$1,1,0)</f>
        <v>0</v>
      </c>
      <c r="AV71" s="3">
        <f t="shared" ref="AV71:AV134" si="36">IF(S71&gt;AQ$1,1,0)</f>
        <v>0</v>
      </c>
      <c r="AW71" s="3">
        <f t="shared" ref="AW71:AW134" si="37">IF(S71&gt;AR$1,1,0)</f>
        <v>0</v>
      </c>
    </row>
    <row r="72" spans="1:49" x14ac:dyDescent="0.3">
      <c r="A72" s="3"/>
      <c r="B72" s="11">
        <v>267</v>
      </c>
      <c r="C72" s="1">
        <v>33.830473997409136</v>
      </c>
      <c r="D72" s="1">
        <v>9.6912116588423505</v>
      </c>
      <c r="E72" s="1">
        <v>0.25890187519163316</v>
      </c>
      <c r="F72" s="2">
        <v>58631.734999771921</v>
      </c>
      <c r="G72" s="2">
        <v>-6352.8679742804379</v>
      </c>
      <c r="H72" s="2">
        <v>-11290.730655194071</v>
      </c>
      <c r="I72" s="14">
        <v>1</v>
      </c>
      <c r="J72" s="3"/>
      <c r="K72" s="11">
        <f t="shared" si="24"/>
        <v>267</v>
      </c>
      <c r="L72" s="25">
        <f t="shared" si="25"/>
        <v>-0.13149371540211788</v>
      </c>
      <c r="M72" s="25">
        <f t="shared" si="26"/>
        <v>0.11471661371114517</v>
      </c>
      <c r="N72" s="25">
        <f t="shared" si="27"/>
        <v>-0.94412438507630136</v>
      </c>
      <c r="O72" s="25">
        <f t="shared" si="28"/>
        <v>0.32571565073214825</v>
      </c>
      <c r="P72" s="25">
        <f t="shared" si="29"/>
        <v>-0.806172325798586</v>
      </c>
      <c r="Q72" s="25">
        <f t="shared" si="30"/>
        <v>-0.69119397496818635</v>
      </c>
      <c r="R72" s="14">
        <v>1</v>
      </c>
      <c r="S72">
        <v>-0.55211397581653643</v>
      </c>
      <c r="T72" s="3">
        <f t="shared" si="31"/>
        <v>0.34339828242292753</v>
      </c>
      <c r="U72" s="3">
        <f t="shared" si="32"/>
        <v>-0.8955122582394639</v>
      </c>
      <c r="V72" s="3">
        <f t="shared" si="33"/>
        <v>0.80194220465714428</v>
      </c>
      <c r="W72" s="3">
        <f t="shared" si="34"/>
        <v>8.5262231705946739E-2</v>
      </c>
      <c r="X72" s="3">
        <v>1</v>
      </c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>
        <f t="shared" si="35"/>
        <v>0</v>
      </c>
      <c r="AV72" s="3">
        <f t="shared" si="36"/>
        <v>0</v>
      </c>
      <c r="AW72" s="3">
        <f t="shared" si="37"/>
        <v>0</v>
      </c>
    </row>
    <row r="73" spans="1:49" x14ac:dyDescent="0.3">
      <c r="A73" s="3"/>
      <c r="B73" s="11">
        <v>268</v>
      </c>
      <c r="C73" s="1">
        <v>35.066417867544594</v>
      </c>
      <c r="D73" s="1">
        <v>7.837198040742793</v>
      </c>
      <c r="E73" s="1">
        <v>0.93285862113905238</v>
      </c>
      <c r="F73" s="2">
        <v>26496.906255432423</v>
      </c>
      <c r="G73" s="2">
        <v>-964.14610282887418</v>
      </c>
      <c r="H73" s="2">
        <v>-1309.4392971696943</v>
      </c>
      <c r="I73" s="14">
        <v>0</v>
      </c>
      <c r="J73" s="3"/>
      <c r="K73" s="11">
        <f t="shared" si="24"/>
        <v>268</v>
      </c>
      <c r="L73" s="25">
        <f t="shared" si="25"/>
        <v>1.8010153400363018E-2</v>
      </c>
      <c r="M73" s="25">
        <f t="shared" si="26"/>
        <v>-0.15246979192155194</v>
      </c>
      <c r="N73" s="25">
        <f t="shared" si="27"/>
        <v>0.18508436220692276</v>
      </c>
      <c r="O73" s="25">
        <f t="shared" si="28"/>
        <v>-0.54893970521047686</v>
      </c>
      <c r="P73" s="25">
        <f t="shared" si="29"/>
        <v>0.47732731126678934</v>
      </c>
      <c r="Q73" s="25">
        <f t="shared" si="30"/>
        <v>0.67458090065589882</v>
      </c>
      <c r="R73" s="14">
        <v>0</v>
      </c>
      <c r="S73">
        <v>-0.15366374155060436</v>
      </c>
      <c r="T73" s="3">
        <f t="shared" si="31"/>
        <v>-0.4217061142962884</v>
      </c>
      <c r="U73" s="3">
        <f t="shared" si="32"/>
        <v>0.26804237274568404</v>
      </c>
      <c r="V73" s="3">
        <f t="shared" si="33"/>
        <v>7.1846713587136221E-2</v>
      </c>
      <c r="W73" s="3">
        <f t="shared" si="34"/>
        <v>7.7367510914277932E-2</v>
      </c>
      <c r="X73" s="3">
        <v>0</v>
      </c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>
        <f t="shared" si="35"/>
        <v>0</v>
      </c>
      <c r="AV73" s="3">
        <f t="shared" si="36"/>
        <v>0</v>
      </c>
      <c r="AW73" s="3">
        <f t="shared" si="37"/>
        <v>0</v>
      </c>
    </row>
    <row r="74" spans="1:49" x14ac:dyDescent="0.3">
      <c r="A74" s="3"/>
      <c r="B74" s="11">
        <v>269</v>
      </c>
      <c r="C74" s="1">
        <v>32.380587712214265</v>
      </c>
      <c r="D74" s="1">
        <v>1.677614245403197</v>
      </c>
      <c r="E74" s="1">
        <v>0.12558021806308434</v>
      </c>
      <c r="F74" s="2">
        <v>38102.150197940638</v>
      </c>
      <c r="G74" s="2">
        <v>-1225.8436306215681</v>
      </c>
      <c r="H74" s="2">
        <v>-1648.5087143097494</v>
      </c>
      <c r="I74" s="14">
        <v>0</v>
      </c>
      <c r="J74" s="3"/>
      <c r="K74" s="11">
        <f t="shared" si="24"/>
        <v>269</v>
      </c>
      <c r="L74" s="25">
        <f t="shared" si="25"/>
        <v>-0.30687676814263876</v>
      </c>
      <c r="M74" s="25">
        <f t="shared" si="26"/>
        <v>-1.0401423733976061</v>
      </c>
      <c r="N74" s="25">
        <f t="shared" si="27"/>
        <v>-1.1675036780904524</v>
      </c>
      <c r="O74" s="25">
        <f t="shared" si="28"/>
        <v>-0.23306471324794684</v>
      </c>
      <c r="P74" s="25">
        <f t="shared" si="29"/>
        <v>0.41499552091733671</v>
      </c>
      <c r="Q74" s="25">
        <f t="shared" si="30"/>
        <v>0.62818485084516062</v>
      </c>
      <c r="R74" s="14">
        <v>0</v>
      </c>
      <c r="S74">
        <v>0.22883242033357928</v>
      </c>
      <c r="T74" s="3">
        <f t="shared" si="31"/>
        <v>-0.29303170889436603</v>
      </c>
      <c r="U74" s="3">
        <f t="shared" si="32"/>
        <v>0.52186412922794534</v>
      </c>
      <c r="V74" s="3">
        <f t="shared" si="33"/>
        <v>0.27234216937484163</v>
      </c>
      <c r="W74" s="3">
        <f t="shared" si="34"/>
        <v>0.16475205690276731</v>
      </c>
      <c r="X74" s="3">
        <v>0</v>
      </c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>
        <f t="shared" si="35"/>
        <v>0</v>
      </c>
      <c r="AV74" s="3">
        <f t="shared" si="36"/>
        <v>0</v>
      </c>
      <c r="AW74" s="3">
        <f t="shared" si="37"/>
        <v>0</v>
      </c>
    </row>
    <row r="75" spans="1:49" x14ac:dyDescent="0.3">
      <c r="A75" s="3"/>
      <c r="B75" s="11">
        <v>270</v>
      </c>
      <c r="C75" s="1">
        <v>45.635168885739731</v>
      </c>
      <c r="D75" s="1">
        <v>16.928814959389896</v>
      </c>
      <c r="E75" s="1">
        <v>0.29441377296751625</v>
      </c>
      <c r="F75" s="2">
        <v>77522.88072993682</v>
      </c>
      <c r="G75" s="2">
        <v>-8983.6875394633262</v>
      </c>
      <c r="H75" s="2">
        <v>-10935.139932446784</v>
      </c>
      <c r="I75" s="14">
        <v>0</v>
      </c>
      <c r="J75" s="3"/>
      <c r="K75" s="11">
        <f t="shared" si="24"/>
        <v>270</v>
      </c>
      <c r="L75" s="25">
        <f t="shared" si="25"/>
        <v>1.2964413215222281</v>
      </c>
      <c r="M75" s="25">
        <f t="shared" si="26"/>
        <v>1.1577452044346912</v>
      </c>
      <c r="N75" s="25">
        <f t="shared" si="27"/>
        <v>-0.88462450493965628</v>
      </c>
      <c r="O75" s="25">
        <f t="shared" si="28"/>
        <v>0.83990049124392241</v>
      </c>
      <c r="P75" s="25">
        <f t="shared" si="29"/>
        <v>-1.4327876972441997</v>
      </c>
      <c r="Q75" s="25">
        <f t="shared" si="30"/>
        <v>-0.64253725734388667</v>
      </c>
      <c r="R75" s="14">
        <v>0</v>
      </c>
      <c r="S75">
        <v>1.119464005101537</v>
      </c>
      <c r="T75" s="3">
        <f t="shared" si="31"/>
        <v>0.91836329363435187</v>
      </c>
      <c r="U75" s="3">
        <f t="shared" si="32"/>
        <v>0.20110071146718511</v>
      </c>
      <c r="V75" s="3">
        <f t="shared" si="33"/>
        <v>4.0441496152608038E-2</v>
      </c>
      <c r="W75" s="3">
        <f t="shared" si="34"/>
        <v>-0.3286547725957501</v>
      </c>
      <c r="X75" s="3">
        <v>0</v>
      </c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>
        <f t="shared" si="35"/>
        <v>0</v>
      </c>
      <c r="AV75" s="3">
        <f t="shared" si="36"/>
        <v>0</v>
      </c>
      <c r="AW75" s="3">
        <f t="shared" si="37"/>
        <v>0</v>
      </c>
    </row>
    <row r="76" spans="1:49" x14ac:dyDescent="0.3">
      <c r="A76" s="3"/>
      <c r="B76" s="11">
        <v>271</v>
      </c>
      <c r="C76" s="1">
        <v>23.640546759937092</v>
      </c>
      <c r="D76" s="1">
        <v>3.6670218321569976</v>
      </c>
      <c r="E76" s="1">
        <v>0.79057681513569333</v>
      </c>
      <c r="F76" s="2">
        <v>19566.64786347219</v>
      </c>
      <c r="G76" s="2">
        <v>-681.12913268146485</v>
      </c>
      <c r="H76" s="2">
        <v>-3837.8678745270618</v>
      </c>
      <c r="I76" s="14">
        <v>1</v>
      </c>
      <c r="J76" s="3"/>
      <c r="K76" s="11">
        <f t="shared" si="24"/>
        <v>271</v>
      </c>
      <c r="L76" s="25">
        <f t="shared" si="25"/>
        <v>-1.3641011028645282</v>
      </c>
      <c r="M76" s="25">
        <f t="shared" si="26"/>
        <v>-0.75344401408996531</v>
      </c>
      <c r="N76" s="25">
        <f t="shared" si="27"/>
        <v>-5.3307583395447736E-2</v>
      </c>
      <c r="O76" s="25">
        <f t="shared" si="28"/>
        <v>-0.73756954571218114</v>
      </c>
      <c r="P76" s="25">
        <f t="shared" si="29"/>
        <v>0.54473702123753098</v>
      </c>
      <c r="Q76" s="25">
        <f t="shared" si="30"/>
        <v>0.32860720828507972</v>
      </c>
      <c r="R76" s="14">
        <v>1</v>
      </c>
      <c r="S76">
        <v>-1.7215733645524627</v>
      </c>
      <c r="T76" s="3">
        <f t="shared" si="31"/>
        <v>-0.65779257339810515</v>
      </c>
      <c r="U76" s="3">
        <f t="shared" si="32"/>
        <v>-1.0637807911543575</v>
      </c>
      <c r="V76" s="3">
        <f t="shared" si="33"/>
        <v>1.1316295716289908</v>
      </c>
      <c r="W76" s="3">
        <f t="shared" si="34"/>
        <v>0.3964724305776175</v>
      </c>
      <c r="X76" s="3">
        <v>1</v>
      </c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>
        <f t="shared" si="35"/>
        <v>0</v>
      </c>
      <c r="AV76" s="3">
        <f t="shared" si="36"/>
        <v>0</v>
      </c>
      <c r="AW76" s="3">
        <f t="shared" si="37"/>
        <v>0</v>
      </c>
    </row>
    <row r="77" spans="1:49" x14ac:dyDescent="0.3">
      <c r="A77" s="3"/>
      <c r="B77" s="11">
        <v>272</v>
      </c>
      <c r="C77" s="1">
        <v>28.755658455619358</v>
      </c>
      <c r="D77" s="1">
        <v>7.6410932929611857</v>
      </c>
      <c r="E77" s="1">
        <v>0.46210931402815847</v>
      </c>
      <c r="F77" s="2">
        <v>24632.860872679728</v>
      </c>
      <c r="G77" s="2">
        <v>-1015.7481233850523</v>
      </c>
      <c r="H77" s="2">
        <v>-3726.9163832307927</v>
      </c>
      <c r="I77" s="14">
        <v>0</v>
      </c>
      <c r="J77" s="3"/>
      <c r="K77" s="11">
        <f t="shared" si="24"/>
        <v>272</v>
      </c>
      <c r="L77" s="25">
        <f t="shared" si="25"/>
        <v>-0.7453602309368218</v>
      </c>
      <c r="M77" s="25">
        <f t="shared" si="26"/>
        <v>-0.18073092343415806</v>
      </c>
      <c r="N77" s="25">
        <f t="shared" si="27"/>
        <v>-0.6036520642233435</v>
      </c>
      <c r="O77" s="25">
        <f t="shared" si="28"/>
        <v>-0.59967584856185407</v>
      </c>
      <c r="P77" s="25">
        <f t="shared" si="29"/>
        <v>0.46503660927183671</v>
      </c>
      <c r="Q77" s="25">
        <f t="shared" si="30"/>
        <v>0.3437890874417926</v>
      </c>
      <c r="R77" s="14">
        <v>0</v>
      </c>
      <c r="S77">
        <v>-9.8781833367888511E-2</v>
      </c>
      <c r="T77" s="3">
        <f t="shared" si="31"/>
        <v>-0.41123157290212098</v>
      </c>
      <c r="U77" s="3">
        <f t="shared" si="32"/>
        <v>0.3124497395342325</v>
      </c>
      <c r="V77" s="3">
        <f t="shared" si="33"/>
        <v>9.7624839735009725E-2</v>
      </c>
      <c r="W77" s="3">
        <f t="shared" si="34"/>
        <v>0.19767325038981229</v>
      </c>
      <c r="X77" s="3">
        <v>0</v>
      </c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>
        <f t="shared" si="35"/>
        <v>0</v>
      </c>
      <c r="AV77" s="3">
        <f t="shared" si="36"/>
        <v>0</v>
      </c>
      <c r="AW77" s="3">
        <f t="shared" si="37"/>
        <v>0</v>
      </c>
    </row>
    <row r="78" spans="1:49" x14ac:dyDescent="0.3">
      <c r="A78" s="3"/>
      <c r="B78" s="11">
        <v>273</v>
      </c>
      <c r="C78" s="1">
        <v>25.467030904893317</v>
      </c>
      <c r="D78" s="1">
        <v>3.0805006854329946</v>
      </c>
      <c r="E78" s="1">
        <v>0.2456617184693887</v>
      </c>
      <c r="F78" s="2">
        <v>16515.125364158517</v>
      </c>
      <c r="G78" s="2">
        <v>-2573.0430426295293</v>
      </c>
      <c r="H78" s="2">
        <v>-6718.5448976390744</v>
      </c>
      <c r="I78" s="14">
        <v>1</v>
      </c>
      <c r="J78" s="3"/>
      <c r="K78" s="11">
        <f t="shared" si="24"/>
        <v>273</v>
      </c>
      <c r="L78" s="25">
        <f t="shared" si="25"/>
        <v>-1.143163524245024</v>
      </c>
      <c r="M78" s="25">
        <f t="shared" si="26"/>
        <v>-0.83796900111858752</v>
      </c>
      <c r="N78" s="25">
        <f t="shared" si="27"/>
        <v>-0.96630815410311333</v>
      </c>
      <c r="O78" s="25">
        <f t="shared" si="28"/>
        <v>-0.82062679549678674</v>
      </c>
      <c r="P78" s="25">
        <f t="shared" si="29"/>
        <v>9.4116099485788959E-2</v>
      </c>
      <c r="Q78" s="25">
        <f t="shared" si="30"/>
        <v>-6.556586630320746E-2</v>
      </c>
      <c r="R78" s="14">
        <v>1</v>
      </c>
      <c r="S78">
        <v>-1.4999951875118658</v>
      </c>
      <c r="T78" s="3">
        <f t="shared" si="31"/>
        <v>-0.63385228975485486</v>
      </c>
      <c r="U78" s="3">
        <f t="shared" si="32"/>
        <v>-0.86614289775701092</v>
      </c>
      <c r="V78" s="3">
        <f t="shared" si="33"/>
        <v>0.75020351933491192</v>
      </c>
      <c r="W78" s="3">
        <f t="shared" si="34"/>
        <v>0.57322688324659188</v>
      </c>
      <c r="X78" s="3">
        <v>1</v>
      </c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>
        <f t="shared" si="35"/>
        <v>0</v>
      </c>
      <c r="AV78" s="3">
        <f t="shared" si="36"/>
        <v>0</v>
      </c>
      <c r="AW78" s="3">
        <f t="shared" si="37"/>
        <v>0</v>
      </c>
    </row>
    <row r="79" spans="1:49" x14ac:dyDescent="0.3">
      <c r="A79" s="3"/>
      <c r="B79" s="11">
        <v>274</v>
      </c>
      <c r="C79" s="1">
        <v>29.878411010636551</v>
      </c>
      <c r="D79" s="1">
        <v>2.4294948045681046</v>
      </c>
      <c r="E79" s="1">
        <v>0.89853704434611903</v>
      </c>
      <c r="F79" s="2">
        <v>16495.244389727293</v>
      </c>
      <c r="G79" s="2">
        <v>-265.9587123438921</v>
      </c>
      <c r="H79" s="2">
        <v>1126.9432282970124</v>
      </c>
      <c r="I79" s="14">
        <v>0</v>
      </c>
      <c r="J79" s="3"/>
      <c r="K79" s="11">
        <f t="shared" si="24"/>
        <v>274</v>
      </c>
      <c r="L79" s="25">
        <f t="shared" si="25"/>
        <v>-0.60954835894255077</v>
      </c>
      <c r="M79" s="25">
        <f t="shared" si="26"/>
        <v>-0.93178703980825672</v>
      </c>
      <c r="N79" s="25">
        <f t="shared" si="27"/>
        <v>0.12757885466778324</v>
      </c>
      <c r="O79" s="25">
        <f t="shared" si="28"/>
        <v>-0.82116792179019171</v>
      </c>
      <c r="P79" s="25">
        <f t="shared" si="29"/>
        <v>0.64362337992058061</v>
      </c>
      <c r="Q79" s="25">
        <f t="shared" si="30"/>
        <v>1.0079596110185443</v>
      </c>
      <c r="R79" s="14">
        <v>0</v>
      </c>
      <c r="S79">
        <v>-0.25322427246640955</v>
      </c>
      <c r="T79" s="3">
        <f t="shared" si="31"/>
        <v>-0.75623041372069666</v>
      </c>
      <c r="U79" s="3">
        <f t="shared" si="32"/>
        <v>0.50300614125428711</v>
      </c>
      <c r="V79" s="3">
        <f t="shared" si="33"/>
        <v>0.25301517813952784</v>
      </c>
      <c r="W79" s="3">
        <f t="shared" si="34"/>
        <v>0.30678994490848199</v>
      </c>
      <c r="X79" s="3">
        <v>0</v>
      </c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>
        <f t="shared" si="35"/>
        <v>0</v>
      </c>
      <c r="AV79" s="3">
        <f t="shared" si="36"/>
        <v>0</v>
      </c>
      <c r="AW79" s="3">
        <f t="shared" si="37"/>
        <v>0</v>
      </c>
    </row>
    <row r="80" spans="1:49" x14ac:dyDescent="0.3">
      <c r="A80" s="3"/>
      <c r="B80" s="11">
        <v>275</v>
      </c>
      <c r="C80" s="1">
        <v>23.681441383921474</v>
      </c>
      <c r="D80" s="1">
        <v>3.3202051940343136</v>
      </c>
      <c r="E80" s="1">
        <v>0.58215808448724371</v>
      </c>
      <c r="F80" s="2">
        <v>35399.142574070553</v>
      </c>
      <c r="G80" s="2">
        <v>-334.37517857166893</v>
      </c>
      <c r="H80" s="2">
        <v>-2881.3579340504357</v>
      </c>
      <c r="I80" s="14">
        <v>0</v>
      </c>
      <c r="J80" s="3"/>
      <c r="K80" s="11">
        <f t="shared" si="24"/>
        <v>275</v>
      </c>
      <c r="L80" s="25">
        <f t="shared" si="25"/>
        <v>-1.359154353544741</v>
      </c>
      <c r="M80" s="25">
        <f t="shared" si="26"/>
        <v>-0.80342460217679978</v>
      </c>
      <c r="N80" s="25">
        <f t="shared" si="27"/>
        <v>-0.40251137898184419</v>
      </c>
      <c r="O80" s="25">
        <f t="shared" si="28"/>
        <v>-0.30663598117599422</v>
      </c>
      <c r="P80" s="25">
        <f t="shared" si="29"/>
        <v>0.62732777000278894</v>
      </c>
      <c r="Q80" s="25">
        <f t="shared" si="30"/>
        <v>0.45948979633190734</v>
      </c>
      <c r="R80" s="14">
        <v>0</v>
      </c>
      <c r="S80">
        <v>-6.1801695338899322E-2</v>
      </c>
      <c r="T80" s="3">
        <f t="shared" si="31"/>
        <v>-0.37195311557311395</v>
      </c>
      <c r="U80" s="3">
        <f t="shared" si="32"/>
        <v>0.3101514202342146</v>
      </c>
      <c r="V80" s="3">
        <f t="shared" si="33"/>
        <v>9.6193903473300382E-2</v>
      </c>
      <c r="W80" s="3">
        <f t="shared" si="34"/>
        <v>0.19157318561473119</v>
      </c>
      <c r="X80" s="3">
        <v>0</v>
      </c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>
        <f t="shared" si="35"/>
        <v>0</v>
      </c>
      <c r="AV80" s="3">
        <f t="shared" si="36"/>
        <v>0</v>
      </c>
      <c r="AW80" s="3">
        <f t="shared" si="37"/>
        <v>0</v>
      </c>
    </row>
    <row r="81" spans="1:49" x14ac:dyDescent="0.3">
      <c r="A81" s="3"/>
      <c r="B81" s="11">
        <v>276</v>
      </c>
      <c r="C81" s="1">
        <v>28.006758649933708</v>
      </c>
      <c r="D81" s="1">
        <v>7.1696235031519224</v>
      </c>
      <c r="E81" s="1">
        <v>0.54731314730515823</v>
      </c>
      <c r="F81" s="2">
        <v>21383.393989760545</v>
      </c>
      <c r="G81" s="2">
        <v>-1387.768556901573</v>
      </c>
      <c r="H81" s="2">
        <v>-3139.100533716376</v>
      </c>
      <c r="I81" s="14">
        <v>0</v>
      </c>
      <c r="J81" s="3"/>
      <c r="K81" s="11">
        <f t="shared" si="24"/>
        <v>276</v>
      </c>
      <c r="L81" s="25">
        <f t="shared" si="25"/>
        <v>-0.83594963471222117</v>
      </c>
      <c r="M81" s="25">
        <f t="shared" si="26"/>
        <v>-0.24867557997485012</v>
      </c>
      <c r="N81" s="25">
        <f t="shared" si="27"/>
        <v>-0.46089377236412693</v>
      </c>
      <c r="O81" s="25">
        <f t="shared" si="28"/>
        <v>-0.68812080763462002</v>
      </c>
      <c r="P81" s="25">
        <f t="shared" si="29"/>
        <v>0.37642782544704884</v>
      </c>
      <c r="Q81" s="25">
        <f t="shared" si="30"/>
        <v>0.42422197833371056</v>
      </c>
      <c r="R81" s="14">
        <v>0</v>
      </c>
      <c r="S81">
        <v>-0.11055945043881303</v>
      </c>
      <c r="T81" s="3">
        <f t="shared" si="31"/>
        <v>-0.4863282788898346</v>
      </c>
      <c r="U81" s="3">
        <f t="shared" si="32"/>
        <v>0.37576882845102155</v>
      </c>
      <c r="V81" s="3">
        <f t="shared" si="33"/>
        <v>0.14120221243545328</v>
      </c>
      <c r="W81" s="3">
        <f t="shared" si="34"/>
        <v>0.25492612413194848</v>
      </c>
      <c r="X81" s="3">
        <v>0</v>
      </c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>
        <f t="shared" si="35"/>
        <v>0</v>
      </c>
      <c r="AV81" s="3">
        <f t="shared" si="36"/>
        <v>0</v>
      </c>
      <c r="AW81" s="3">
        <f t="shared" si="37"/>
        <v>0</v>
      </c>
    </row>
    <row r="82" spans="1:49" x14ac:dyDescent="0.3">
      <c r="A82" s="3"/>
      <c r="B82" s="11">
        <v>277</v>
      </c>
      <c r="C82" s="1">
        <v>41.869917140036662</v>
      </c>
      <c r="D82" s="1">
        <v>7.4959484341013294</v>
      </c>
      <c r="E82" s="1">
        <v>0.54721448626925429</v>
      </c>
      <c r="F82" s="2">
        <v>43723.453316194551</v>
      </c>
      <c r="G82" s="2">
        <v>-1306.0825969660909</v>
      </c>
      <c r="H82" s="2">
        <v>-1129.3401815418486</v>
      </c>
      <c r="I82" s="14">
        <v>0</v>
      </c>
      <c r="J82" s="3"/>
      <c r="K82" s="11">
        <f t="shared" si="24"/>
        <v>277</v>
      </c>
      <c r="L82" s="25">
        <f t="shared" si="25"/>
        <v>0.84098398514965622</v>
      </c>
      <c r="M82" s="25">
        <f t="shared" si="26"/>
        <v>-0.20164810158012123</v>
      </c>
      <c r="N82" s="25">
        <f t="shared" si="27"/>
        <v>-0.46105907808356467</v>
      </c>
      <c r="O82" s="25">
        <f t="shared" si="28"/>
        <v>-8.0062407902727478E-2</v>
      </c>
      <c r="P82" s="25">
        <f t="shared" si="29"/>
        <v>0.39588399751003306</v>
      </c>
      <c r="Q82" s="25">
        <f t="shared" si="30"/>
        <v>0.69922449018992039</v>
      </c>
      <c r="R82" s="14">
        <v>0</v>
      </c>
      <c r="S82">
        <v>2.8451296835153229E-2</v>
      </c>
      <c r="T82" s="3">
        <f t="shared" si="31"/>
        <v>-7.262214489122451E-2</v>
      </c>
      <c r="U82" s="3">
        <f t="shared" si="32"/>
        <v>0.10107344172637774</v>
      </c>
      <c r="V82" s="3">
        <f t="shared" si="33"/>
        <v>1.0215840622415475E-2</v>
      </c>
      <c r="W82" s="3">
        <f t="shared" si="34"/>
        <v>-0.1412942446385044</v>
      </c>
      <c r="X82" s="3">
        <v>0</v>
      </c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>
        <f t="shared" si="35"/>
        <v>0</v>
      </c>
      <c r="AV82" s="3">
        <f t="shared" si="36"/>
        <v>0</v>
      </c>
      <c r="AW82" s="3">
        <f t="shared" si="37"/>
        <v>0</v>
      </c>
    </row>
    <row r="83" spans="1:49" x14ac:dyDescent="0.3">
      <c r="A83" s="3"/>
      <c r="B83" s="11">
        <v>278</v>
      </c>
      <c r="C83" s="1">
        <v>49.47973108913569</v>
      </c>
      <c r="D83" s="1">
        <v>8.706801765755392</v>
      </c>
      <c r="E83" s="1">
        <v>0.26598052503032676</v>
      </c>
      <c r="F83" s="2">
        <v>68045.477360226199</v>
      </c>
      <c r="G83" s="2">
        <v>-2565.9052092370193</v>
      </c>
      <c r="H83" s="2">
        <v>-11141.35076859495</v>
      </c>
      <c r="I83" s="14">
        <v>1</v>
      </c>
      <c r="J83" s="3"/>
      <c r="K83" s="11">
        <f t="shared" si="24"/>
        <v>278</v>
      </c>
      <c r="L83" s="25">
        <f t="shared" si="25"/>
        <v>1.7614923138431753</v>
      </c>
      <c r="M83" s="25">
        <f t="shared" si="26"/>
        <v>-2.7149086969510947E-2</v>
      </c>
      <c r="N83" s="25">
        <f t="shared" si="27"/>
        <v>-0.93226416798540901</v>
      </c>
      <c r="O83" s="25">
        <f t="shared" si="28"/>
        <v>0.58194169881667934</v>
      </c>
      <c r="P83" s="25">
        <f t="shared" si="29"/>
        <v>9.5816207004281423E-2</v>
      </c>
      <c r="Q83" s="25">
        <f t="shared" si="30"/>
        <v>-0.67075380458115164</v>
      </c>
      <c r="R83" s="14">
        <v>1</v>
      </c>
      <c r="S83">
        <v>-0.84588904675740051</v>
      </c>
      <c r="T83" s="3">
        <f t="shared" si="31"/>
        <v>0.44440880319562115</v>
      </c>
      <c r="U83" s="3">
        <f t="shared" si="32"/>
        <v>-1.2902978499530215</v>
      </c>
      <c r="V83" s="3">
        <f t="shared" si="33"/>
        <v>1.6648685415933901</v>
      </c>
      <c r="W83" s="3">
        <f t="shared" si="34"/>
        <v>-0.23479880531926753</v>
      </c>
      <c r="X83" s="3">
        <v>1</v>
      </c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>
        <f t="shared" si="35"/>
        <v>0</v>
      </c>
      <c r="AV83" s="3">
        <f t="shared" si="36"/>
        <v>0</v>
      </c>
      <c r="AW83" s="3">
        <f t="shared" si="37"/>
        <v>0</v>
      </c>
    </row>
    <row r="84" spans="1:49" x14ac:dyDescent="0.3">
      <c r="A84" s="3"/>
      <c r="B84" s="11">
        <v>279</v>
      </c>
      <c r="C84" s="1">
        <v>32.190072818035098</v>
      </c>
      <c r="D84" s="1">
        <v>3.4551143817064021</v>
      </c>
      <c r="E84" s="1">
        <v>1.5630640428650138</v>
      </c>
      <c r="F84" s="2">
        <v>54010.326865681775</v>
      </c>
      <c r="G84" s="2">
        <v>-393.85901682598956</v>
      </c>
      <c r="H84" s="2">
        <v>-1573.4316045496219</v>
      </c>
      <c r="I84" s="14">
        <v>1</v>
      </c>
      <c r="J84" s="3"/>
      <c r="K84" s="11">
        <f t="shared" si="24"/>
        <v>279</v>
      </c>
      <c r="L84" s="25">
        <f t="shared" si="25"/>
        <v>-0.32992208147160001</v>
      </c>
      <c r="M84" s="25">
        <f t="shared" si="26"/>
        <v>-0.78398251146665676</v>
      </c>
      <c r="N84" s="25">
        <f t="shared" si="27"/>
        <v>1.2409881410138035</v>
      </c>
      <c r="O84" s="25">
        <f t="shared" si="28"/>
        <v>0.19992878537688238</v>
      </c>
      <c r="P84" s="25">
        <f t="shared" si="29"/>
        <v>0.61315975639363418</v>
      </c>
      <c r="Q84" s="25">
        <f t="shared" si="30"/>
        <v>0.63845791337453162</v>
      </c>
      <c r="R84" s="14">
        <v>1</v>
      </c>
      <c r="S84">
        <v>-1.7616988606905239</v>
      </c>
      <c r="T84" s="3">
        <f t="shared" si="31"/>
        <v>-0.14796023060676036</v>
      </c>
      <c r="U84" s="3">
        <f t="shared" si="32"/>
        <v>-1.6137386300837635</v>
      </c>
      <c r="V84" s="3">
        <f t="shared" si="33"/>
        <v>2.6041523662246218</v>
      </c>
      <c r="W84" s="3">
        <f t="shared" si="34"/>
        <v>-0.10309648553961923</v>
      </c>
      <c r="X84" s="3">
        <v>1</v>
      </c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>
        <f t="shared" si="35"/>
        <v>0</v>
      </c>
      <c r="AV84" s="3">
        <f t="shared" si="36"/>
        <v>0</v>
      </c>
      <c r="AW84" s="3">
        <f t="shared" si="37"/>
        <v>0</v>
      </c>
    </row>
    <row r="85" spans="1:49" x14ac:dyDescent="0.3">
      <c r="A85" s="3"/>
      <c r="B85" s="11">
        <v>280</v>
      </c>
      <c r="C85" s="1">
        <v>36.410613767441482</v>
      </c>
      <c r="D85" s="1">
        <v>0.86794781788496067</v>
      </c>
      <c r="E85" s="1">
        <v>0.69611892829258204</v>
      </c>
      <c r="F85" s="2">
        <v>24452.658642407121</v>
      </c>
      <c r="G85" s="2">
        <v>-737.81662576675012</v>
      </c>
      <c r="H85" s="2">
        <v>-2564.8604193719307</v>
      </c>
      <c r="I85" s="14">
        <v>0</v>
      </c>
      <c r="J85" s="3"/>
      <c r="K85" s="11">
        <f t="shared" si="24"/>
        <v>280</v>
      </c>
      <c r="L85" s="25">
        <f t="shared" si="25"/>
        <v>0.18060854667609647</v>
      </c>
      <c r="M85" s="25">
        <f t="shared" si="26"/>
        <v>-1.1568253688287904</v>
      </c>
      <c r="N85" s="25">
        <f t="shared" si="27"/>
        <v>-0.21157096263232811</v>
      </c>
      <c r="O85" s="25">
        <f t="shared" si="28"/>
        <v>-0.60458064662736433</v>
      </c>
      <c r="P85" s="25">
        <f t="shared" si="29"/>
        <v>0.53123504831393842</v>
      </c>
      <c r="Q85" s="25">
        <f t="shared" si="30"/>
        <v>0.50279725407862985</v>
      </c>
      <c r="R85" s="14">
        <v>0</v>
      </c>
      <c r="S85">
        <v>-0.19139743042365456</v>
      </c>
      <c r="T85" s="3">
        <f t="shared" si="31"/>
        <v>-0.62198648396679568</v>
      </c>
      <c r="U85" s="3">
        <f t="shared" si="32"/>
        <v>0.43058905354314114</v>
      </c>
      <c r="V85" s="3">
        <f t="shared" si="33"/>
        <v>0.18540693303117806</v>
      </c>
      <c r="W85" s="3">
        <f t="shared" si="34"/>
        <v>0.32238160332092325</v>
      </c>
      <c r="X85" s="3">
        <v>0</v>
      </c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>
        <f t="shared" si="35"/>
        <v>0</v>
      </c>
      <c r="AV85" s="3">
        <f t="shared" si="36"/>
        <v>0</v>
      </c>
      <c r="AW85" s="3">
        <f t="shared" si="37"/>
        <v>0</v>
      </c>
    </row>
    <row r="86" spans="1:49" x14ac:dyDescent="0.3">
      <c r="A86" s="3"/>
      <c r="B86" s="11">
        <v>281</v>
      </c>
      <c r="C86" s="1">
        <v>45.189097477849536</v>
      </c>
      <c r="D86" s="1">
        <v>8.4293858383765734</v>
      </c>
      <c r="E86" s="1">
        <v>0.25332200372357211</v>
      </c>
      <c r="F86" s="2">
        <v>69448.230940647642</v>
      </c>
      <c r="G86" s="2">
        <v>-1557.3950131743181</v>
      </c>
      <c r="H86" s="2">
        <v>-7387.9584394273443</v>
      </c>
      <c r="I86" s="14">
        <v>0</v>
      </c>
      <c r="J86" s="3"/>
      <c r="K86" s="11">
        <f t="shared" si="24"/>
        <v>281</v>
      </c>
      <c r="L86" s="25">
        <f t="shared" si="25"/>
        <v>1.2424830448939825</v>
      </c>
      <c r="M86" s="25">
        <f t="shared" si="26"/>
        <v>-6.7128170066854009E-2</v>
      </c>
      <c r="N86" s="25">
        <f t="shared" si="27"/>
        <v>-0.95347341186227585</v>
      </c>
      <c r="O86" s="25">
        <f t="shared" si="28"/>
        <v>0.62012226426934047</v>
      </c>
      <c r="P86" s="25">
        <f t="shared" si="29"/>
        <v>0.336025759751996</v>
      </c>
      <c r="Q86" s="25">
        <f t="shared" si="30"/>
        <v>-0.15716405375035919</v>
      </c>
      <c r="R86" s="14">
        <v>0</v>
      </c>
      <c r="S86">
        <v>0.63590338467894159</v>
      </c>
      <c r="T86" s="3">
        <f t="shared" si="31"/>
        <v>0.44313032051385504</v>
      </c>
      <c r="U86" s="3">
        <f t="shared" si="32"/>
        <v>0.19277306416508655</v>
      </c>
      <c r="V86" s="3">
        <f t="shared" si="33"/>
        <v>3.7161454267596573E-2</v>
      </c>
      <c r="W86" s="3">
        <f t="shared" si="34"/>
        <v>-0.33709646048404468</v>
      </c>
      <c r="X86" s="3">
        <v>0</v>
      </c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>
        <f t="shared" si="35"/>
        <v>0</v>
      </c>
      <c r="AV86" s="3">
        <f t="shared" si="36"/>
        <v>0</v>
      </c>
      <c r="AW86" s="3">
        <f t="shared" si="37"/>
        <v>0</v>
      </c>
    </row>
    <row r="87" spans="1:49" x14ac:dyDescent="0.3">
      <c r="A87" s="3"/>
      <c r="B87" s="11">
        <v>282</v>
      </c>
      <c r="C87" s="1">
        <v>34.811143482953597</v>
      </c>
      <c r="D87" s="1">
        <v>17.987866938812108</v>
      </c>
      <c r="E87" s="1">
        <v>0.12869083741131354</v>
      </c>
      <c r="F87" s="2">
        <v>52717.024303783954</v>
      </c>
      <c r="G87" s="2">
        <v>-1726.7310924008123</v>
      </c>
      <c r="H87" s="2">
        <v>-10154.449299645477</v>
      </c>
      <c r="I87" s="14">
        <v>0</v>
      </c>
      <c r="J87" s="3"/>
      <c r="K87" s="11">
        <f t="shared" si="24"/>
        <v>282</v>
      </c>
      <c r="L87" s="25">
        <f t="shared" si="25"/>
        <v>-1.2868682625049472E-2</v>
      </c>
      <c r="M87" s="25">
        <f t="shared" si="26"/>
        <v>1.3103677574718495</v>
      </c>
      <c r="N87" s="25">
        <f t="shared" si="27"/>
        <v>-1.1622918620523901</v>
      </c>
      <c r="O87" s="25">
        <f t="shared" si="28"/>
        <v>0.16472729040026746</v>
      </c>
      <c r="P87" s="25">
        <f t="shared" si="29"/>
        <v>0.295692856808773</v>
      </c>
      <c r="Q87" s="25">
        <f t="shared" si="30"/>
        <v>-0.53571263779624745</v>
      </c>
      <c r="R87" s="14">
        <v>0</v>
      </c>
      <c r="S87">
        <v>0.22696813197635701</v>
      </c>
      <c r="T87" s="3">
        <f t="shared" si="31"/>
        <v>0.41788551188471301</v>
      </c>
      <c r="U87" s="3">
        <f t="shared" si="32"/>
        <v>-0.190917379908356</v>
      </c>
      <c r="V87" s="3">
        <f t="shared" si="33"/>
        <v>3.6449445951071538E-2</v>
      </c>
      <c r="W87" s="3">
        <f t="shared" si="34"/>
        <v>-0.30531609194795228</v>
      </c>
      <c r="X87" s="3">
        <v>0</v>
      </c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>
        <f t="shared" si="35"/>
        <v>0</v>
      </c>
      <c r="AV87" s="3">
        <f t="shared" si="36"/>
        <v>0</v>
      </c>
      <c r="AW87" s="3">
        <f t="shared" si="37"/>
        <v>0</v>
      </c>
    </row>
    <row r="88" spans="1:49" x14ac:dyDescent="0.3">
      <c r="A88" s="3"/>
      <c r="B88" s="11">
        <v>283</v>
      </c>
      <c r="C88" s="1">
        <v>44.973538460834028</v>
      </c>
      <c r="D88" s="1">
        <v>17.072228633703908</v>
      </c>
      <c r="E88" s="1">
        <v>1.3603447155425952</v>
      </c>
      <c r="F88" s="2">
        <v>30033.417333801255</v>
      </c>
      <c r="G88" s="2">
        <v>-4352.4083479515239</v>
      </c>
      <c r="H88" s="2">
        <v>-9668.937914912136</v>
      </c>
      <c r="I88" s="14">
        <v>0</v>
      </c>
      <c r="J88" s="3"/>
      <c r="K88" s="11">
        <f t="shared" si="24"/>
        <v>283</v>
      </c>
      <c r="L88" s="25">
        <f t="shared" si="25"/>
        <v>1.216408311422837</v>
      </c>
      <c r="M88" s="25">
        <f t="shared" si="26"/>
        <v>1.1784128973709582</v>
      </c>
      <c r="N88" s="25">
        <f t="shared" si="27"/>
        <v>0.90133364681618111</v>
      </c>
      <c r="O88" s="25">
        <f t="shared" si="28"/>
        <v>-0.45268189158853261</v>
      </c>
      <c r="P88" s="25">
        <f t="shared" si="29"/>
        <v>-0.32969770610078664</v>
      </c>
      <c r="Q88" s="25">
        <f t="shared" si="30"/>
        <v>-0.4692784232930145</v>
      </c>
      <c r="R88" s="14">
        <v>0</v>
      </c>
      <c r="S88">
        <v>9.4774393292990894E-2</v>
      </c>
      <c r="T88" s="3">
        <f t="shared" si="31"/>
        <v>-9.696536991303592E-2</v>
      </c>
      <c r="U88" s="3">
        <f t="shared" si="32"/>
        <v>0.19173976320602681</v>
      </c>
      <c r="V88" s="3">
        <f t="shared" si="33"/>
        <v>3.6764136794303237E-2</v>
      </c>
      <c r="W88" s="3">
        <f t="shared" si="34"/>
        <v>9.6754511511487895E-3</v>
      </c>
      <c r="X88" s="3">
        <v>0</v>
      </c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>
        <f t="shared" si="35"/>
        <v>0</v>
      </c>
      <c r="AV88" s="3">
        <f t="shared" si="36"/>
        <v>0</v>
      </c>
      <c r="AW88" s="3">
        <f t="shared" si="37"/>
        <v>0</v>
      </c>
    </row>
    <row r="89" spans="1:49" x14ac:dyDescent="0.3">
      <c r="A89" s="3"/>
      <c r="B89" s="11">
        <v>284</v>
      </c>
      <c r="C89" s="1">
        <v>31.764964047009265</v>
      </c>
      <c r="D89" s="1">
        <v>14.688058233596381</v>
      </c>
      <c r="E89" s="1">
        <v>1.1800497810863875</v>
      </c>
      <c r="F89" s="2">
        <v>27608.866888869681</v>
      </c>
      <c r="G89" s="2">
        <v>-386.67314659358487</v>
      </c>
      <c r="H89" s="2">
        <v>-1070.534846491295</v>
      </c>
      <c r="I89" s="14">
        <v>0</v>
      </c>
      <c r="J89" s="3"/>
      <c r="K89" s="11">
        <f t="shared" si="24"/>
        <v>284</v>
      </c>
      <c r="L89" s="25">
        <f t="shared" si="25"/>
        <v>-0.38134464803464668</v>
      </c>
      <c r="M89" s="25">
        <f t="shared" si="26"/>
        <v>0.8348243102096784</v>
      </c>
      <c r="N89" s="25">
        <f t="shared" si="27"/>
        <v>0.59925103053105666</v>
      </c>
      <c r="O89" s="25">
        <f t="shared" si="28"/>
        <v>-0.51867402894467218</v>
      </c>
      <c r="P89" s="25">
        <f t="shared" si="29"/>
        <v>0.61487130545022062</v>
      </c>
      <c r="Q89" s="25">
        <f t="shared" si="30"/>
        <v>0.70727102908792916</v>
      </c>
      <c r="R89" s="14">
        <v>0</v>
      </c>
      <c r="S89">
        <v>-0.12812282316249762</v>
      </c>
      <c r="T89" s="3">
        <f t="shared" si="31"/>
        <v>-0.25598805652928502</v>
      </c>
      <c r="U89" s="3">
        <f t="shared" si="32"/>
        <v>0.1278652333667874</v>
      </c>
      <c r="V89" s="3">
        <f t="shared" si="33"/>
        <v>1.6349517903943001E-2</v>
      </c>
      <c r="W89" s="3">
        <f t="shared" si="34"/>
        <v>-0.14994555411164176</v>
      </c>
      <c r="X89" s="3">
        <v>0</v>
      </c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>
        <f t="shared" si="35"/>
        <v>0</v>
      </c>
      <c r="AV89" s="3">
        <f t="shared" si="36"/>
        <v>0</v>
      </c>
      <c r="AW89" s="3">
        <f t="shared" si="37"/>
        <v>0</v>
      </c>
    </row>
    <row r="90" spans="1:49" x14ac:dyDescent="0.3">
      <c r="A90" s="3"/>
      <c r="B90" s="11">
        <v>285</v>
      </c>
      <c r="C90" s="1">
        <v>34.692144133768089</v>
      </c>
      <c r="D90" s="1">
        <v>5.5134392913652324</v>
      </c>
      <c r="E90" s="1">
        <v>0.5990209603215132</v>
      </c>
      <c r="F90" s="2">
        <v>29259.044494154496</v>
      </c>
      <c r="G90" s="2">
        <v>-2330.2908689519504</v>
      </c>
      <c r="H90" s="2">
        <v>-5088.5912202472973</v>
      </c>
      <c r="I90" s="14">
        <v>0</v>
      </c>
      <c r="J90" s="3"/>
      <c r="K90" s="11">
        <f t="shared" si="24"/>
        <v>285</v>
      </c>
      <c r="L90" s="25">
        <f t="shared" si="25"/>
        <v>-2.7263238492914975E-2</v>
      </c>
      <c r="M90" s="25">
        <f t="shared" si="26"/>
        <v>-0.48735230936505747</v>
      </c>
      <c r="N90" s="25">
        <f t="shared" si="27"/>
        <v>-0.37425777515502889</v>
      </c>
      <c r="O90" s="25">
        <f t="shared" si="28"/>
        <v>-0.47375900256622361</v>
      </c>
      <c r="P90" s="25">
        <f t="shared" si="29"/>
        <v>0.15193543665786591</v>
      </c>
      <c r="Q90" s="25">
        <f t="shared" si="30"/>
        <v>0.15746637483291367</v>
      </c>
      <c r="R90" s="14">
        <v>0</v>
      </c>
      <c r="S90">
        <v>0.20518016466360023</v>
      </c>
      <c r="T90" s="3">
        <f t="shared" si="31"/>
        <v>-0.37899341474529308</v>
      </c>
      <c r="U90" s="3">
        <f t="shared" si="32"/>
        <v>0.58417357940889336</v>
      </c>
      <c r="V90" s="3">
        <f t="shared" si="33"/>
        <v>0.34125877087939865</v>
      </c>
      <c r="W90" s="3">
        <f t="shared" si="34"/>
        <v>0.25318163813059702</v>
      </c>
      <c r="X90" s="3">
        <v>0</v>
      </c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>
        <f t="shared" si="35"/>
        <v>0</v>
      </c>
      <c r="AV90" s="3">
        <f t="shared" si="36"/>
        <v>0</v>
      </c>
      <c r="AW90" s="3">
        <f t="shared" si="37"/>
        <v>0</v>
      </c>
    </row>
    <row r="91" spans="1:49" x14ac:dyDescent="0.3">
      <c r="A91" s="3"/>
      <c r="B91" s="11">
        <v>286</v>
      </c>
      <c r="C91" s="1">
        <v>28.485214766470566</v>
      </c>
      <c r="D91" s="1">
        <v>9.1699378180334694</v>
      </c>
      <c r="E91" s="1">
        <v>1.0274496589393731</v>
      </c>
      <c r="F91" s="2">
        <v>31945.50619542013</v>
      </c>
      <c r="G91" s="2">
        <v>-1896.632228640214</v>
      </c>
      <c r="H91" s="2">
        <v>-2349.3821120702955</v>
      </c>
      <c r="I91" s="14">
        <v>0</v>
      </c>
      <c r="J91" s="3"/>
      <c r="K91" s="11">
        <f t="shared" si="24"/>
        <v>286</v>
      </c>
      <c r="L91" s="25">
        <f t="shared" si="25"/>
        <v>-0.77807399634149876</v>
      </c>
      <c r="M91" s="25">
        <f t="shared" si="26"/>
        <v>3.9594574414130293E-2</v>
      </c>
      <c r="N91" s="25">
        <f t="shared" si="27"/>
        <v>0.34357083473056693</v>
      </c>
      <c r="O91" s="25">
        <f t="shared" si="28"/>
        <v>-0.40063808649597304</v>
      </c>
      <c r="P91" s="25">
        <f t="shared" si="29"/>
        <v>0.25522536713268662</v>
      </c>
      <c r="Q91" s="25">
        <f t="shared" si="30"/>
        <v>0.53228190168567358</v>
      </c>
      <c r="R91" s="14">
        <v>0</v>
      </c>
      <c r="S91">
        <v>0.20758500365380675</v>
      </c>
      <c r="T91" s="3">
        <f t="shared" si="31"/>
        <v>-0.29602962664125393</v>
      </c>
      <c r="U91" s="3">
        <f t="shared" si="32"/>
        <v>0.50361463029506071</v>
      </c>
      <c r="V91" s="3">
        <f t="shared" si="33"/>
        <v>0.25362769584723066</v>
      </c>
      <c r="W91" s="3">
        <f t="shared" si="34"/>
        <v>7.2855672507478611E-2</v>
      </c>
      <c r="X91" s="3">
        <v>0</v>
      </c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>
        <f t="shared" si="35"/>
        <v>0</v>
      </c>
      <c r="AV91" s="3">
        <f t="shared" si="36"/>
        <v>0</v>
      </c>
      <c r="AW91" s="3">
        <f t="shared" si="37"/>
        <v>0</v>
      </c>
    </row>
    <row r="92" spans="1:49" x14ac:dyDescent="0.3">
      <c r="A92" s="3"/>
      <c r="B92" s="11">
        <v>287</v>
      </c>
      <c r="C92" s="1">
        <v>25.620189034207968</v>
      </c>
      <c r="D92" s="1">
        <v>2.7689367892717378</v>
      </c>
      <c r="E92" s="1">
        <v>9.2396942224498749E-2</v>
      </c>
      <c r="F92" s="2">
        <v>38752.839826693678</v>
      </c>
      <c r="G92" s="2">
        <v>-1646.8269039383952</v>
      </c>
      <c r="H92" s="2">
        <v>-2679.3778435592585</v>
      </c>
      <c r="I92" s="14">
        <v>0</v>
      </c>
      <c r="J92" s="3"/>
      <c r="K92" s="11">
        <f t="shared" si="24"/>
        <v>287</v>
      </c>
      <c r="L92" s="25">
        <f t="shared" si="25"/>
        <v>-1.1246370090655107</v>
      </c>
      <c r="M92" s="25">
        <f t="shared" si="26"/>
        <v>-0.88286923093759795</v>
      </c>
      <c r="N92" s="25">
        <f t="shared" si="27"/>
        <v>-1.223101972143831</v>
      </c>
      <c r="O92" s="25">
        <f t="shared" si="28"/>
        <v>-0.21535404880429657</v>
      </c>
      <c r="P92" s="25">
        <f t="shared" si="29"/>
        <v>0.31472464195894811</v>
      </c>
      <c r="Q92" s="25">
        <f t="shared" si="30"/>
        <v>0.48712743589919183</v>
      </c>
      <c r="R92" s="14">
        <v>0</v>
      </c>
      <c r="S92">
        <v>0.39080096408898207</v>
      </c>
      <c r="T92" s="3">
        <f t="shared" si="31"/>
        <v>-0.25008445567101723</v>
      </c>
      <c r="U92" s="3">
        <f t="shared" si="32"/>
        <v>0.64088541975999935</v>
      </c>
      <c r="V92" s="3">
        <f t="shared" si="33"/>
        <v>0.41073412126095055</v>
      </c>
      <c r="W92" s="3">
        <f t="shared" si="34"/>
        <v>0.20378675699067325</v>
      </c>
      <c r="X92" s="3">
        <v>0</v>
      </c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>
        <f t="shared" si="35"/>
        <v>0</v>
      </c>
      <c r="AV92" s="3">
        <f t="shared" si="36"/>
        <v>0</v>
      </c>
      <c r="AW92" s="3">
        <f t="shared" si="37"/>
        <v>0</v>
      </c>
    </row>
    <row r="93" spans="1:49" x14ac:dyDescent="0.3">
      <c r="A93" s="3"/>
      <c r="B93" s="11">
        <v>288</v>
      </c>
      <c r="C93" s="1">
        <v>34.326748353273437</v>
      </c>
      <c r="D93" s="1">
        <v>9.2825482203791516</v>
      </c>
      <c r="E93" s="1">
        <v>1.8408536088673917</v>
      </c>
      <c r="F93" s="2">
        <v>33107.876808144778</v>
      </c>
      <c r="G93" s="2">
        <v>-112.41191500265171</v>
      </c>
      <c r="H93" s="2">
        <v>-1512.7525659103474</v>
      </c>
      <c r="I93" s="14">
        <v>0</v>
      </c>
      <c r="J93" s="3"/>
      <c r="K93" s="11">
        <f t="shared" si="24"/>
        <v>288</v>
      </c>
      <c r="L93" s="25">
        <f t="shared" si="25"/>
        <v>-7.1462723718781526E-2</v>
      </c>
      <c r="M93" s="25">
        <f t="shared" si="26"/>
        <v>5.5823133010391365E-2</v>
      </c>
      <c r="N93" s="25">
        <f t="shared" si="27"/>
        <v>1.7064221762395131</v>
      </c>
      <c r="O93" s="25">
        <f t="shared" si="28"/>
        <v>-0.36900033637449431</v>
      </c>
      <c r="P93" s="25">
        <f t="shared" si="29"/>
        <v>0.68019555108868468</v>
      </c>
      <c r="Q93" s="25">
        <f t="shared" si="30"/>
        <v>0.646760837663373</v>
      </c>
      <c r="R93" s="14">
        <v>0</v>
      </c>
      <c r="S93">
        <v>-0.52822976954255385</v>
      </c>
      <c r="T93" s="3">
        <f t="shared" si="31"/>
        <v>-0.38652973264697682</v>
      </c>
      <c r="U93" s="3">
        <f t="shared" si="32"/>
        <v>-0.14170003689557703</v>
      </c>
      <c r="V93" s="3">
        <f t="shared" si="33"/>
        <v>2.0078900456207891E-2</v>
      </c>
      <c r="W93" s="3">
        <f t="shared" si="34"/>
        <v>-6.5482602669284726E-2</v>
      </c>
      <c r="X93" s="3">
        <v>1</v>
      </c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>
        <f t="shared" si="35"/>
        <v>0</v>
      </c>
      <c r="AV93" s="3">
        <f t="shared" si="36"/>
        <v>0</v>
      </c>
      <c r="AW93" s="3">
        <f t="shared" si="37"/>
        <v>0</v>
      </c>
    </row>
    <row r="94" spans="1:49" x14ac:dyDescent="0.3">
      <c r="A94" s="3"/>
      <c r="B94" s="11">
        <v>289</v>
      </c>
      <c r="C94" s="1">
        <v>37.799145698531674</v>
      </c>
      <c r="D94" s="1">
        <v>0.14163727118369263</v>
      </c>
      <c r="E94" s="1">
        <v>1.2141851054753612</v>
      </c>
      <c r="F94" s="2">
        <v>26062.034865529535</v>
      </c>
      <c r="G94" s="2">
        <v>-472.04220646818084</v>
      </c>
      <c r="H94" s="2">
        <v>-3531.8364580568186</v>
      </c>
      <c r="I94" s="14">
        <v>0</v>
      </c>
      <c r="J94" s="3"/>
      <c r="K94" s="11">
        <f t="shared" si="24"/>
        <v>289</v>
      </c>
      <c r="L94" s="25">
        <f t="shared" si="25"/>
        <v>0.34856997329898332</v>
      </c>
      <c r="M94" s="25">
        <f t="shared" si="26"/>
        <v>-1.261495745816178</v>
      </c>
      <c r="N94" s="25">
        <f t="shared" si="27"/>
        <v>0.65644447376485549</v>
      </c>
      <c r="O94" s="25">
        <f t="shared" si="28"/>
        <v>-0.56077616444139078</v>
      </c>
      <c r="P94" s="25">
        <f t="shared" si="29"/>
        <v>0.59453788316948586</v>
      </c>
      <c r="Q94" s="25">
        <f t="shared" si="30"/>
        <v>0.37048255334558489</v>
      </c>
      <c r="R94" s="14">
        <v>0</v>
      </c>
      <c r="S94">
        <v>-5.7366550103883071E-2</v>
      </c>
      <c r="T94" s="3">
        <f t="shared" si="31"/>
        <v>-0.67671862336828315</v>
      </c>
      <c r="U94" s="3">
        <f t="shared" si="32"/>
        <v>0.61935207326440012</v>
      </c>
      <c r="V94" s="3">
        <f t="shared" si="33"/>
        <v>0.38359699065691083</v>
      </c>
      <c r="W94" s="3">
        <f t="shared" si="34"/>
        <v>0.32860832717942101</v>
      </c>
      <c r="X94" s="3">
        <v>0</v>
      </c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>
        <f t="shared" si="35"/>
        <v>0</v>
      </c>
      <c r="AV94" s="3">
        <f t="shared" si="36"/>
        <v>0</v>
      </c>
      <c r="AW94" s="3">
        <f t="shared" si="37"/>
        <v>0</v>
      </c>
    </row>
    <row r="95" spans="1:49" x14ac:dyDescent="0.3">
      <c r="A95" s="3"/>
      <c r="B95" s="11">
        <v>290</v>
      </c>
      <c r="C95" s="1">
        <v>27.850834301334032</v>
      </c>
      <c r="D95" s="1">
        <v>5.7243647697738087</v>
      </c>
      <c r="E95" s="1">
        <v>0.48744705272022087</v>
      </c>
      <c r="F95" s="2">
        <v>59483.965917379144</v>
      </c>
      <c r="G95" s="2">
        <v>-4055.2247510784669</v>
      </c>
      <c r="H95" s="2">
        <v>-18060.960562998669</v>
      </c>
      <c r="I95" s="14">
        <v>0</v>
      </c>
      <c r="J95" s="3"/>
      <c r="K95" s="11">
        <f t="shared" si="24"/>
        <v>290</v>
      </c>
      <c r="L95" s="25">
        <f t="shared" si="25"/>
        <v>-0.85481076094896802</v>
      </c>
      <c r="M95" s="25">
        <f t="shared" si="26"/>
        <v>-0.45695532636440817</v>
      </c>
      <c r="N95" s="25">
        <f t="shared" si="27"/>
        <v>-0.56119890036750508</v>
      </c>
      <c r="O95" s="25">
        <f t="shared" si="28"/>
        <v>0.34891192610412636</v>
      </c>
      <c r="P95" s="25">
        <f t="shared" si="29"/>
        <v>-0.25891375253489141</v>
      </c>
      <c r="Q95" s="25">
        <f t="shared" si="30"/>
        <v>-1.6175881236415992</v>
      </c>
      <c r="R95" s="14">
        <v>0</v>
      </c>
      <c r="S95">
        <v>0.76313630539769683</v>
      </c>
      <c r="T95" s="3">
        <f t="shared" si="31"/>
        <v>0.18275276126573248</v>
      </c>
      <c r="U95" s="3">
        <f t="shared" si="32"/>
        <v>0.58038354413196436</v>
      </c>
      <c r="V95" s="3">
        <f t="shared" si="33"/>
        <v>0.33684505829917982</v>
      </c>
      <c r="W95" s="3">
        <f t="shared" si="34"/>
        <v>0.29239844780847957</v>
      </c>
      <c r="X95" s="3">
        <v>0</v>
      </c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>
        <f t="shared" si="35"/>
        <v>0</v>
      </c>
      <c r="AV95" s="3">
        <f t="shared" si="36"/>
        <v>0</v>
      </c>
      <c r="AW95" s="3">
        <f t="shared" si="37"/>
        <v>0</v>
      </c>
    </row>
    <row r="96" spans="1:49" x14ac:dyDescent="0.3">
      <c r="A96" s="3"/>
      <c r="B96" s="11">
        <v>291</v>
      </c>
      <c r="C96" s="1">
        <v>17.013479400149357</v>
      </c>
      <c r="D96" s="1">
        <v>0.67059538342707259</v>
      </c>
      <c r="E96" s="1">
        <v>0.72489663719649666</v>
      </c>
      <c r="F96" s="2">
        <v>18195.422814578211</v>
      </c>
      <c r="G96" s="2">
        <v>-1001.4246787205354</v>
      </c>
      <c r="H96" s="2">
        <v>-2136.1915732733005</v>
      </c>
      <c r="I96" s="14">
        <v>1</v>
      </c>
      <c r="J96" s="3"/>
      <c r="K96" s="11">
        <f t="shared" si="24"/>
        <v>291</v>
      </c>
      <c r="L96" s="25">
        <f t="shared" si="25"/>
        <v>-2.1657331454218669</v>
      </c>
      <c r="M96" s="25">
        <f t="shared" si="26"/>
        <v>-1.1852663074987642</v>
      </c>
      <c r="N96" s="25">
        <f t="shared" si="27"/>
        <v>-0.16335415819128168</v>
      </c>
      <c r="O96" s="25">
        <f t="shared" si="28"/>
        <v>-0.77489195818743262</v>
      </c>
      <c r="P96" s="25">
        <f t="shared" si="29"/>
        <v>0.46844820416706201</v>
      </c>
      <c r="Q96" s="25">
        <f t="shared" si="30"/>
        <v>0.56145350595665933</v>
      </c>
      <c r="R96" s="14">
        <v>1</v>
      </c>
      <c r="S96">
        <v>-1.66897938457446</v>
      </c>
      <c r="T96" s="3">
        <f t="shared" si="31"/>
        <v>-0.75946088429557479</v>
      </c>
      <c r="U96" s="3">
        <f t="shared" si="32"/>
        <v>-0.90951850027888526</v>
      </c>
      <c r="V96" s="3">
        <f t="shared" si="33"/>
        <v>0.82722390234955256</v>
      </c>
      <c r="W96" s="3">
        <f t="shared" si="34"/>
        <v>0.51786293066476008</v>
      </c>
      <c r="X96" s="3">
        <v>1</v>
      </c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>
        <f t="shared" si="35"/>
        <v>0</v>
      </c>
      <c r="AV96" s="3">
        <f t="shared" si="36"/>
        <v>0</v>
      </c>
      <c r="AW96" s="3">
        <f t="shared" si="37"/>
        <v>0</v>
      </c>
    </row>
    <row r="97" spans="1:49" x14ac:dyDescent="0.3">
      <c r="A97" s="3"/>
      <c r="B97" s="11">
        <v>292</v>
      </c>
      <c r="C97" s="1">
        <v>39.682571255794919</v>
      </c>
      <c r="D97" s="1">
        <v>20.884906783913291</v>
      </c>
      <c r="E97" s="1">
        <v>1.3031854717141773</v>
      </c>
      <c r="F97" s="2">
        <v>75202.166409383557</v>
      </c>
      <c r="G97" s="2">
        <v>-13973.701973779895</v>
      </c>
      <c r="H97" s="2">
        <v>-17536.548645179748</v>
      </c>
      <c r="I97" s="14">
        <v>0</v>
      </c>
      <c r="J97" s="3"/>
      <c r="K97" s="11">
        <f t="shared" si="24"/>
        <v>292</v>
      </c>
      <c r="L97" s="25">
        <f t="shared" si="25"/>
        <v>0.57639537396338636</v>
      </c>
      <c r="M97" s="25">
        <f t="shared" si="26"/>
        <v>1.727867206036162</v>
      </c>
      <c r="N97" s="25">
        <f t="shared" si="27"/>
        <v>0.80556382403859328</v>
      </c>
      <c r="O97" s="25">
        <f t="shared" si="28"/>
        <v>0.77673459649982135</v>
      </c>
      <c r="P97" s="25">
        <f t="shared" si="29"/>
        <v>-2.6213221713144055</v>
      </c>
      <c r="Q97" s="25">
        <f t="shared" si="30"/>
        <v>-1.5458310136501032</v>
      </c>
      <c r="R97" s="14">
        <v>0</v>
      </c>
      <c r="S97">
        <v>1.3891259432514169</v>
      </c>
      <c r="T97" s="3">
        <f t="shared" si="31"/>
        <v>0.93205872724255301</v>
      </c>
      <c r="U97" s="3">
        <f t="shared" si="32"/>
        <v>0.45706721600886391</v>
      </c>
      <c r="V97" s="3">
        <f t="shared" si="33"/>
        <v>0.20891043995009345</v>
      </c>
      <c r="W97" s="3">
        <f t="shared" si="34"/>
        <v>-5.1155902901366845E-2</v>
      </c>
      <c r="X97" s="3">
        <v>0</v>
      </c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>
        <f t="shared" si="35"/>
        <v>0</v>
      </c>
      <c r="AV97" s="3">
        <f t="shared" si="36"/>
        <v>0</v>
      </c>
      <c r="AW97" s="3">
        <f t="shared" si="37"/>
        <v>0</v>
      </c>
    </row>
    <row r="98" spans="1:49" x14ac:dyDescent="0.3">
      <c r="A98" s="3"/>
      <c r="B98" s="11">
        <v>293</v>
      </c>
      <c r="C98" s="1">
        <v>34.752827111124581</v>
      </c>
      <c r="D98" s="1">
        <v>8.690012187785527</v>
      </c>
      <c r="E98" s="1">
        <v>1.7803065286063755</v>
      </c>
      <c r="F98" s="2">
        <v>45687.945311392745</v>
      </c>
      <c r="G98" s="2">
        <v>-2364.2557872586622</v>
      </c>
      <c r="H98" s="2">
        <v>-5004.3073667063063</v>
      </c>
      <c r="I98" s="14">
        <v>0</v>
      </c>
      <c r="J98" s="3"/>
      <c r="K98" s="11">
        <f t="shared" si="24"/>
        <v>293</v>
      </c>
      <c r="L98" s="25">
        <f t="shared" si="25"/>
        <v>-1.9922824332962337E-2</v>
      </c>
      <c r="M98" s="25">
        <f t="shared" si="26"/>
        <v>-2.9568673830181601E-2</v>
      </c>
      <c r="N98" s="25">
        <f t="shared" si="27"/>
        <v>1.6049760625767038</v>
      </c>
      <c r="O98" s="25">
        <f t="shared" si="28"/>
        <v>-2.6592278686333824E-2</v>
      </c>
      <c r="P98" s="25">
        <f t="shared" si="29"/>
        <v>0.14384558504563624</v>
      </c>
      <c r="Q98" s="25">
        <f t="shared" si="30"/>
        <v>0.16899922819406935</v>
      </c>
      <c r="R98" s="14">
        <v>0</v>
      </c>
      <c r="S98">
        <v>0.57731663077884443</v>
      </c>
      <c r="T98" s="3">
        <f t="shared" si="31"/>
        <v>-0.14381539411342523</v>
      </c>
      <c r="U98" s="3">
        <f t="shared" si="32"/>
        <v>0.72113202489226969</v>
      </c>
      <c r="V98" s="3">
        <f t="shared" si="33"/>
        <v>0.52003139732522508</v>
      </c>
      <c r="W98" s="3">
        <f t="shared" si="34"/>
        <v>-3.1680850349106442E-2</v>
      </c>
      <c r="X98" s="3">
        <v>0</v>
      </c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>
        <f t="shared" si="35"/>
        <v>0</v>
      </c>
      <c r="AV98" s="3">
        <f t="shared" si="36"/>
        <v>0</v>
      </c>
      <c r="AW98" s="3">
        <f t="shared" si="37"/>
        <v>0</v>
      </c>
    </row>
    <row r="99" spans="1:49" x14ac:dyDescent="0.3">
      <c r="A99" s="3"/>
      <c r="B99" s="11">
        <v>294</v>
      </c>
      <c r="C99" s="1">
        <v>26.084490058807255</v>
      </c>
      <c r="D99" s="1">
        <v>2.3802020611798795</v>
      </c>
      <c r="E99" s="1">
        <v>0.95212372891453956</v>
      </c>
      <c r="F99" s="2">
        <v>22707.291274419535</v>
      </c>
      <c r="G99" s="2">
        <v>-1540.8467847589486</v>
      </c>
      <c r="H99" s="2">
        <v>361.04631332880922</v>
      </c>
      <c r="I99" s="14">
        <v>0</v>
      </c>
      <c r="J99" s="3"/>
      <c r="K99" s="11">
        <f t="shared" si="24"/>
        <v>294</v>
      </c>
      <c r="L99" s="25">
        <f t="shared" si="25"/>
        <v>-1.0684736175524792</v>
      </c>
      <c r="M99" s="25">
        <f t="shared" si="26"/>
        <v>-0.9388907367828101</v>
      </c>
      <c r="N99" s="25">
        <f t="shared" si="27"/>
        <v>0.21736288504721704</v>
      </c>
      <c r="O99" s="25">
        <f t="shared" si="28"/>
        <v>-0.65208657636619116</v>
      </c>
      <c r="P99" s="25">
        <f t="shared" si="29"/>
        <v>0.33996725936394018</v>
      </c>
      <c r="Q99" s="25">
        <f t="shared" si="30"/>
        <v>0.90315926742967501</v>
      </c>
      <c r="R99" s="14">
        <v>0</v>
      </c>
      <c r="S99">
        <v>3.8771280375564307E-2</v>
      </c>
      <c r="T99" s="3">
        <f t="shared" si="31"/>
        <v>-0.64202282255376264</v>
      </c>
      <c r="U99" s="3">
        <f t="shared" si="32"/>
        <v>0.68079410292932696</v>
      </c>
      <c r="V99" s="3">
        <f t="shared" si="33"/>
        <v>0.46348061058334705</v>
      </c>
      <c r="W99" s="3">
        <f t="shared" si="34"/>
        <v>0.3255668533888359</v>
      </c>
      <c r="X99" s="3">
        <v>0</v>
      </c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>
        <f t="shared" si="35"/>
        <v>0</v>
      </c>
      <c r="AV99" s="3">
        <f t="shared" si="36"/>
        <v>0</v>
      </c>
      <c r="AW99" s="3">
        <f t="shared" si="37"/>
        <v>0</v>
      </c>
    </row>
    <row r="100" spans="1:49" x14ac:dyDescent="0.3">
      <c r="A100" s="3"/>
      <c r="B100" s="11">
        <v>295</v>
      </c>
      <c r="C100" s="1">
        <v>42.039620144188774</v>
      </c>
      <c r="D100" s="1">
        <v>7.530809030545548</v>
      </c>
      <c r="E100" s="1">
        <v>0.45171556584279693</v>
      </c>
      <c r="F100" s="2">
        <v>22080.009072280191</v>
      </c>
      <c r="G100" s="2">
        <v>-400.91506684516924</v>
      </c>
      <c r="H100" s="2">
        <v>-1754.0829936566938</v>
      </c>
      <c r="I100" s="14">
        <v>0</v>
      </c>
      <c r="J100" s="3"/>
      <c r="K100" s="11">
        <f t="shared" si="24"/>
        <v>295</v>
      </c>
      <c r="L100" s="25">
        <f t="shared" si="25"/>
        <v>0.86151182325072106</v>
      </c>
      <c r="M100" s="25">
        <f t="shared" si="26"/>
        <v>-0.19662425635524619</v>
      </c>
      <c r="N100" s="25">
        <f t="shared" si="27"/>
        <v>-0.62106670016035825</v>
      </c>
      <c r="O100" s="25">
        <f t="shared" si="28"/>
        <v>-0.66916013048884404</v>
      </c>
      <c r="P100" s="25">
        <f t="shared" si="29"/>
        <v>0.61147912824937756</v>
      </c>
      <c r="Q100" s="25">
        <f t="shared" si="30"/>
        <v>0.61373875433598968</v>
      </c>
      <c r="R100" s="14">
        <v>0</v>
      </c>
      <c r="S100">
        <v>-0.21852194129131877</v>
      </c>
      <c r="T100" s="3">
        <f t="shared" si="31"/>
        <v>-0.45022005267158732</v>
      </c>
      <c r="U100" s="3">
        <f t="shared" si="32"/>
        <v>0.23169811138026855</v>
      </c>
      <c r="V100" s="3">
        <f t="shared" si="33"/>
        <v>5.368401481718333E-2</v>
      </c>
      <c r="W100" s="3">
        <f t="shared" si="34"/>
        <v>8.3227896263721388E-2</v>
      </c>
      <c r="X100" s="3">
        <v>0</v>
      </c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>
        <f t="shared" si="35"/>
        <v>0</v>
      </c>
      <c r="AV100" s="3">
        <f t="shared" si="36"/>
        <v>0</v>
      </c>
      <c r="AW100" s="3">
        <f t="shared" si="37"/>
        <v>0</v>
      </c>
    </row>
    <row r="101" spans="1:49" x14ac:dyDescent="0.3">
      <c r="A101" s="3"/>
      <c r="B101" s="11">
        <v>296</v>
      </c>
      <c r="C101" s="1">
        <v>36.85936294043573</v>
      </c>
      <c r="D101" s="1">
        <v>15.01738439148939</v>
      </c>
      <c r="E101" s="1">
        <v>0.70254984138283982</v>
      </c>
      <c r="F101" s="2">
        <v>40213.306075290726</v>
      </c>
      <c r="G101" s="2">
        <v>-5712.0553758574133</v>
      </c>
      <c r="H101" s="2">
        <v>-8996.958971262593</v>
      </c>
      <c r="I101" s="14">
        <v>0</v>
      </c>
      <c r="J101" s="3"/>
      <c r="K101" s="11">
        <f t="shared" si="24"/>
        <v>296</v>
      </c>
      <c r="L101" s="25">
        <f t="shared" si="25"/>
        <v>0.23489073465053972</v>
      </c>
      <c r="M101" s="25">
        <f t="shared" si="26"/>
        <v>0.88228430270879177</v>
      </c>
      <c r="N101" s="25">
        <f t="shared" si="27"/>
        <v>-0.20079602290777815</v>
      </c>
      <c r="O101" s="25">
        <f t="shared" si="28"/>
        <v>-0.17560264273110085</v>
      </c>
      <c r="P101" s="25">
        <f t="shared" si="29"/>
        <v>-0.65354193270663008</v>
      </c>
      <c r="Q101" s="25">
        <f t="shared" si="30"/>
        <v>-0.37732920297022299</v>
      </c>
      <c r="R101" s="14">
        <v>0</v>
      </c>
      <c r="S101">
        <v>0.45363393709827415</v>
      </c>
      <c r="T101" s="3">
        <f t="shared" si="31"/>
        <v>0.11086547107921355</v>
      </c>
      <c r="U101" s="3">
        <f t="shared" si="32"/>
        <v>0.34276846601906064</v>
      </c>
      <c r="V101" s="3">
        <f t="shared" si="33"/>
        <v>0.11749022129705992</v>
      </c>
      <c r="W101" s="3">
        <f t="shared" si="34"/>
        <v>4.1668251353985608E-2</v>
      </c>
      <c r="X101" s="3">
        <v>0</v>
      </c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>
        <f t="shared" si="35"/>
        <v>0</v>
      </c>
      <c r="AV101" s="3">
        <f t="shared" si="36"/>
        <v>0</v>
      </c>
      <c r="AW101" s="3">
        <f t="shared" si="37"/>
        <v>0</v>
      </c>
    </row>
    <row r="102" spans="1:49" x14ac:dyDescent="0.3">
      <c r="A102" s="3"/>
      <c r="B102" s="11">
        <v>297</v>
      </c>
      <c r="C102" s="1">
        <v>37.647227694032708</v>
      </c>
      <c r="D102" s="1">
        <v>15.01483205681256</v>
      </c>
      <c r="E102" s="1">
        <v>0.62904322188556783</v>
      </c>
      <c r="F102" s="2">
        <v>35803.385349357457</v>
      </c>
      <c r="G102" s="2">
        <v>-899.61307170206885</v>
      </c>
      <c r="H102" s="2">
        <v>-3194.2161395279454</v>
      </c>
      <c r="I102" s="14">
        <v>0</v>
      </c>
      <c r="J102" s="3"/>
      <c r="K102" s="11">
        <f t="shared" ref="K102:K133" si="38">B102</f>
        <v>297</v>
      </c>
      <c r="L102" s="25">
        <f t="shared" ref="L102:L133" si="39">(C102-C$207)/C$209</f>
        <v>0.33019346772930969</v>
      </c>
      <c r="M102" s="25">
        <f t="shared" ref="M102:M133" si="40">(D102-D$207)/D$209</f>
        <v>0.88191647955926555</v>
      </c>
      <c r="N102" s="25">
        <f t="shared" ref="N102:N133" si="41">(E102-E$207)/E$209</f>
        <v>-0.32395573340649159</v>
      </c>
      <c r="O102" s="25">
        <f t="shared" ref="O102:O133" si="42">(F102-F$207)/F$209</f>
        <v>-0.29563318071550992</v>
      </c>
      <c r="P102" s="25">
        <f t="shared" ref="P102:P133" si="43">(G102-G$207)/G$209</f>
        <v>0.49269795462264537</v>
      </c>
      <c r="Q102" s="25">
        <f t="shared" ref="Q102:Q133" si="44">(H102-H$207)/H$209</f>
        <v>0.41668031794407323</v>
      </c>
      <c r="R102" s="14">
        <v>0</v>
      </c>
      <c r="S102">
        <v>-4.7900070155465827E-4</v>
      </c>
      <c r="T102" s="3">
        <f t="shared" si="31"/>
        <v>-2.5224145803277129E-2</v>
      </c>
      <c r="U102" s="3">
        <f t="shared" si="32"/>
        <v>2.474514510172247E-2</v>
      </c>
      <c r="V102" s="3">
        <f t="shared" si="33"/>
        <v>6.123222061052996E-4</v>
      </c>
      <c r="W102" s="3">
        <f t="shared" si="34"/>
        <v>-0.22304672180407203</v>
      </c>
      <c r="X102" s="3">
        <v>0</v>
      </c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>
        <f t="shared" si="35"/>
        <v>0</v>
      </c>
      <c r="AV102" s="3">
        <f t="shared" si="36"/>
        <v>0</v>
      </c>
      <c r="AW102" s="3">
        <f t="shared" si="37"/>
        <v>0</v>
      </c>
    </row>
    <row r="103" spans="1:49" x14ac:dyDescent="0.3">
      <c r="A103" s="3"/>
      <c r="B103" s="11">
        <v>298</v>
      </c>
      <c r="C103" s="1">
        <v>32.680401514354607</v>
      </c>
      <c r="D103" s="1">
        <v>12.317331334304058</v>
      </c>
      <c r="E103" s="1">
        <v>0.25623707383184458</v>
      </c>
      <c r="F103" s="2">
        <v>39620.74123963873</v>
      </c>
      <c r="G103" s="2">
        <v>-335.01755674797369</v>
      </c>
      <c r="H103" s="2">
        <v>-1878.1916940849771</v>
      </c>
      <c r="I103" s="14">
        <v>0</v>
      </c>
      <c r="J103" s="3"/>
      <c r="K103" s="11">
        <f t="shared" si="38"/>
        <v>298</v>
      </c>
      <c r="L103" s="25">
        <f t="shared" si="39"/>
        <v>-0.27061029648203649</v>
      </c>
      <c r="M103" s="25">
        <f t="shared" si="40"/>
        <v>0.49317309860317815</v>
      </c>
      <c r="N103" s="25">
        <f t="shared" si="41"/>
        <v>-0.94858923689852837</v>
      </c>
      <c r="O103" s="25">
        <f t="shared" si="42"/>
        <v>-0.19173124921504162</v>
      </c>
      <c r="P103" s="25">
        <f t="shared" si="43"/>
        <v>0.62717476671632988</v>
      </c>
      <c r="Q103" s="25">
        <f t="shared" si="44"/>
        <v>0.59675652840837612</v>
      </c>
      <c r="R103" s="14">
        <v>0</v>
      </c>
      <c r="S103">
        <v>-0.28396129486045124</v>
      </c>
      <c r="T103" s="3">
        <f t="shared" si="31"/>
        <v>-2.9404531479259657E-3</v>
      </c>
      <c r="U103" s="3">
        <f t="shared" si="32"/>
        <v>-0.28102084171252528</v>
      </c>
      <c r="V103" s="3">
        <f t="shared" si="33"/>
        <v>7.8972713476816184E-2</v>
      </c>
      <c r="W103" s="3">
        <f t="shared" si="34"/>
        <v>-0.20533771843220106</v>
      </c>
      <c r="X103" s="3">
        <v>0</v>
      </c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>
        <f t="shared" si="35"/>
        <v>0</v>
      </c>
      <c r="AV103" s="3">
        <f t="shared" si="36"/>
        <v>0</v>
      </c>
      <c r="AW103" s="3">
        <f t="shared" si="37"/>
        <v>0</v>
      </c>
    </row>
    <row r="104" spans="1:49" x14ac:dyDescent="0.3">
      <c r="A104" s="3"/>
      <c r="B104" s="11">
        <v>299</v>
      </c>
      <c r="C104" s="1">
        <v>37.330123445175317</v>
      </c>
      <c r="D104" s="1">
        <v>23.029017498370042</v>
      </c>
      <c r="E104" s="1">
        <v>0.69904727978783587</v>
      </c>
      <c r="F104" s="2">
        <v>94114.469669736776</v>
      </c>
      <c r="G104" s="2">
        <v>-1187.0008223276307</v>
      </c>
      <c r="H104" s="2">
        <v>-24603.203635011621</v>
      </c>
      <c r="I104" s="14">
        <v>0</v>
      </c>
      <c r="J104" s="3"/>
      <c r="K104" s="11">
        <f t="shared" si="38"/>
        <v>299</v>
      </c>
      <c r="L104" s="25">
        <f t="shared" si="39"/>
        <v>0.29183548630035644</v>
      </c>
      <c r="M104" s="25">
        <f t="shared" si="40"/>
        <v>2.0368602088283834</v>
      </c>
      <c r="N104" s="25">
        <f t="shared" si="41"/>
        <v>-0.20666453481860828</v>
      </c>
      <c r="O104" s="25">
        <f t="shared" si="42"/>
        <v>1.2914953089804477</v>
      </c>
      <c r="P104" s="25">
        <f t="shared" si="43"/>
        <v>0.42424720091440427</v>
      </c>
      <c r="Q104" s="25">
        <f t="shared" si="44"/>
        <v>-2.5127860391695953</v>
      </c>
      <c r="R104" s="14">
        <v>0</v>
      </c>
      <c r="S104">
        <v>0.66733516732433684</v>
      </c>
      <c r="T104" s="3">
        <f t="shared" si="31"/>
        <v>1.2054904776703215</v>
      </c>
      <c r="U104" s="3">
        <f t="shared" si="32"/>
        <v>-0.53815531034598463</v>
      </c>
      <c r="V104" s="3">
        <f t="shared" si="33"/>
        <v>0.28961113805358302</v>
      </c>
      <c r="W104" s="3">
        <f t="shared" si="34"/>
        <v>-0.65059423381993575</v>
      </c>
      <c r="X104" s="3">
        <v>0</v>
      </c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>
        <f t="shared" si="35"/>
        <v>0</v>
      </c>
      <c r="AV104" s="3">
        <f t="shared" si="36"/>
        <v>0</v>
      </c>
      <c r="AW104" s="3">
        <f t="shared" si="37"/>
        <v>0</v>
      </c>
    </row>
    <row r="105" spans="1:49" x14ac:dyDescent="0.3">
      <c r="A105" s="3"/>
      <c r="B105" s="11">
        <v>300</v>
      </c>
      <c r="C105" s="1">
        <v>32.178508338951595</v>
      </c>
      <c r="D105" s="1">
        <v>5.4502119561979008</v>
      </c>
      <c r="E105" s="1">
        <v>2.0078647309409514</v>
      </c>
      <c r="F105" s="2">
        <v>55883.155792086887</v>
      </c>
      <c r="G105" s="2">
        <v>-884.02611140944828</v>
      </c>
      <c r="H105" s="2">
        <v>-2477.2900007045973</v>
      </c>
      <c r="I105" s="14">
        <v>0</v>
      </c>
      <c r="J105" s="3"/>
      <c r="K105" s="11">
        <f t="shared" si="38"/>
        <v>300</v>
      </c>
      <c r="L105" s="25">
        <f t="shared" si="39"/>
        <v>-0.33132095920824001</v>
      </c>
      <c r="M105" s="25">
        <f t="shared" si="40"/>
        <v>-0.49646415420598677</v>
      </c>
      <c r="N105" s="25">
        <f t="shared" si="41"/>
        <v>1.9862478788132558</v>
      </c>
      <c r="O105" s="25">
        <f t="shared" si="42"/>
        <v>0.25090400183989381</v>
      </c>
      <c r="P105" s="25">
        <f t="shared" si="43"/>
        <v>0.4964104969203873</v>
      </c>
      <c r="Q105" s="25">
        <f t="shared" si="44"/>
        <v>0.51477981959782726</v>
      </c>
      <c r="R105" s="14">
        <v>0</v>
      </c>
      <c r="S105">
        <v>0.28107525897570335</v>
      </c>
      <c r="T105" s="3">
        <f t="shared" si="31"/>
        <v>-0.10588481904583896</v>
      </c>
      <c r="U105" s="3">
        <f t="shared" si="32"/>
        <v>0.38696007802154231</v>
      </c>
      <c r="V105" s="3">
        <f t="shared" si="33"/>
        <v>0.14973810198243812</v>
      </c>
      <c r="W105" s="3">
        <f t="shared" si="34"/>
        <v>-0.14634661107200048</v>
      </c>
      <c r="X105" s="3">
        <v>0</v>
      </c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>
        <f t="shared" si="35"/>
        <v>0</v>
      </c>
      <c r="AV105" s="3">
        <f t="shared" si="36"/>
        <v>0</v>
      </c>
      <c r="AW105" s="3">
        <f t="shared" si="37"/>
        <v>0</v>
      </c>
    </row>
    <row r="106" spans="1:49" x14ac:dyDescent="0.3">
      <c r="A106" s="3"/>
      <c r="B106" s="11">
        <v>301</v>
      </c>
      <c r="C106" s="1">
        <v>47.491248185820687</v>
      </c>
      <c r="D106" s="1">
        <v>1.5618465687200853</v>
      </c>
      <c r="E106" s="1">
        <v>0.15896837464603694</v>
      </c>
      <c r="F106" s="2">
        <v>31968.803823720878</v>
      </c>
      <c r="G106" s="2">
        <v>-943.97703860183867</v>
      </c>
      <c r="H106" s="2">
        <v>-986.7515793874461</v>
      </c>
      <c r="I106" s="14">
        <v>0</v>
      </c>
      <c r="J106" s="3"/>
      <c r="K106" s="11">
        <f t="shared" si="38"/>
        <v>301</v>
      </c>
      <c r="L106" s="25">
        <f t="shared" si="39"/>
        <v>1.5209588282403055</v>
      </c>
      <c r="M106" s="25">
        <f t="shared" si="40"/>
        <v>-1.0568259344671924</v>
      </c>
      <c r="N106" s="25">
        <f t="shared" si="41"/>
        <v>-1.1115621081071561</v>
      </c>
      <c r="O106" s="25">
        <f t="shared" si="42"/>
        <v>-0.40000396469821492</v>
      </c>
      <c r="P106" s="25">
        <f t="shared" si="43"/>
        <v>0.48213123086644294</v>
      </c>
      <c r="Q106" s="25">
        <f t="shared" si="44"/>
        <v>0.7187353854626326</v>
      </c>
      <c r="R106" s="14">
        <v>0</v>
      </c>
      <c r="S106">
        <v>-9.4235630714199256E-2</v>
      </c>
      <c r="T106" s="3">
        <f t="shared" si="31"/>
        <v>-0.3927084029577067</v>
      </c>
      <c r="U106" s="3">
        <f t="shared" si="32"/>
        <v>0.29847277224350743</v>
      </c>
      <c r="V106" s="3">
        <f t="shared" si="33"/>
        <v>8.9085995770724666E-2</v>
      </c>
      <c r="W106" s="3">
        <f t="shared" si="34"/>
        <v>0.12174851138669331</v>
      </c>
      <c r="X106" s="3">
        <v>0</v>
      </c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>
        <f t="shared" si="35"/>
        <v>0</v>
      </c>
      <c r="AV106" s="3">
        <f t="shared" si="36"/>
        <v>0</v>
      </c>
      <c r="AW106" s="3">
        <f t="shared" si="37"/>
        <v>0</v>
      </c>
    </row>
    <row r="107" spans="1:49" x14ac:dyDescent="0.3">
      <c r="A107" s="3"/>
      <c r="B107" s="11">
        <v>302</v>
      </c>
      <c r="C107" s="1">
        <v>26.638243299310624</v>
      </c>
      <c r="D107" s="1">
        <v>2.6174452622449094</v>
      </c>
      <c r="E107" s="1">
        <v>2.3005609249708425</v>
      </c>
      <c r="F107" s="2">
        <v>24191.978666367981</v>
      </c>
      <c r="G107" s="2">
        <v>-757.59096304343598</v>
      </c>
      <c r="H107" s="2">
        <v>-1264.9306911100712</v>
      </c>
      <c r="I107" s="14">
        <v>0</v>
      </c>
      <c r="J107" s="3"/>
      <c r="K107" s="11">
        <f t="shared" si="38"/>
        <v>302</v>
      </c>
      <c r="L107" s="25">
        <f t="shared" si="39"/>
        <v>-1.0014897893887529</v>
      </c>
      <c r="M107" s="25">
        <f t="shared" si="40"/>
        <v>-0.90470104284823372</v>
      </c>
      <c r="N107" s="25">
        <f t="shared" si="41"/>
        <v>2.4766578414443696</v>
      </c>
      <c r="O107" s="25">
        <f t="shared" si="42"/>
        <v>-0.61167591198706517</v>
      </c>
      <c r="P107" s="25">
        <f t="shared" si="43"/>
        <v>0.52652514579469833</v>
      </c>
      <c r="Q107" s="25">
        <f t="shared" si="44"/>
        <v>0.68067116831013508</v>
      </c>
      <c r="R107" s="14">
        <v>0</v>
      </c>
      <c r="S107">
        <v>2.5880464783389019E-2</v>
      </c>
      <c r="T107" s="3">
        <f t="shared" si="31"/>
        <v>-0.7783382373555614</v>
      </c>
      <c r="U107" s="3">
        <f t="shared" si="32"/>
        <v>0.80421870213895041</v>
      </c>
      <c r="V107" s="3">
        <f t="shared" si="33"/>
        <v>0.64676772087005785</v>
      </c>
      <c r="W107" s="3">
        <f t="shared" si="34"/>
        <v>0.30381418124536075</v>
      </c>
      <c r="X107" s="3">
        <v>0</v>
      </c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>
        <f t="shared" si="35"/>
        <v>0</v>
      </c>
      <c r="AV107" s="3">
        <f t="shared" si="36"/>
        <v>0</v>
      </c>
      <c r="AW107" s="3">
        <f t="shared" si="37"/>
        <v>0</v>
      </c>
    </row>
    <row r="108" spans="1:49" x14ac:dyDescent="0.3">
      <c r="A108" s="3"/>
      <c r="B108" s="11">
        <v>303</v>
      </c>
      <c r="C108" s="1">
        <v>23.355108120345825</v>
      </c>
      <c r="D108" s="1">
        <v>1.4968535491960875</v>
      </c>
      <c r="E108" s="1">
        <v>0.51166679562429118</v>
      </c>
      <c r="F108" s="2">
        <v>45733.145693648847</v>
      </c>
      <c r="G108" s="2">
        <v>-1897.0031371334585</v>
      </c>
      <c r="H108" s="2">
        <v>-1582.6221260934392</v>
      </c>
      <c r="I108" s="14">
        <v>0</v>
      </c>
      <c r="J108" s="3"/>
      <c r="K108" s="11">
        <f t="shared" si="38"/>
        <v>303</v>
      </c>
      <c r="L108" s="25">
        <f t="shared" si="39"/>
        <v>-1.3986287071965391</v>
      </c>
      <c r="M108" s="25">
        <f t="shared" si="40"/>
        <v>-1.0661922363693503</v>
      </c>
      <c r="N108" s="25">
        <f t="shared" si="41"/>
        <v>-0.52061892886535666</v>
      </c>
      <c r="O108" s="25">
        <f t="shared" si="42"/>
        <v>-2.5362001196900571E-2</v>
      </c>
      <c r="P108" s="25">
        <f t="shared" si="43"/>
        <v>0.25513702319365611</v>
      </c>
      <c r="Q108" s="25">
        <f t="shared" si="44"/>
        <v>0.63720034228796707</v>
      </c>
      <c r="R108" s="14">
        <v>0</v>
      </c>
      <c r="S108">
        <v>0.2285065892518813</v>
      </c>
      <c r="T108" s="3">
        <f t="shared" si="31"/>
        <v>-0.21165938911920271</v>
      </c>
      <c r="U108" s="3">
        <f t="shared" si="32"/>
        <v>0.44016597837108401</v>
      </c>
      <c r="V108" s="3">
        <f t="shared" si="33"/>
        <v>0.19374608851537359</v>
      </c>
      <c r="W108" s="3">
        <f t="shared" si="34"/>
        <v>0.16170986702302909</v>
      </c>
      <c r="X108" s="3">
        <v>0</v>
      </c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>
        <f t="shared" si="35"/>
        <v>0</v>
      </c>
      <c r="AV108" s="3">
        <f t="shared" si="36"/>
        <v>0</v>
      </c>
      <c r="AW108" s="3">
        <f t="shared" si="37"/>
        <v>0</v>
      </c>
    </row>
    <row r="109" spans="1:49" x14ac:dyDescent="0.3">
      <c r="A109" s="3"/>
      <c r="B109" s="11">
        <v>304</v>
      </c>
      <c r="C109" s="1">
        <v>43.926280205000971</v>
      </c>
      <c r="D109" s="1">
        <v>6.9775162490258174</v>
      </c>
      <c r="E109" s="1">
        <v>0.44889832549914355</v>
      </c>
      <c r="F109" s="2">
        <v>29016.881689286362</v>
      </c>
      <c r="G109" s="2">
        <v>-2067.9113940558859</v>
      </c>
      <c r="H109" s="2">
        <v>-7051.0851646908732</v>
      </c>
      <c r="I109" s="14">
        <v>0</v>
      </c>
      <c r="J109" s="3"/>
      <c r="K109" s="11">
        <f t="shared" si="38"/>
        <v>304</v>
      </c>
      <c r="L109" s="25">
        <f t="shared" si="39"/>
        <v>1.0897284801897078</v>
      </c>
      <c r="M109" s="25">
        <f t="shared" si="40"/>
        <v>-0.27636062296743341</v>
      </c>
      <c r="N109" s="25">
        <f t="shared" si="41"/>
        <v>-0.6257869621925759</v>
      </c>
      <c r="O109" s="25">
        <f t="shared" si="42"/>
        <v>-0.48035026203653625</v>
      </c>
      <c r="P109" s="25">
        <f t="shared" si="43"/>
        <v>0.21442965492261151</v>
      </c>
      <c r="Q109" s="25">
        <f t="shared" si="44"/>
        <v>-0.11106850975700666</v>
      </c>
      <c r="R109" s="14">
        <v>0</v>
      </c>
      <c r="S109">
        <v>0.4493058964248699</v>
      </c>
      <c r="T109" s="3">
        <f t="shared" si="31"/>
        <v>-0.31809609320717486</v>
      </c>
      <c r="U109" s="3">
        <f t="shared" si="32"/>
        <v>0.76740198963204476</v>
      </c>
      <c r="V109" s="3">
        <f t="shared" si="33"/>
        <v>0.58890581369122097</v>
      </c>
      <c r="W109" s="3">
        <f t="shared" si="34"/>
        <v>0.18875863364252407</v>
      </c>
      <c r="X109" s="3">
        <v>0</v>
      </c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>
        <f t="shared" si="35"/>
        <v>0</v>
      </c>
      <c r="AV109" s="3">
        <f t="shared" si="36"/>
        <v>0</v>
      </c>
      <c r="AW109" s="3">
        <f t="shared" si="37"/>
        <v>0</v>
      </c>
    </row>
    <row r="110" spans="1:49" x14ac:dyDescent="0.3">
      <c r="A110" s="3"/>
      <c r="B110" s="11">
        <v>305</v>
      </c>
      <c r="C110" s="1">
        <v>33.612845659522037</v>
      </c>
      <c r="D110" s="1">
        <v>11.648910105650263</v>
      </c>
      <c r="E110" s="1">
        <v>0.68988302863883044</v>
      </c>
      <c r="F110" s="2">
        <v>41203.756304734467</v>
      </c>
      <c r="G110" s="2">
        <v>-3102.1436238818442</v>
      </c>
      <c r="H110" s="2">
        <v>-5431.0081206789855</v>
      </c>
      <c r="I110" s="14">
        <v>0</v>
      </c>
      <c r="J110" s="3"/>
      <c r="K110" s="11">
        <f t="shared" si="38"/>
        <v>305</v>
      </c>
      <c r="L110" s="25">
        <f t="shared" si="39"/>
        <v>-0.15781876078755994</v>
      </c>
      <c r="M110" s="25">
        <f t="shared" si="40"/>
        <v>0.39684529184431294</v>
      </c>
      <c r="N110" s="25">
        <f t="shared" si="41"/>
        <v>-0.22201915901664934</v>
      </c>
      <c r="O110" s="25">
        <f t="shared" si="42"/>
        <v>-0.14864427289288701</v>
      </c>
      <c r="P110" s="25">
        <f t="shared" si="43"/>
        <v>-3.1906437993120776E-2</v>
      </c>
      <c r="Q110" s="25">
        <f t="shared" si="44"/>
        <v>0.11061227721931191</v>
      </c>
      <c r="R110" s="14">
        <v>0</v>
      </c>
      <c r="S110">
        <v>0.1099189206798315</v>
      </c>
      <c r="T110" s="3">
        <f t="shared" si="31"/>
        <v>-3.854189398151131E-3</v>
      </c>
      <c r="U110" s="3">
        <f t="shared" si="32"/>
        <v>0.11377311007798263</v>
      </c>
      <c r="V110" s="3">
        <f t="shared" si="33"/>
        <v>1.2944320576816753E-2</v>
      </c>
      <c r="W110" s="3">
        <f t="shared" si="34"/>
        <v>-2.5608912909105747E-2</v>
      </c>
      <c r="X110" s="3">
        <v>0</v>
      </c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>
        <f t="shared" si="35"/>
        <v>0</v>
      </c>
      <c r="AV110" s="3">
        <f t="shared" si="36"/>
        <v>0</v>
      </c>
      <c r="AW110" s="3">
        <f t="shared" si="37"/>
        <v>0</v>
      </c>
    </row>
    <row r="111" spans="1:49" x14ac:dyDescent="0.3">
      <c r="A111" s="3"/>
      <c r="B111" s="11">
        <v>306</v>
      </c>
      <c r="C111" s="1">
        <v>52.283920986631507</v>
      </c>
      <c r="D111" s="1">
        <v>1.2791286923719498</v>
      </c>
      <c r="E111" s="1">
        <v>0.23236293706782918</v>
      </c>
      <c r="F111" s="2">
        <v>21335.584435103094</v>
      </c>
      <c r="G111" s="2">
        <v>-60.34677701830303</v>
      </c>
      <c r="H111" s="2">
        <v>-1374.2229521978788</v>
      </c>
      <c r="I111" s="14">
        <v>0</v>
      </c>
      <c r="J111" s="3"/>
      <c r="K111" s="11">
        <f t="shared" si="38"/>
        <v>306</v>
      </c>
      <c r="L111" s="25">
        <f t="shared" si="39"/>
        <v>2.1006964222680256</v>
      </c>
      <c r="M111" s="25">
        <f t="shared" si="40"/>
        <v>-1.0975690943081637</v>
      </c>
      <c r="N111" s="25">
        <f t="shared" si="41"/>
        <v>-0.98859014827729141</v>
      </c>
      <c r="O111" s="25">
        <f t="shared" si="42"/>
        <v>-0.68942210235689971</v>
      </c>
      <c r="P111" s="25">
        <f t="shared" si="43"/>
        <v>0.69259655958398292</v>
      </c>
      <c r="Q111" s="25">
        <f t="shared" si="44"/>
        <v>0.66571632740431652</v>
      </c>
      <c r="R111" s="14">
        <v>0</v>
      </c>
      <c r="S111">
        <v>3.209825781985378E-2</v>
      </c>
      <c r="T111" s="3">
        <f t="shared" si="31"/>
        <v>-0.60111579239991531</v>
      </c>
      <c r="U111" s="3">
        <f t="shared" si="32"/>
        <v>0.63321405021976906</v>
      </c>
      <c r="V111" s="3">
        <f t="shared" si="33"/>
        <v>0.40096003339572422</v>
      </c>
      <c r="W111" s="3">
        <f t="shared" si="34"/>
        <v>0.19768190976308303</v>
      </c>
      <c r="X111" s="3">
        <v>0</v>
      </c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>
        <f t="shared" si="35"/>
        <v>0</v>
      </c>
      <c r="AV111" s="3">
        <f t="shared" si="36"/>
        <v>0</v>
      </c>
      <c r="AW111" s="3">
        <f t="shared" si="37"/>
        <v>0</v>
      </c>
    </row>
    <row r="112" spans="1:49" x14ac:dyDescent="0.3">
      <c r="A112" s="3"/>
      <c r="B112" s="11">
        <v>307</v>
      </c>
      <c r="C112" s="1">
        <v>43.877876868660067</v>
      </c>
      <c r="D112" s="1">
        <v>17.050283935762387</v>
      </c>
      <c r="E112" s="1">
        <v>1.1515655190192711</v>
      </c>
      <c r="F112" s="2">
        <v>77604.683801698717</v>
      </c>
      <c r="G112" s="2">
        <v>-1809.0917515723702</v>
      </c>
      <c r="H112" s="2">
        <v>-6142.9362557096838</v>
      </c>
      <c r="I112" s="14">
        <v>0</v>
      </c>
      <c r="J112" s="3"/>
      <c r="K112" s="11">
        <f t="shared" si="38"/>
        <v>307</v>
      </c>
      <c r="L112" s="25">
        <f t="shared" si="39"/>
        <v>1.0838734521251083</v>
      </c>
      <c r="M112" s="25">
        <f t="shared" si="40"/>
        <v>1.1752503936501384</v>
      </c>
      <c r="N112" s="25">
        <f t="shared" si="41"/>
        <v>0.55152589374816141</v>
      </c>
      <c r="O112" s="25">
        <f t="shared" si="42"/>
        <v>0.84212703165645553</v>
      </c>
      <c r="P112" s="25">
        <f t="shared" si="43"/>
        <v>0.2760759831461721</v>
      </c>
      <c r="Q112" s="25">
        <f t="shared" si="44"/>
        <v>1.319666983969772E-2</v>
      </c>
      <c r="R112" s="14">
        <v>0</v>
      </c>
      <c r="S112">
        <v>0.48796183904150148</v>
      </c>
      <c r="T112" s="3">
        <f t="shared" si="31"/>
        <v>0.71792623802376732</v>
      </c>
      <c r="U112" s="3">
        <f t="shared" si="32"/>
        <v>-0.22996439898226584</v>
      </c>
      <c r="V112" s="3">
        <f t="shared" si="33"/>
        <v>5.2883624799274748E-2</v>
      </c>
      <c r="W112" s="3">
        <f t="shared" si="34"/>
        <v>-0.70097323304623493</v>
      </c>
      <c r="X112" s="3">
        <v>0</v>
      </c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>
        <f t="shared" si="35"/>
        <v>0</v>
      </c>
      <c r="AV112" s="3">
        <f t="shared" si="36"/>
        <v>0</v>
      </c>
      <c r="AW112" s="3">
        <f t="shared" si="37"/>
        <v>0</v>
      </c>
    </row>
    <row r="113" spans="1:49" x14ac:dyDescent="0.3">
      <c r="A113" s="3"/>
      <c r="B113" s="11">
        <v>308</v>
      </c>
      <c r="C113" s="1">
        <v>38.300486622349041</v>
      </c>
      <c r="D113" s="1">
        <v>16.6241537206412</v>
      </c>
      <c r="E113" s="1">
        <v>0.4011679027333197</v>
      </c>
      <c r="F113" s="2">
        <v>90962.909739556679</v>
      </c>
      <c r="G113" s="2">
        <v>-326.49903366192541</v>
      </c>
      <c r="H113" s="2">
        <v>525.50544211236979</v>
      </c>
      <c r="I113" s="14">
        <v>0</v>
      </c>
      <c r="J113" s="3"/>
      <c r="K113" s="11">
        <f t="shared" si="38"/>
        <v>308</v>
      </c>
      <c r="L113" s="25">
        <f t="shared" si="39"/>
        <v>0.40921383384217408</v>
      </c>
      <c r="M113" s="25">
        <f t="shared" si="40"/>
        <v>1.1138397333409518</v>
      </c>
      <c r="N113" s="25">
        <f t="shared" si="41"/>
        <v>-0.70575887615113075</v>
      </c>
      <c r="O113" s="25">
        <f t="shared" si="42"/>
        <v>1.2057152105571212</v>
      </c>
      <c r="P113" s="25">
        <f t="shared" si="43"/>
        <v>0.62920373045765776</v>
      </c>
      <c r="Q113" s="25">
        <f t="shared" si="44"/>
        <v>0.92566278306736205</v>
      </c>
      <c r="R113" s="14">
        <v>0</v>
      </c>
      <c r="S113">
        <v>0.3395485774601239</v>
      </c>
      <c r="T113" s="3">
        <f t="shared" si="31"/>
        <v>0.99903031993287983</v>
      </c>
      <c r="U113" s="3">
        <f t="shared" si="32"/>
        <v>-0.65948174247275593</v>
      </c>
      <c r="V113" s="3">
        <f t="shared" si="33"/>
        <v>0.43491616865490235</v>
      </c>
      <c r="W113" s="3">
        <f t="shared" si="34"/>
        <v>-1.0095460662917026</v>
      </c>
      <c r="X113" s="3">
        <v>0</v>
      </c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>
        <f t="shared" si="35"/>
        <v>0</v>
      </c>
      <c r="AV113" s="3">
        <f t="shared" si="36"/>
        <v>0</v>
      </c>
      <c r="AW113" s="3">
        <f t="shared" si="37"/>
        <v>0</v>
      </c>
    </row>
    <row r="114" spans="1:49" x14ac:dyDescent="0.3">
      <c r="A114" s="3"/>
      <c r="B114" s="11">
        <v>309</v>
      </c>
      <c r="C114" s="1">
        <v>35.975635542720475</v>
      </c>
      <c r="D114" s="1">
        <v>9.8456975747226121</v>
      </c>
      <c r="E114" s="1">
        <v>0.44561067114158298</v>
      </c>
      <c r="F114" s="2">
        <v>30316.529462731163</v>
      </c>
      <c r="G114" s="2">
        <v>-32.398978591629742</v>
      </c>
      <c r="H114" s="2">
        <v>-1586.3785745202899</v>
      </c>
      <c r="I114" s="14">
        <v>0</v>
      </c>
      <c r="J114" s="3"/>
      <c r="K114" s="11">
        <f t="shared" si="38"/>
        <v>309</v>
      </c>
      <c r="L114" s="25">
        <f t="shared" si="39"/>
        <v>0.12799213826792319</v>
      </c>
      <c r="M114" s="25">
        <f t="shared" si="40"/>
        <v>0.13697995427238252</v>
      </c>
      <c r="N114" s="25">
        <f t="shared" si="41"/>
        <v>-0.63129539887033692</v>
      </c>
      <c r="O114" s="25">
        <f t="shared" si="42"/>
        <v>-0.44497606119899047</v>
      </c>
      <c r="P114" s="25">
        <f t="shared" si="43"/>
        <v>0.69925323810499718</v>
      </c>
      <c r="Q114" s="25">
        <f t="shared" si="44"/>
        <v>0.63668633436064159</v>
      </c>
      <c r="R114" s="14">
        <v>0</v>
      </c>
      <c r="S114">
        <v>-9.2345378213824464E-2</v>
      </c>
      <c r="T114" s="3">
        <f t="shared" si="31"/>
        <v>-0.25524308283829822</v>
      </c>
      <c r="U114" s="3">
        <f t="shared" si="32"/>
        <v>0.16289770462447375</v>
      </c>
      <c r="V114" s="3">
        <f t="shared" si="33"/>
        <v>2.6535662171922297E-2</v>
      </c>
      <c r="W114" s="3">
        <f t="shared" si="34"/>
        <v>-6.2025783201522723E-2</v>
      </c>
      <c r="X114" s="3">
        <v>0</v>
      </c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>
        <f t="shared" si="35"/>
        <v>0</v>
      </c>
      <c r="AV114" s="3">
        <f t="shared" si="36"/>
        <v>0</v>
      </c>
      <c r="AW114" s="3">
        <f t="shared" si="37"/>
        <v>0</v>
      </c>
    </row>
    <row r="115" spans="1:49" x14ac:dyDescent="0.3">
      <c r="A115" s="3"/>
      <c r="B115" s="11">
        <v>310</v>
      </c>
      <c r="C115" s="1">
        <v>28.715719339234617</v>
      </c>
      <c r="D115" s="1">
        <v>10.610542103426228</v>
      </c>
      <c r="E115" s="1">
        <v>1.0183856120434018</v>
      </c>
      <c r="F115" s="2">
        <v>27053.030743841446</v>
      </c>
      <c r="G115" s="2">
        <v>18.367796373946874</v>
      </c>
      <c r="H115" s="2">
        <v>118.62307057962494</v>
      </c>
      <c r="I115" s="14">
        <v>0</v>
      </c>
      <c r="J115" s="3"/>
      <c r="K115" s="11">
        <f t="shared" si="38"/>
        <v>310</v>
      </c>
      <c r="L115" s="25">
        <f t="shared" si="39"/>
        <v>-0.75019139888898523</v>
      </c>
      <c r="M115" s="25">
        <f t="shared" si="40"/>
        <v>0.24720355699954427</v>
      </c>
      <c r="N115" s="25">
        <f t="shared" si="41"/>
        <v>0.328384101899029</v>
      </c>
      <c r="O115" s="25">
        <f t="shared" si="42"/>
        <v>-0.53380294296949293</v>
      </c>
      <c r="P115" s="25">
        <f t="shared" si="43"/>
        <v>0.71134499915662952</v>
      </c>
      <c r="Q115" s="25">
        <f t="shared" si="44"/>
        <v>0.86998765041761639</v>
      </c>
      <c r="R115" s="14">
        <v>0</v>
      </c>
      <c r="S115">
        <v>-0.11741341347536753</v>
      </c>
      <c r="T115" s="3">
        <f t="shared" si="31"/>
        <v>-0.3678347087417817</v>
      </c>
      <c r="U115" s="3">
        <f t="shared" si="32"/>
        <v>0.25042129526641416</v>
      </c>
      <c r="V115" s="3">
        <f t="shared" si="33"/>
        <v>6.2710825122908584E-2</v>
      </c>
      <c r="W115" s="3">
        <f t="shared" si="34"/>
        <v>-4.3219164910147372E-2</v>
      </c>
      <c r="X115" s="3">
        <v>0</v>
      </c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>
        <f t="shared" si="35"/>
        <v>0</v>
      </c>
      <c r="AV115" s="3">
        <f t="shared" si="36"/>
        <v>0</v>
      </c>
      <c r="AW115" s="3">
        <f t="shared" si="37"/>
        <v>0</v>
      </c>
    </row>
    <row r="116" spans="1:49" x14ac:dyDescent="0.3">
      <c r="A116" s="3"/>
      <c r="B116" s="11">
        <v>311</v>
      </c>
      <c r="C116" s="1">
        <v>45.325131845069258</v>
      </c>
      <c r="D116" s="1">
        <v>1.4858308180917232</v>
      </c>
      <c r="E116" s="1">
        <v>1.1995961810400637</v>
      </c>
      <c r="F116" s="2">
        <v>19030.13478775632</v>
      </c>
      <c r="G116" s="2">
        <v>-2925.0634625577304</v>
      </c>
      <c r="H116" s="2">
        <v>-2597.3577869788533</v>
      </c>
      <c r="I116" s="14">
        <v>1</v>
      </c>
      <c r="J116" s="3"/>
      <c r="K116" s="11">
        <f t="shared" si="38"/>
        <v>311</v>
      </c>
      <c r="L116" s="25">
        <f t="shared" si="39"/>
        <v>1.2589382130297466</v>
      </c>
      <c r="M116" s="25">
        <f t="shared" si="40"/>
        <v>-1.0677807489214048</v>
      </c>
      <c r="N116" s="25">
        <f t="shared" si="41"/>
        <v>0.6320008560032534</v>
      </c>
      <c r="O116" s="25">
        <f t="shared" si="42"/>
        <v>-0.75217251867156865</v>
      </c>
      <c r="P116" s="25">
        <f t="shared" si="43"/>
        <v>1.0270970344666553E-2</v>
      </c>
      <c r="Q116" s="25">
        <f t="shared" si="44"/>
        <v>0.49835052603418972</v>
      </c>
      <c r="R116" s="14">
        <v>1</v>
      </c>
      <c r="S116">
        <v>-1.4460606575807859</v>
      </c>
      <c r="T116" s="3">
        <f t="shared" si="31"/>
        <v>-0.71653569025548114</v>
      </c>
      <c r="U116" s="3">
        <f t="shared" si="32"/>
        <v>-0.72952496732530481</v>
      </c>
      <c r="V116" s="3">
        <f t="shared" si="33"/>
        <v>0.53220667795098708</v>
      </c>
      <c r="W116" s="3">
        <f t="shared" si="34"/>
        <v>0.39582006504344952</v>
      </c>
      <c r="X116" s="3">
        <v>1</v>
      </c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>
        <f t="shared" si="35"/>
        <v>0</v>
      </c>
      <c r="AV116" s="3">
        <f t="shared" si="36"/>
        <v>0</v>
      </c>
      <c r="AW116" s="3">
        <f t="shared" si="37"/>
        <v>0</v>
      </c>
    </row>
    <row r="117" spans="1:49" x14ac:dyDescent="0.3">
      <c r="A117" s="3"/>
      <c r="B117" s="11">
        <v>312</v>
      </c>
      <c r="C117" s="1">
        <v>25.781182931680245</v>
      </c>
      <c r="D117" s="1">
        <v>1.2229908362221487</v>
      </c>
      <c r="E117" s="1">
        <v>2.0129757312619123</v>
      </c>
      <c r="F117" s="2">
        <v>19359.096520611318</v>
      </c>
      <c r="G117" s="2">
        <v>-267.87888741737822</v>
      </c>
      <c r="H117" s="2">
        <v>501.32844456607859</v>
      </c>
      <c r="I117" s="14">
        <v>0</v>
      </c>
      <c r="J117" s="3"/>
      <c r="K117" s="11">
        <f t="shared" si="38"/>
        <v>312</v>
      </c>
      <c r="L117" s="25">
        <f t="shared" si="39"/>
        <v>-1.105162653386998</v>
      </c>
      <c r="M117" s="25">
        <f t="shared" si="40"/>
        <v>-1.1056592571085673</v>
      </c>
      <c r="N117" s="25">
        <f t="shared" si="41"/>
        <v>1.994811316013789</v>
      </c>
      <c r="O117" s="25">
        <f t="shared" si="42"/>
        <v>-0.7432187400835164</v>
      </c>
      <c r="P117" s="25">
        <f t="shared" si="43"/>
        <v>0.64316602768219955</v>
      </c>
      <c r="Q117" s="25">
        <f t="shared" si="44"/>
        <v>0.92235456025006057</v>
      </c>
      <c r="R117" s="14">
        <v>0</v>
      </c>
      <c r="S117">
        <v>3.3759275156709299E-3</v>
      </c>
      <c r="T117" s="3">
        <f t="shared" si="31"/>
        <v>-0.87501363281984545</v>
      </c>
      <c r="U117" s="3">
        <f t="shared" si="32"/>
        <v>0.87838956033551641</v>
      </c>
      <c r="V117" s="3">
        <f t="shared" si="33"/>
        <v>0.77156821970642187</v>
      </c>
      <c r="W117" s="3">
        <f t="shared" si="34"/>
        <v>0.34911515342806426</v>
      </c>
      <c r="X117" s="3">
        <v>0</v>
      </c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>
        <f t="shared" si="35"/>
        <v>0</v>
      </c>
      <c r="AV117" s="3">
        <f t="shared" si="36"/>
        <v>0</v>
      </c>
      <c r="AW117" s="3">
        <f t="shared" si="37"/>
        <v>0</v>
      </c>
    </row>
    <row r="118" spans="1:49" x14ac:dyDescent="0.3">
      <c r="A118" s="3"/>
      <c r="B118" s="11">
        <v>313</v>
      </c>
      <c r="C118" s="1">
        <v>40.111349183146686</v>
      </c>
      <c r="D118" s="1">
        <v>7.2485530572865153</v>
      </c>
      <c r="E118" s="1">
        <v>0.51418229868329823</v>
      </c>
      <c r="F118" s="2">
        <v>61049.715918487382</v>
      </c>
      <c r="G118" s="2">
        <v>-8078.6560375211411</v>
      </c>
      <c r="H118" s="2">
        <v>-17483.294314356139</v>
      </c>
      <c r="I118" s="14">
        <v>1</v>
      </c>
      <c r="J118" s="3"/>
      <c r="K118" s="11">
        <f t="shared" si="38"/>
        <v>313</v>
      </c>
      <c r="L118" s="25">
        <f t="shared" si="39"/>
        <v>0.62826177384218718</v>
      </c>
      <c r="M118" s="25">
        <f t="shared" si="40"/>
        <v>-0.23730085022015163</v>
      </c>
      <c r="N118" s="25">
        <f t="shared" si="41"/>
        <v>-0.51640422506555217</v>
      </c>
      <c r="O118" s="25">
        <f t="shared" si="42"/>
        <v>0.39152897676377002</v>
      </c>
      <c r="P118" s="25">
        <f t="shared" si="43"/>
        <v>-1.2172249660463799</v>
      </c>
      <c r="Q118" s="25">
        <f t="shared" si="44"/>
        <v>-1.5385440380025497</v>
      </c>
      <c r="R118" s="14">
        <v>1</v>
      </c>
      <c r="S118">
        <v>-0.60697153640729729</v>
      </c>
      <c r="T118" s="3">
        <f t="shared" si="31"/>
        <v>0.32095579504277733</v>
      </c>
      <c r="U118" s="3">
        <f t="shared" si="32"/>
        <v>-0.92792733145007467</v>
      </c>
      <c r="V118" s="3">
        <f t="shared" si="33"/>
        <v>0.86104913245205672</v>
      </c>
      <c r="W118" s="3">
        <f t="shared" si="34"/>
        <v>0.2949009602611678</v>
      </c>
      <c r="X118" s="3">
        <v>1</v>
      </c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>
        <f t="shared" si="35"/>
        <v>0</v>
      </c>
      <c r="AV118" s="3">
        <f t="shared" si="36"/>
        <v>0</v>
      </c>
      <c r="AW118" s="3">
        <f t="shared" si="37"/>
        <v>0</v>
      </c>
    </row>
    <row r="119" spans="1:49" x14ac:dyDescent="0.3">
      <c r="A119" s="3"/>
      <c r="B119" s="11">
        <v>314</v>
      </c>
      <c r="C119" s="1">
        <v>22.208425276451745</v>
      </c>
      <c r="D119" s="1">
        <v>7.1057418589988934</v>
      </c>
      <c r="E119" s="1">
        <v>7.9296813465334084E-2</v>
      </c>
      <c r="F119" s="2">
        <v>32151.318768970476</v>
      </c>
      <c r="G119" s="2">
        <v>-1062.2992964415223</v>
      </c>
      <c r="H119" s="2">
        <v>-2443.3625353421785</v>
      </c>
      <c r="I119" s="14">
        <v>1</v>
      </c>
      <c r="J119" s="3"/>
      <c r="K119" s="11">
        <f t="shared" si="38"/>
        <v>314</v>
      </c>
      <c r="L119" s="25">
        <f t="shared" si="39"/>
        <v>-1.5373352662838926</v>
      </c>
      <c r="M119" s="25">
        <f t="shared" si="40"/>
        <v>-0.25788171887292927</v>
      </c>
      <c r="N119" s="25">
        <f t="shared" si="41"/>
        <v>-1.2450511255195276</v>
      </c>
      <c r="O119" s="25">
        <f t="shared" si="42"/>
        <v>-0.39503621846648013</v>
      </c>
      <c r="P119" s="25">
        <f t="shared" si="43"/>
        <v>0.45394893112695361</v>
      </c>
      <c r="Q119" s="25">
        <f t="shared" si="44"/>
        <v>0.51942223290122669</v>
      </c>
      <c r="R119" s="14">
        <v>1</v>
      </c>
      <c r="S119">
        <v>-1.2009937183677579</v>
      </c>
      <c r="T119" s="3">
        <f t="shared" si="31"/>
        <v>-0.25727741614849303</v>
      </c>
      <c r="U119" s="3">
        <f t="shared" si="32"/>
        <v>-0.94371630221926495</v>
      </c>
      <c r="V119" s="3">
        <f t="shared" si="33"/>
        <v>0.89060045907440299</v>
      </c>
      <c r="W119" s="3">
        <f t="shared" si="34"/>
        <v>0.14119774978892258</v>
      </c>
      <c r="X119" s="3">
        <v>1</v>
      </c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>
        <f t="shared" si="35"/>
        <v>0</v>
      </c>
      <c r="AV119" s="3">
        <f t="shared" si="36"/>
        <v>0</v>
      </c>
      <c r="AW119" s="3">
        <f t="shared" si="37"/>
        <v>0</v>
      </c>
    </row>
    <row r="120" spans="1:49" x14ac:dyDescent="0.3">
      <c r="A120" s="3"/>
      <c r="B120" s="11">
        <v>315</v>
      </c>
      <c r="C120" s="1">
        <v>30.425186466473317</v>
      </c>
      <c r="D120" s="1">
        <v>2.4041871980360292</v>
      </c>
      <c r="E120" s="1">
        <v>0.13486276724828253</v>
      </c>
      <c r="F120" s="2">
        <v>23164.139988243598</v>
      </c>
      <c r="G120" s="2">
        <v>-826.58051281153189</v>
      </c>
      <c r="H120" s="2">
        <v>-3203.8090594831624</v>
      </c>
      <c r="I120" s="14">
        <v>0</v>
      </c>
      <c r="J120" s="3"/>
      <c r="K120" s="11">
        <f t="shared" si="38"/>
        <v>315</v>
      </c>
      <c r="L120" s="25">
        <f t="shared" si="39"/>
        <v>-0.54340858674975911</v>
      </c>
      <c r="M120" s="25">
        <f t="shared" si="40"/>
        <v>-0.93543418045407523</v>
      </c>
      <c r="N120" s="25">
        <f t="shared" si="41"/>
        <v>-1.1519508465474169</v>
      </c>
      <c r="O120" s="25">
        <f t="shared" si="42"/>
        <v>-0.63965193177602508</v>
      </c>
      <c r="P120" s="25">
        <f t="shared" si="43"/>
        <v>0.51009303736509715</v>
      </c>
      <c r="Q120" s="25">
        <f t="shared" si="44"/>
        <v>0.41536768528074802</v>
      </c>
      <c r="R120" s="14">
        <v>0</v>
      </c>
      <c r="S120">
        <v>-5.7697765161740912E-3</v>
      </c>
      <c r="T120" s="3">
        <f t="shared" si="31"/>
        <v>-0.54251283947401452</v>
      </c>
      <c r="U120" s="3">
        <f t="shared" si="32"/>
        <v>0.53674306295784047</v>
      </c>
      <c r="V120" s="3">
        <f t="shared" si="33"/>
        <v>0.28809311563336432</v>
      </c>
      <c r="W120" s="3">
        <f t="shared" si="34"/>
        <v>0.34419170295543905</v>
      </c>
      <c r="X120" s="3">
        <v>0</v>
      </c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>
        <f t="shared" si="35"/>
        <v>0</v>
      </c>
      <c r="AV120" s="3">
        <f t="shared" si="36"/>
        <v>0</v>
      </c>
      <c r="AW120" s="3">
        <f t="shared" si="37"/>
        <v>0</v>
      </c>
    </row>
    <row r="121" spans="1:49" x14ac:dyDescent="0.3">
      <c r="A121" s="3"/>
      <c r="B121" s="11">
        <v>316</v>
      </c>
      <c r="C121" s="1">
        <v>25.50488507938563</v>
      </c>
      <c r="D121" s="1">
        <v>6.4387431610594392</v>
      </c>
      <c r="E121" s="1">
        <v>1.052156324449524</v>
      </c>
      <c r="F121" s="2">
        <v>25686.041532085204</v>
      </c>
      <c r="G121" s="2">
        <v>-665.06293249923738</v>
      </c>
      <c r="H121" s="2">
        <v>-2279.2908895334999</v>
      </c>
      <c r="I121" s="14">
        <v>0</v>
      </c>
      <c r="J121" s="3"/>
      <c r="K121" s="11">
        <f t="shared" si="38"/>
        <v>316</v>
      </c>
      <c r="L121" s="25">
        <f t="shared" si="39"/>
        <v>-1.1385845577776352</v>
      </c>
      <c r="M121" s="25">
        <f t="shared" si="40"/>
        <v>-0.35400452127543142</v>
      </c>
      <c r="N121" s="25">
        <f t="shared" si="41"/>
        <v>0.38496664088285037</v>
      </c>
      <c r="O121" s="25">
        <f t="shared" si="42"/>
        <v>-0.57101006316579994</v>
      </c>
      <c r="P121" s="25">
        <f t="shared" si="43"/>
        <v>0.54856371012495608</v>
      </c>
      <c r="Q121" s="25">
        <f t="shared" si="44"/>
        <v>0.54187272789330365</v>
      </c>
      <c r="R121" s="14">
        <v>0</v>
      </c>
      <c r="S121">
        <v>-0.33383187345331278</v>
      </c>
      <c r="T121" s="3">
        <f t="shared" si="31"/>
        <v>-0.50395463251551709</v>
      </c>
      <c r="U121" s="3">
        <f t="shared" si="32"/>
        <v>0.17012275906220431</v>
      </c>
      <c r="V121" s="3">
        <f t="shared" si="33"/>
        <v>2.8941753150936819E-2</v>
      </c>
      <c r="W121" s="3">
        <f t="shared" si="34"/>
        <v>0.19662457380343679</v>
      </c>
      <c r="X121" s="3">
        <v>1</v>
      </c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>
        <f t="shared" si="35"/>
        <v>0</v>
      </c>
      <c r="AV121" s="3">
        <f t="shared" si="36"/>
        <v>0</v>
      </c>
      <c r="AW121" s="3">
        <f t="shared" si="37"/>
        <v>0</v>
      </c>
    </row>
    <row r="122" spans="1:49" x14ac:dyDescent="0.3">
      <c r="A122" s="3"/>
      <c r="B122" s="11">
        <v>317</v>
      </c>
      <c r="C122" s="1">
        <v>36.182162915578346</v>
      </c>
      <c r="D122" s="1">
        <v>5.3433983796013198</v>
      </c>
      <c r="E122" s="1">
        <v>1.8300267147100053</v>
      </c>
      <c r="F122" s="2">
        <v>30212.541764667501</v>
      </c>
      <c r="G122" s="2">
        <v>-3693.6169667464337</v>
      </c>
      <c r="H122" s="2">
        <v>-6360.6876177084505</v>
      </c>
      <c r="I122" s="14">
        <v>0</v>
      </c>
      <c r="J122" s="3"/>
      <c r="K122" s="11">
        <f t="shared" si="38"/>
        <v>317</v>
      </c>
      <c r="L122" s="25">
        <f t="shared" si="39"/>
        <v>0.15297437411369832</v>
      </c>
      <c r="M122" s="25">
        <f t="shared" si="40"/>
        <v>-0.51185731816390156</v>
      </c>
      <c r="N122" s="25">
        <f t="shared" si="41"/>
        <v>1.6882818079414796</v>
      </c>
      <c r="O122" s="25">
        <f t="shared" si="42"/>
        <v>-0.44780642938881776</v>
      </c>
      <c r="P122" s="25">
        <f t="shared" si="43"/>
        <v>-0.17278508027792858</v>
      </c>
      <c r="Q122" s="25">
        <f t="shared" si="44"/>
        <v>-1.6599007761853204E-2</v>
      </c>
      <c r="R122" s="14">
        <v>0</v>
      </c>
      <c r="S122">
        <v>0.47825658752532063</v>
      </c>
      <c r="T122" s="3">
        <f t="shared" si="31"/>
        <v>-0.49013188325807555</v>
      </c>
      <c r="U122" s="3">
        <f t="shared" si="32"/>
        <v>0.96838847078339618</v>
      </c>
      <c r="V122" s="3">
        <f t="shared" si="33"/>
        <v>0.93777623034620461</v>
      </c>
      <c r="W122" s="3">
        <f t="shared" si="34"/>
        <v>0.31822147253840294</v>
      </c>
      <c r="X122" s="3">
        <v>0</v>
      </c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>
        <f t="shared" si="35"/>
        <v>0</v>
      </c>
      <c r="AV122" s="3">
        <f t="shared" si="36"/>
        <v>0</v>
      </c>
      <c r="AW122" s="3">
        <f t="shared" si="37"/>
        <v>0</v>
      </c>
    </row>
    <row r="123" spans="1:49" x14ac:dyDescent="0.3">
      <c r="A123" s="3"/>
      <c r="B123" s="11">
        <v>318</v>
      </c>
      <c r="C123" s="1">
        <v>45.421958204217944</v>
      </c>
      <c r="D123" s="1">
        <v>23.104442407763731</v>
      </c>
      <c r="E123" s="1">
        <v>0.66241032984959536</v>
      </c>
      <c r="F123" s="2">
        <v>106131.45576900005</v>
      </c>
      <c r="G123" s="2">
        <v>-7420.0674974378981</v>
      </c>
      <c r="H123" s="2">
        <v>-10169.720093130718</v>
      </c>
      <c r="I123" s="14">
        <v>0</v>
      </c>
      <c r="J123" s="3"/>
      <c r="K123" s="11">
        <f t="shared" si="38"/>
        <v>318</v>
      </c>
      <c r="L123" s="25">
        <f t="shared" si="39"/>
        <v>1.2706506504992576</v>
      </c>
      <c r="M123" s="25">
        <f t="shared" si="40"/>
        <v>2.0477298757172</v>
      </c>
      <c r="N123" s="25">
        <f t="shared" si="41"/>
        <v>-0.26804943020366973</v>
      </c>
      <c r="O123" s="25">
        <f t="shared" si="42"/>
        <v>1.6185772218056451</v>
      </c>
      <c r="P123" s="25">
        <f t="shared" si="43"/>
        <v>-1.0603606534437036</v>
      </c>
      <c r="Q123" s="25">
        <f t="shared" si="44"/>
        <v>-0.53780219367883553</v>
      </c>
      <c r="R123" s="14">
        <v>0</v>
      </c>
      <c r="S123">
        <v>1.1852741775385758</v>
      </c>
      <c r="T123" s="3">
        <f t="shared" si="31"/>
        <v>1.5200497041677528</v>
      </c>
      <c r="U123" s="3">
        <f t="shared" si="32"/>
        <v>-0.33477552662917698</v>
      </c>
      <c r="V123" s="3">
        <f t="shared" si="33"/>
        <v>0.11207465322984278</v>
      </c>
      <c r="W123" s="3">
        <f t="shared" si="34"/>
        <v>-0.91765218404433957</v>
      </c>
      <c r="X123" s="3">
        <v>0</v>
      </c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>
        <f t="shared" si="35"/>
        <v>0</v>
      </c>
      <c r="AV123" s="3">
        <f t="shared" si="36"/>
        <v>0</v>
      </c>
      <c r="AW123" s="3">
        <f t="shared" si="37"/>
        <v>0</v>
      </c>
    </row>
    <row r="124" spans="1:49" x14ac:dyDescent="0.3">
      <c r="A124" s="3"/>
      <c r="B124" s="11">
        <v>319</v>
      </c>
      <c r="C124" s="1">
        <v>34.728150794480285</v>
      </c>
      <c r="D124" s="1">
        <v>13.658931739337415</v>
      </c>
      <c r="E124" s="1">
        <v>0.3062361635221964</v>
      </c>
      <c r="F124" s="2">
        <v>55466.202393833475</v>
      </c>
      <c r="G124" s="2">
        <v>-789.7361560434988</v>
      </c>
      <c r="H124" s="2">
        <v>-364.55736907686378</v>
      </c>
      <c r="I124" s="14">
        <v>0</v>
      </c>
      <c r="J124" s="3"/>
      <c r="K124" s="11">
        <f t="shared" si="38"/>
        <v>319</v>
      </c>
      <c r="L124" s="25">
        <f t="shared" si="39"/>
        <v>-2.2907753418546926E-2</v>
      </c>
      <c r="M124" s="25">
        <f t="shared" si="40"/>
        <v>0.68651439152402916</v>
      </c>
      <c r="N124" s="25">
        <f t="shared" si="41"/>
        <v>-0.86481619096636619</v>
      </c>
      <c r="O124" s="25">
        <f t="shared" si="42"/>
        <v>0.23955523985139046</v>
      </c>
      <c r="P124" s="25">
        <f t="shared" si="43"/>
        <v>0.51886872103699155</v>
      </c>
      <c r="Q124" s="25">
        <f t="shared" si="44"/>
        <v>0.80387238725126298</v>
      </c>
      <c r="R124" s="14">
        <v>0</v>
      </c>
      <c r="S124">
        <v>0.15942261471852903</v>
      </c>
      <c r="T124" s="3">
        <f t="shared" si="31"/>
        <v>0.31292902046569615</v>
      </c>
      <c r="U124" s="3">
        <f t="shared" si="32"/>
        <v>-0.15350640574716712</v>
      </c>
      <c r="V124" s="3">
        <f t="shared" si="33"/>
        <v>2.3564216605413902E-2</v>
      </c>
      <c r="W124" s="3">
        <f t="shared" si="34"/>
        <v>-0.45527441261282353</v>
      </c>
      <c r="X124" s="3">
        <v>0</v>
      </c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>
        <f t="shared" si="35"/>
        <v>0</v>
      </c>
      <c r="AV124" s="3">
        <f t="shared" si="36"/>
        <v>0</v>
      </c>
      <c r="AW124" s="3">
        <f t="shared" si="37"/>
        <v>0</v>
      </c>
    </row>
    <row r="125" spans="1:49" x14ac:dyDescent="0.3">
      <c r="A125" s="3"/>
      <c r="B125" s="11">
        <v>320</v>
      </c>
      <c r="C125" s="1">
        <v>22.780048652296575</v>
      </c>
      <c r="D125" s="1">
        <v>0.17449340025691179</v>
      </c>
      <c r="E125" s="1">
        <v>1.4193278395328712</v>
      </c>
      <c r="F125" s="2">
        <v>24003.809181522767</v>
      </c>
      <c r="G125" s="2">
        <v>-734.68876151225675</v>
      </c>
      <c r="H125" s="2">
        <v>-2054.8676632171605</v>
      </c>
      <c r="I125" s="14">
        <v>0</v>
      </c>
      <c r="J125" s="3"/>
      <c r="K125" s="11">
        <f t="shared" si="38"/>
        <v>320</v>
      </c>
      <c r="L125" s="25">
        <f t="shared" si="39"/>
        <v>-1.4681898072936148</v>
      </c>
      <c r="M125" s="25">
        <f t="shared" si="40"/>
        <v>-1.2567607692526961</v>
      </c>
      <c r="N125" s="25">
        <f t="shared" si="41"/>
        <v>1.0001593651614753</v>
      </c>
      <c r="O125" s="25">
        <f t="shared" si="42"/>
        <v>-0.6167975651645019</v>
      </c>
      <c r="P125" s="25">
        <f t="shared" si="43"/>
        <v>0.53198005106806101</v>
      </c>
      <c r="Q125" s="25">
        <f t="shared" si="44"/>
        <v>0.5725813399370685</v>
      </c>
      <c r="R125" s="14">
        <v>0</v>
      </c>
      <c r="S125">
        <v>-1.1015073196479073E-2</v>
      </c>
      <c r="T125" s="3">
        <f t="shared" si="31"/>
        <v>-0.75014684456161651</v>
      </c>
      <c r="U125" s="3">
        <f t="shared" si="32"/>
        <v>0.73913177136513741</v>
      </c>
      <c r="V125" s="3">
        <f t="shared" si="33"/>
        <v>0.54631577544136578</v>
      </c>
      <c r="W125" s="3">
        <f t="shared" si="34"/>
        <v>0.419654406716017</v>
      </c>
      <c r="X125" s="3">
        <v>0</v>
      </c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>
        <f t="shared" si="35"/>
        <v>0</v>
      </c>
      <c r="AV125" s="3">
        <f t="shared" si="36"/>
        <v>0</v>
      </c>
      <c r="AW125" s="3">
        <f t="shared" si="37"/>
        <v>0</v>
      </c>
    </row>
    <row r="126" spans="1:49" x14ac:dyDescent="0.3">
      <c r="A126" s="3"/>
      <c r="B126" s="11">
        <v>321</v>
      </c>
      <c r="C126" s="1">
        <v>31.153637812367997</v>
      </c>
      <c r="D126" s="1">
        <v>11.090193462077394</v>
      </c>
      <c r="E126" s="1">
        <v>3.5414599019940388E-2</v>
      </c>
      <c r="F126" s="2">
        <v>47486.178051233619</v>
      </c>
      <c r="G126" s="2">
        <v>-5785.7277384532945</v>
      </c>
      <c r="H126" s="2">
        <v>-5960.1739486310435</v>
      </c>
      <c r="I126" s="14">
        <v>0</v>
      </c>
      <c r="J126" s="3"/>
      <c r="K126" s="11">
        <f t="shared" si="38"/>
        <v>321</v>
      </c>
      <c r="L126" s="25">
        <f t="shared" si="39"/>
        <v>-0.45529269647579956</v>
      </c>
      <c r="M126" s="25">
        <f t="shared" si="40"/>
        <v>0.31632727929787907</v>
      </c>
      <c r="N126" s="25">
        <f t="shared" si="41"/>
        <v>-1.3185753994434253</v>
      </c>
      <c r="O126" s="25">
        <f t="shared" si="42"/>
        <v>2.2352556515573208E-2</v>
      </c>
      <c r="P126" s="25">
        <f t="shared" si="43"/>
        <v>-0.67108940554142515</v>
      </c>
      <c r="Q126" s="25">
        <f t="shared" si="44"/>
        <v>3.8204673139634181E-2</v>
      </c>
      <c r="R126" s="14">
        <v>0</v>
      </c>
      <c r="S126">
        <v>0.59207527061014098</v>
      </c>
      <c r="T126" s="3">
        <f t="shared" si="31"/>
        <v>0.20242053456533118</v>
      </c>
      <c r="U126" s="3">
        <f t="shared" si="32"/>
        <v>0.38965473604480982</v>
      </c>
      <c r="V126" s="3">
        <f t="shared" si="33"/>
        <v>0.15183081332215043</v>
      </c>
      <c r="W126" s="3">
        <f t="shared" si="34"/>
        <v>4.8209389618981205E-2</v>
      </c>
      <c r="X126" s="3">
        <v>0</v>
      </c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>
        <f t="shared" si="35"/>
        <v>0</v>
      </c>
      <c r="AV126" s="3">
        <f t="shared" si="36"/>
        <v>0</v>
      </c>
      <c r="AW126" s="3">
        <f t="shared" si="37"/>
        <v>0</v>
      </c>
    </row>
    <row r="127" spans="1:49" x14ac:dyDescent="0.3">
      <c r="A127" s="3"/>
      <c r="B127" s="11">
        <v>322</v>
      </c>
      <c r="C127" s="1">
        <v>42.004013587995829</v>
      </c>
      <c r="D127" s="1">
        <v>32.639654704803988</v>
      </c>
      <c r="E127" s="1">
        <v>0.61954751624263549</v>
      </c>
      <c r="F127" s="2">
        <v>135739.09897361297</v>
      </c>
      <c r="G127" s="2">
        <v>-28423.555479245893</v>
      </c>
      <c r="H127" s="2">
        <v>-33438.823607447703</v>
      </c>
      <c r="I127" s="14">
        <v>1</v>
      </c>
      <c r="J127" s="3"/>
      <c r="K127" s="11">
        <f t="shared" si="38"/>
        <v>322</v>
      </c>
      <c r="L127" s="25">
        <f t="shared" si="39"/>
        <v>0.85720473614570958</v>
      </c>
      <c r="M127" s="25">
        <f t="shared" si="40"/>
        <v>3.4218724794820843</v>
      </c>
      <c r="N127" s="25">
        <f t="shared" si="41"/>
        <v>-0.33986570676620992</v>
      </c>
      <c r="O127" s="25">
        <f t="shared" si="42"/>
        <v>2.4244468877616083</v>
      </c>
      <c r="P127" s="25">
        <f t="shared" si="43"/>
        <v>-6.0630254494458491</v>
      </c>
      <c r="Q127" s="25">
        <f t="shared" si="44"/>
        <v>-3.7217947070925121</v>
      </c>
      <c r="R127" s="14">
        <v>1</v>
      </c>
      <c r="S127">
        <v>2.147672437910539</v>
      </c>
      <c r="T127" s="3">
        <f t="shared" si="31"/>
        <v>2.5979459530708682</v>
      </c>
      <c r="U127" s="3">
        <f t="shared" si="32"/>
        <v>-0.45027351516032921</v>
      </c>
      <c r="V127" s="3">
        <f t="shared" si="33"/>
        <v>0.20274623845483922</v>
      </c>
      <c r="W127" s="3">
        <f t="shared" si="34"/>
        <v>-0.21414992531226085</v>
      </c>
      <c r="X127" s="3">
        <v>0</v>
      </c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>
        <f t="shared" si="35"/>
        <v>0</v>
      </c>
      <c r="AV127" s="3">
        <f t="shared" si="36"/>
        <v>0</v>
      </c>
      <c r="AW127" s="3">
        <f t="shared" si="37"/>
        <v>0</v>
      </c>
    </row>
    <row r="128" spans="1:49" x14ac:dyDescent="0.3">
      <c r="A128" s="3"/>
      <c r="B128" s="11">
        <v>323</v>
      </c>
      <c r="C128" s="1">
        <v>38.504222613618154</v>
      </c>
      <c r="D128" s="1">
        <v>14.249419574264428</v>
      </c>
      <c r="E128" s="1">
        <v>0.23887253180830517</v>
      </c>
      <c r="F128" s="2">
        <v>28179.077574465613</v>
      </c>
      <c r="G128" s="2">
        <v>-1161.2417686716669</v>
      </c>
      <c r="H128" s="2">
        <v>-3523.6357829750286</v>
      </c>
      <c r="I128" s="14">
        <v>0</v>
      </c>
      <c r="J128" s="3"/>
      <c r="K128" s="11">
        <f t="shared" si="38"/>
        <v>323</v>
      </c>
      <c r="L128" s="25">
        <f t="shared" si="39"/>
        <v>0.43385841491502047</v>
      </c>
      <c r="M128" s="25">
        <f t="shared" si="40"/>
        <v>0.77161102762409361</v>
      </c>
      <c r="N128" s="25">
        <f t="shared" si="41"/>
        <v>-0.97768337812265627</v>
      </c>
      <c r="O128" s="25">
        <f t="shared" si="42"/>
        <v>-0.50315386438614629</v>
      </c>
      <c r="P128" s="25">
        <f t="shared" si="43"/>
        <v>0.4303825585756953</v>
      </c>
      <c r="Q128" s="25">
        <f t="shared" si="44"/>
        <v>0.37160468029170002</v>
      </c>
      <c r="R128" s="14">
        <v>0</v>
      </c>
      <c r="S128">
        <v>-0.18779908486076055</v>
      </c>
      <c r="T128" s="3">
        <f t="shared" si="31"/>
        <v>-0.1284589108553614</v>
      </c>
      <c r="U128" s="3">
        <f t="shared" si="32"/>
        <v>-5.9340174005399149E-2</v>
      </c>
      <c r="V128" s="3">
        <f t="shared" si="33"/>
        <v>3.5212562509910491E-3</v>
      </c>
      <c r="W128" s="3">
        <f t="shared" si="34"/>
        <v>-0.10072457172341248</v>
      </c>
      <c r="X128" s="3">
        <v>0</v>
      </c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>
        <f t="shared" si="35"/>
        <v>0</v>
      </c>
      <c r="AV128" s="3">
        <f t="shared" si="36"/>
        <v>0</v>
      </c>
      <c r="AW128" s="3">
        <f t="shared" si="37"/>
        <v>0</v>
      </c>
    </row>
    <row r="129" spans="1:49" x14ac:dyDescent="0.3">
      <c r="A129" s="3"/>
      <c r="B129" s="11">
        <v>324</v>
      </c>
      <c r="C129" s="1">
        <v>48.833519282982543</v>
      </c>
      <c r="D129" s="1">
        <v>18.39032584285934</v>
      </c>
      <c r="E129" s="1">
        <v>0.39903674724978977</v>
      </c>
      <c r="F129" s="2">
        <v>159470.79119194378</v>
      </c>
      <c r="G129" s="2">
        <v>-2000.5052634967788</v>
      </c>
      <c r="H129" s="2">
        <v>-7776.6066904892305</v>
      </c>
      <c r="I129" s="14">
        <v>0</v>
      </c>
      <c r="J129" s="3"/>
      <c r="K129" s="11">
        <f t="shared" si="38"/>
        <v>324</v>
      </c>
      <c r="L129" s="25">
        <f t="shared" si="39"/>
        <v>1.6833243909947486</v>
      </c>
      <c r="M129" s="25">
        <f t="shared" si="40"/>
        <v>1.3683670876480103</v>
      </c>
      <c r="N129" s="25">
        <f t="shared" si="41"/>
        <v>-0.70932960888478658</v>
      </c>
      <c r="O129" s="25">
        <f t="shared" si="42"/>
        <v>3.0703831667281265</v>
      </c>
      <c r="P129" s="25">
        <f t="shared" si="43"/>
        <v>0.23048462049189419</v>
      </c>
      <c r="Q129" s="25">
        <f t="shared" si="44"/>
        <v>-0.21034414816057082</v>
      </c>
      <c r="R129" s="14">
        <v>0</v>
      </c>
      <c r="S129">
        <v>1.2509712948288036</v>
      </c>
      <c r="T129" s="3">
        <f t="shared" si="31"/>
        <v>2.277692212661492</v>
      </c>
      <c r="U129" s="3">
        <f t="shared" si="32"/>
        <v>-1.0267209178326884</v>
      </c>
      <c r="V129" s="3">
        <f t="shared" si="33"/>
        <v>1.0541558431151981</v>
      </c>
      <c r="W129" s="3">
        <f t="shared" si="34"/>
        <v>-1.6643067135546443</v>
      </c>
      <c r="X129" s="3">
        <v>0</v>
      </c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>
        <f t="shared" si="35"/>
        <v>0</v>
      </c>
      <c r="AV129" s="3">
        <f t="shared" si="36"/>
        <v>0</v>
      </c>
      <c r="AW129" s="3">
        <f t="shared" si="37"/>
        <v>0</v>
      </c>
    </row>
    <row r="130" spans="1:49" x14ac:dyDescent="0.3">
      <c r="A130" s="3"/>
      <c r="B130" s="11">
        <v>325</v>
      </c>
      <c r="C130" s="1">
        <v>47.256949088748314</v>
      </c>
      <c r="D130" s="1">
        <v>22.771526658142925</v>
      </c>
      <c r="E130" s="1">
        <v>0.74506740855415965</v>
      </c>
      <c r="F130" s="2">
        <v>78771.89608224183</v>
      </c>
      <c r="G130" s="2">
        <v>-3112.9856836081649</v>
      </c>
      <c r="H130" s="2">
        <v>-6374.7774219360663</v>
      </c>
      <c r="I130" s="14">
        <v>0</v>
      </c>
      <c r="J130" s="3"/>
      <c r="K130" s="11">
        <f t="shared" si="38"/>
        <v>325</v>
      </c>
      <c r="L130" s="25">
        <f t="shared" si="39"/>
        <v>1.4926172325451799</v>
      </c>
      <c r="M130" s="25">
        <f t="shared" si="40"/>
        <v>1.9997525784355996</v>
      </c>
      <c r="N130" s="25">
        <f t="shared" si="41"/>
        <v>-0.12955820378696153</v>
      </c>
      <c r="O130" s="25">
        <f t="shared" si="42"/>
        <v>0.87389656373709157</v>
      </c>
      <c r="P130" s="25">
        <f t="shared" si="43"/>
        <v>-3.4488827668397379E-2</v>
      </c>
      <c r="Q130" s="25">
        <f t="shared" si="44"/>
        <v>-1.8526964769246743E-2</v>
      </c>
      <c r="R130" s="14">
        <v>0</v>
      </c>
      <c r="S130">
        <v>0.61366993157651806</v>
      </c>
      <c r="T130" s="3">
        <f t="shared" si="31"/>
        <v>0.96531136694514552</v>
      </c>
      <c r="U130" s="3">
        <f t="shared" si="32"/>
        <v>-0.35164143536862746</v>
      </c>
      <c r="V130" s="3">
        <f t="shared" si="33"/>
        <v>0.12365169906810861</v>
      </c>
      <c r="W130" s="3">
        <f t="shared" si="34"/>
        <v>-0.85313293307829041</v>
      </c>
      <c r="X130" s="3">
        <v>0</v>
      </c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>
        <f t="shared" si="35"/>
        <v>0</v>
      </c>
      <c r="AV130" s="3">
        <f t="shared" si="36"/>
        <v>0</v>
      </c>
      <c r="AW130" s="3">
        <f t="shared" si="37"/>
        <v>0</v>
      </c>
    </row>
    <row r="131" spans="1:49" x14ac:dyDescent="0.3">
      <c r="A131" s="3"/>
      <c r="B131" s="11">
        <v>326</v>
      </c>
      <c r="C131" s="1">
        <v>46.354238466013818</v>
      </c>
      <c r="D131" s="1">
        <v>11.239994337588538</v>
      </c>
      <c r="E131" s="1">
        <v>1.5373614092865673</v>
      </c>
      <c r="F131" s="2">
        <v>53443.782491611186</v>
      </c>
      <c r="G131" s="2">
        <v>-1318.3494269945538</v>
      </c>
      <c r="H131" s="2">
        <v>-13742.586836845423</v>
      </c>
      <c r="I131" s="14">
        <v>0</v>
      </c>
      <c r="J131" s="3"/>
      <c r="K131" s="11">
        <f t="shared" si="38"/>
        <v>326</v>
      </c>
      <c r="L131" s="25">
        <f t="shared" si="39"/>
        <v>1.3834223623176893</v>
      </c>
      <c r="M131" s="25">
        <f t="shared" si="40"/>
        <v>0.33791544731224382</v>
      </c>
      <c r="N131" s="25">
        <f t="shared" si="41"/>
        <v>1.1979235989055452</v>
      </c>
      <c r="O131" s="25">
        <f t="shared" si="42"/>
        <v>0.18450841157926912</v>
      </c>
      <c r="P131" s="25">
        <f t="shared" si="43"/>
        <v>0.39296225237917259</v>
      </c>
      <c r="Q131" s="25">
        <f t="shared" si="44"/>
        <v>-1.0266899996234402</v>
      </c>
      <c r="R131" s="14">
        <v>0</v>
      </c>
      <c r="S131">
        <v>0.2807168844213897</v>
      </c>
      <c r="T131" s="3">
        <f t="shared" si="31"/>
        <v>8.8691154957096938E-2</v>
      </c>
      <c r="U131" s="3">
        <f t="shared" si="32"/>
        <v>0.19202572946429275</v>
      </c>
      <c r="V131" s="3">
        <f t="shared" si="33"/>
        <v>3.6873880776293749E-2</v>
      </c>
      <c r="W131" s="3">
        <f t="shared" si="34"/>
        <v>-0.11623045535566588</v>
      </c>
      <c r="X131" s="3">
        <v>0</v>
      </c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>
        <f t="shared" si="35"/>
        <v>0</v>
      </c>
      <c r="AV131" s="3">
        <f t="shared" si="36"/>
        <v>0</v>
      </c>
      <c r="AW131" s="3">
        <f t="shared" si="37"/>
        <v>0</v>
      </c>
    </row>
    <row r="132" spans="1:49" x14ac:dyDescent="0.3">
      <c r="A132" s="3"/>
      <c r="B132" s="11">
        <v>327</v>
      </c>
      <c r="C132" s="1">
        <v>19.993206638525031</v>
      </c>
      <c r="D132" s="1">
        <v>5.8217824751343068</v>
      </c>
      <c r="E132" s="1">
        <v>0.77235548527797315</v>
      </c>
      <c r="F132" s="2">
        <v>31315.754007393618</v>
      </c>
      <c r="G132" s="2">
        <v>-1257.5400675690541</v>
      </c>
      <c r="H132" s="2">
        <v>-2934.7375106651471</v>
      </c>
      <c r="I132" s="14">
        <v>0</v>
      </c>
      <c r="J132" s="3"/>
      <c r="K132" s="11">
        <f t="shared" si="38"/>
        <v>327</v>
      </c>
      <c r="L132" s="25">
        <f t="shared" si="39"/>
        <v>-1.8052954581792646</v>
      </c>
      <c r="M132" s="25">
        <f t="shared" si="40"/>
        <v>-0.44291622423152466</v>
      </c>
      <c r="N132" s="25">
        <f t="shared" si="41"/>
        <v>-8.3837265287044813E-2</v>
      </c>
      <c r="O132" s="25">
        <f t="shared" si="42"/>
        <v>-0.41777886943140413</v>
      </c>
      <c r="P132" s="25">
        <f t="shared" si="43"/>
        <v>0.40744598203059412</v>
      </c>
      <c r="Q132" s="25">
        <f t="shared" si="44"/>
        <v>0.4521856828663473</v>
      </c>
      <c r="R132" s="14">
        <v>0</v>
      </c>
      <c r="S132">
        <v>0.1397145294164642</v>
      </c>
      <c r="T132" s="3">
        <f t="shared" si="31"/>
        <v>-0.38816366397362345</v>
      </c>
      <c r="U132" s="3">
        <f t="shared" si="32"/>
        <v>0.52787819339008768</v>
      </c>
      <c r="V132" s="3">
        <f t="shared" si="33"/>
        <v>0.27865538705678283</v>
      </c>
      <c r="W132" s="3">
        <f t="shared" si="34"/>
        <v>0.22120323877526249</v>
      </c>
      <c r="X132" s="3">
        <v>0</v>
      </c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>
        <f t="shared" si="35"/>
        <v>0</v>
      </c>
      <c r="AV132" s="3">
        <f t="shared" si="36"/>
        <v>0</v>
      </c>
      <c r="AW132" s="3">
        <f t="shared" si="37"/>
        <v>0</v>
      </c>
    </row>
    <row r="133" spans="1:49" x14ac:dyDescent="0.3">
      <c r="A133" s="3"/>
      <c r="B133" s="11">
        <v>328</v>
      </c>
      <c r="C133" s="1">
        <v>35.880374059952736</v>
      </c>
      <c r="D133" s="1">
        <v>14.319001446566178</v>
      </c>
      <c r="E133" s="1">
        <v>1.3015924891965582</v>
      </c>
      <c r="F133" s="2">
        <v>37658.111048794046</v>
      </c>
      <c r="G133" s="2">
        <v>-2162.5237850808271</v>
      </c>
      <c r="H133" s="2">
        <v>-11673.482685520354</v>
      </c>
      <c r="I133" s="14">
        <v>0</v>
      </c>
      <c r="J133" s="3"/>
      <c r="K133" s="11">
        <f t="shared" si="38"/>
        <v>328</v>
      </c>
      <c r="L133" s="25">
        <f t="shared" si="39"/>
        <v>0.11646899343443086</v>
      </c>
      <c r="M133" s="25">
        <f t="shared" si="40"/>
        <v>0.78163864024570684</v>
      </c>
      <c r="N133" s="25">
        <f t="shared" si="41"/>
        <v>0.80289479549339193</v>
      </c>
      <c r="O133" s="25">
        <f t="shared" si="42"/>
        <v>-0.24515070328508642</v>
      </c>
      <c r="P133" s="25">
        <f t="shared" si="43"/>
        <v>0.19189463225132855</v>
      </c>
      <c r="Q133" s="25">
        <f t="shared" si="44"/>
        <v>-0.7435672689501801</v>
      </c>
      <c r="R133" s="14">
        <v>0</v>
      </c>
      <c r="S133">
        <v>0.37570968936255211</v>
      </c>
      <c r="T133" s="3">
        <f t="shared" si="31"/>
        <v>-7.4936732141043835E-2</v>
      </c>
      <c r="U133" s="3">
        <f t="shared" si="32"/>
        <v>0.45064642150359596</v>
      </c>
      <c r="V133" s="3">
        <f t="shared" si="33"/>
        <v>0.20308219721399667</v>
      </c>
      <c r="W133" s="3">
        <f t="shared" si="34"/>
        <v>2.1263353128232576E-2</v>
      </c>
      <c r="X133" s="3">
        <v>0</v>
      </c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>
        <f t="shared" si="35"/>
        <v>0</v>
      </c>
      <c r="AV133" s="3">
        <f t="shared" si="36"/>
        <v>0</v>
      </c>
      <c r="AW133" s="3">
        <f t="shared" si="37"/>
        <v>0</v>
      </c>
    </row>
    <row r="134" spans="1:49" x14ac:dyDescent="0.3">
      <c r="A134" s="3"/>
      <c r="B134" s="11">
        <v>329</v>
      </c>
      <c r="C134" s="1">
        <v>36.795674829936814</v>
      </c>
      <c r="D134" s="1">
        <v>8.8216524939655905</v>
      </c>
      <c r="E134" s="1">
        <v>0.29440617065555036</v>
      </c>
      <c r="F134" s="2">
        <v>29431.672228848875</v>
      </c>
      <c r="G134" s="2">
        <v>-1400.9810241388868</v>
      </c>
      <c r="H134" s="2">
        <v>-2950.8425773949575</v>
      </c>
      <c r="I134" s="14">
        <v>0</v>
      </c>
      <c r="J134" s="3"/>
      <c r="K134" s="11">
        <f t="shared" ref="K134:K165" si="45">B134</f>
        <v>329</v>
      </c>
      <c r="L134" s="25">
        <f t="shared" ref="L134:L165" si="46">(C134-C$207)/C$209</f>
        <v>0.22718680962094737</v>
      </c>
      <c r="M134" s="25">
        <f t="shared" ref="M134:M165" si="47">(D134-D$207)/D$209</f>
        <v>-1.0597669571490019E-2</v>
      </c>
      <c r="N134" s="25">
        <f t="shared" ref="N134:N165" si="48">(E134-E$207)/E$209</f>
        <v>-0.8846372425481499</v>
      </c>
      <c r="O134" s="25">
        <f t="shared" ref="O134:O165" si="49">(F134-F$207)/F$209</f>
        <v>-0.46906036938115403</v>
      </c>
      <c r="P134" s="25">
        <f t="shared" ref="P134:P165" si="50">(G134-G$207)/G$209</f>
        <v>0.37328084601326661</v>
      </c>
      <c r="Q134" s="25">
        <f t="shared" ref="Q134:Q165" si="51">(H134-H$207)/H$209</f>
        <v>0.44998197046873845</v>
      </c>
      <c r="R134" s="14">
        <v>0</v>
      </c>
      <c r="S134">
        <v>1.5935498131614205E-2</v>
      </c>
      <c r="T134" s="3">
        <f t="shared" si="31"/>
        <v>-0.26041256930873768</v>
      </c>
      <c r="U134" s="3">
        <f t="shared" si="32"/>
        <v>0.2763480674403519</v>
      </c>
      <c r="V134" s="3">
        <f t="shared" si="33"/>
        <v>7.6368254378017281E-2</v>
      </c>
      <c r="W134" s="3">
        <f t="shared" si="34"/>
        <v>5.6149474631929409E-2</v>
      </c>
      <c r="X134" s="3">
        <v>0</v>
      </c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>
        <f t="shared" si="35"/>
        <v>0</v>
      </c>
      <c r="AV134" s="3">
        <f t="shared" si="36"/>
        <v>0</v>
      </c>
      <c r="AW134" s="3">
        <f t="shared" si="37"/>
        <v>0</v>
      </c>
    </row>
    <row r="135" spans="1:49" x14ac:dyDescent="0.3">
      <c r="A135" s="3"/>
      <c r="B135" s="11">
        <v>330</v>
      </c>
      <c r="C135" s="1">
        <v>30.079354958495081</v>
      </c>
      <c r="D135" s="1">
        <v>11.45121059417834</v>
      </c>
      <c r="E135" s="1">
        <v>1.2744170652996218</v>
      </c>
      <c r="F135" s="2">
        <v>22685.242775090606</v>
      </c>
      <c r="G135" s="2">
        <v>-33.279448093065668</v>
      </c>
      <c r="H135" s="2">
        <v>-423.16453596427925</v>
      </c>
      <c r="I135" s="14">
        <v>0</v>
      </c>
      <c r="J135" s="3"/>
      <c r="K135" s="11">
        <f t="shared" si="45"/>
        <v>330</v>
      </c>
      <c r="L135" s="25">
        <f t="shared" si="46"/>
        <v>-0.58524151269879565</v>
      </c>
      <c r="M135" s="25">
        <f t="shared" si="47"/>
        <v>0.36835433506284732</v>
      </c>
      <c r="N135" s="25">
        <f t="shared" si="48"/>
        <v>0.75736260583868031</v>
      </c>
      <c r="O135" s="25">
        <f t="shared" si="49"/>
        <v>-0.65268669899892628</v>
      </c>
      <c r="P135" s="25">
        <f t="shared" si="50"/>
        <v>0.6990435256142622</v>
      </c>
      <c r="Q135" s="25">
        <f t="shared" si="51"/>
        <v>0.79585296439351927</v>
      </c>
      <c r="R135" s="14">
        <v>0</v>
      </c>
      <c r="S135">
        <v>-0.63071660062121759</v>
      </c>
      <c r="T135" s="3">
        <f t="shared" ref="T135:T198" si="52">0.01*L135+0.19*M135-0.07*N135+0.64*O135-0.06*P135+0*Q135</f>
        <v>-0.44854257276992321</v>
      </c>
      <c r="U135" s="3">
        <f t="shared" ref="U135:U198" si="53">S135-T135</f>
        <v>-0.18217402785129438</v>
      </c>
      <c r="V135" s="3">
        <f t="shared" ref="V135:V198" si="54">U135^2</f>
        <v>3.3187376423564181E-2</v>
      </c>
      <c r="W135" s="3">
        <f t="shared" ref="W135:W198" si="55">((0.16*P135)+(0.16*Q135)+(0.42*O135)+(0.05*L135)+(0.21*M135))*-1</f>
        <v>-1.3147359549954149E-2</v>
      </c>
      <c r="X135" s="3">
        <v>1</v>
      </c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>
        <f t="shared" ref="AU135:AU198" si="56">IF(S135&gt;AP$1,1,0)</f>
        <v>0</v>
      </c>
      <c r="AV135" s="3">
        <f t="shared" ref="AV135:AV198" si="57">IF(S135&gt;AQ$1,1,0)</f>
        <v>0</v>
      </c>
      <c r="AW135" s="3">
        <f t="shared" ref="AW135:AW198" si="58">IF(S135&gt;AR$1,1,0)</f>
        <v>0</v>
      </c>
    </row>
    <row r="136" spans="1:49" x14ac:dyDescent="0.3">
      <c r="A136" s="3"/>
      <c r="B136" s="11">
        <v>331</v>
      </c>
      <c r="C136" s="1">
        <v>44.280877871171356</v>
      </c>
      <c r="D136" s="1">
        <v>18.082021851771284</v>
      </c>
      <c r="E136" s="1">
        <v>1.8839270420242533</v>
      </c>
      <c r="F136" s="2">
        <v>45550.908984519723</v>
      </c>
      <c r="G136" s="2">
        <v>-1122.5365221408329</v>
      </c>
      <c r="H136" s="2">
        <v>-2546.4261441991703</v>
      </c>
      <c r="I136" s="14">
        <v>0</v>
      </c>
      <c r="J136" s="3"/>
      <c r="K136" s="11">
        <f t="shared" si="45"/>
        <v>331</v>
      </c>
      <c r="L136" s="25">
        <f t="shared" si="46"/>
        <v>1.1326217897014033</v>
      </c>
      <c r="M136" s="25">
        <f t="shared" si="47"/>
        <v>1.3239366506669323</v>
      </c>
      <c r="N136" s="25">
        <f t="shared" si="48"/>
        <v>1.7785913440514221</v>
      </c>
      <c r="O136" s="25">
        <f t="shared" si="49"/>
        <v>-3.0322174314898694E-2</v>
      </c>
      <c r="P136" s="25">
        <f t="shared" si="50"/>
        <v>0.43960147375816871</v>
      </c>
      <c r="Q136" s="25">
        <f t="shared" si="51"/>
        <v>0.50531968018345008</v>
      </c>
      <c r="R136" s="14">
        <v>0</v>
      </c>
      <c r="S136">
        <v>-0.27350209010716614</v>
      </c>
      <c r="T136" s="3">
        <f t="shared" si="52"/>
        <v>9.259050745310636E-2</v>
      </c>
      <c r="U136" s="3">
        <f t="shared" si="53"/>
        <v>-0.36609259756027251</v>
      </c>
      <c r="V136" s="3">
        <f t="shared" si="54"/>
        <v>0.13402378998842765</v>
      </c>
      <c r="W136" s="3">
        <f t="shared" si="55"/>
        <v>-0.47310985754352752</v>
      </c>
      <c r="X136" s="3">
        <v>0</v>
      </c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>
        <f t="shared" si="56"/>
        <v>0</v>
      </c>
      <c r="AV136" s="3">
        <f t="shared" si="57"/>
        <v>0</v>
      </c>
      <c r="AW136" s="3">
        <f t="shared" si="58"/>
        <v>0</v>
      </c>
    </row>
    <row r="137" spans="1:49" x14ac:dyDescent="0.3">
      <c r="A137" s="3"/>
      <c r="B137" s="11">
        <v>332</v>
      </c>
      <c r="C137" s="1">
        <v>44.110403401365119</v>
      </c>
      <c r="D137" s="1">
        <v>27.768943364900338</v>
      </c>
      <c r="E137" s="1">
        <v>0.39521173915395191</v>
      </c>
      <c r="F137" s="2">
        <v>73705.233958384648</v>
      </c>
      <c r="G137" s="2">
        <v>-8805.523435006593</v>
      </c>
      <c r="H137" s="2">
        <v>-6160.2111470405453</v>
      </c>
      <c r="I137" s="14">
        <v>0</v>
      </c>
      <c r="J137" s="3"/>
      <c r="K137" s="11">
        <f t="shared" si="45"/>
        <v>332</v>
      </c>
      <c r="L137" s="25">
        <f t="shared" si="46"/>
        <v>1.1120006325567098</v>
      </c>
      <c r="M137" s="25">
        <f t="shared" si="47"/>
        <v>2.7199424380419077</v>
      </c>
      <c r="N137" s="25">
        <f t="shared" si="48"/>
        <v>-0.71573837714212851</v>
      </c>
      <c r="O137" s="25">
        <f t="shared" si="49"/>
        <v>0.7359906424502406</v>
      </c>
      <c r="P137" s="25">
        <f t="shared" si="50"/>
        <v>-1.3903521125427951</v>
      </c>
      <c r="Q137" s="25">
        <f t="shared" si="51"/>
        <v>1.0832886265755756E-2</v>
      </c>
      <c r="R137" s="14">
        <v>0</v>
      </c>
      <c r="S137">
        <v>0.88385290415975626</v>
      </c>
      <c r="T137" s="3">
        <f t="shared" si="52"/>
        <v>1.1324658938742003</v>
      </c>
      <c r="U137" s="3">
        <f t="shared" si="53"/>
        <v>-0.24861298971444401</v>
      </c>
      <c r="V137" s="3">
        <f t="shared" si="54"/>
        <v>6.1808418654754241E-2</v>
      </c>
      <c r="W137" s="3">
        <f t="shared" si="55"/>
        <v>-0.71518093724141085</v>
      </c>
      <c r="X137" s="3">
        <v>0</v>
      </c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>
        <f t="shared" si="56"/>
        <v>0</v>
      </c>
      <c r="AV137" s="3">
        <f t="shared" si="57"/>
        <v>0</v>
      </c>
      <c r="AW137" s="3">
        <f t="shared" si="58"/>
        <v>0</v>
      </c>
    </row>
    <row r="138" spans="1:49" x14ac:dyDescent="0.3">
      <c r="A138" s="3"/>
      <c r="B138" s="11">
        <v>333</v>
      </c>
      <c r="C138" s="1">
        <v>28.149110266710959</v>
      </c>
      <c r="D138" s="1">
        <v>9.8600152343115255</v>
      </c>
      <c r="E138" s="1">
        <v>0.23780957282667098</v>
      </c>
      <c r="F138" s="2">
        <v>38970.418793951401</v>
      </c>
      <c r="G138" s="2">
        <v>-4145.2425090144379</v>
      </c>
      <c r="H138" s="2">
        <v>-4004.4703893491228</v>
      </c>
      <c r="I138" s="14">
        <v>0</v>
      </c>
      <c r="J138" s="3"/>
      <c r="K138" s="11">
        <f t="shared" si="45"/>
        <v>333</v>
      </c>
      <c r="L138" s="25">
        <f t="shared" si="46"/>
        <v>-0.8187303111225871</v>
      </c>
      <c r="M138" s="25">
        <f t="shared" si="47"/>
        <v>0.13904330697124542</v>
      </c>
      <c r="N138" s="25">
        <f t="shared" si="48"/>
        <v>-0.97946435677934629</v>
      </c>
      <c r="O138" s="25">
        <f t="shared" si="49"/>
        <v>-0.20943191956046311</v>
      </c>
      <c r="P138" s="25">
        <f t="shared" si="50"/>
        <v>-0.28035441367800124</v>
      </c>
      <c r="Q138" s="25">
        <f t="shared" si="51"/>
        <v>0.30581040566726714</v>
      </c>
      <c r="R138" s="14">
        <v>0</v>
      </c>
      <c r="S138">
        <v>0.14917637923983029</v>
      </c>
      <c r="T138" s="3">
        <f t="shared" si="52"/>
        <v>-3.0421733510151323E-2</v>
      </c>
      <c r="U138" s="3">
        <f t="shared" si="53"/>
        <v>0.17959811274998161</v>
      </c>
      <c r="V138" s="3">
        <f t="shared" si="54"/>
        <v>3.2255482103355104E-2</v>
      </c>
      <c r="W138" s="3">
        <f t="shared" si="55"/>
        <v>9.5625868589279767E-2</v>
      </c>
      <c r="X138" s="3">
        <v>0</v>
      </c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>
        <f t="shared" si="56"/>
        <v>0</v>
      </c>
      <c r="AV138" s="3">
        <f t="shared" si="57"/>
        <v>0</v>
      </c>
      <c r="AW138" s="3">
        <f t="shared" si="58"/>
        <v>0</v>
      </c>
    </row>
    <row r="139" spans="1:49" x14ac:dyDescent="0.3">
      <c r="A139" s="3"/>
      <c r="B139" s="11">
        <v>334</v>
      </c>
      <c r="C139" s="1">
        <v>18.91565850351143</v>
      </c>
      <c r="D139" s="1">
        <v>0.2564300150310504</v>
      </c>
      <c r="E139" s="1">
        <v>0.10129923673975706</v>
      </c>
      <c r="F139" s="2">
        <v>35812.135570827297</v>
      </c>
      <c r="G139" s="2">
        <v>-1544.6898434411692</v>
      </c>
      <c r="H139" s="2">
        <v>-6056.7341939513599</v>
      </c>
      <c r="I139" s="14">
        <v>1</v>
      </c>
      <c r="J139" s="3"/>
      <c r="K139" s="11">
        <f t="shared" si="45"/>
        <v>334</v>
      </c>
      <c r="L139" s="25">
        <f t="shared" si="46"/>
        <v>-1.9356392536363958</v>
      </c>
      <c r="M139" s="25">
        <f t="shared" si="47"/>
        <v>-1.2449526846855217</v>
      </c>
      <c r="N139" s="25">
        <f t="shared" si="48"/>
        <v>-1.2081862540388215</v>
      </c>
      <c r="O139" s="25">
        <f t="shared" si="49"/>
        <v>-0.29539501457698253</v>
      </c>
      <c r="P139" s="25">
        <f t="shared" si="50"/>
        <v>0.3390519097612853</v>
      </c>
      <c r="Q139" s="25">
        <f t="shared" si="51"/>
        <v>2.499199831509228E-2</v>
      </c>
      <c r="R139" s="14">
        <v>1</v>
      </c>
      <c r="S139">
        <v>-1.4883396361306311</v>
      </c>
      <c r="T139" s="3">
        <f t="shared" si="52"/>
        <v>-0.38072028875884151</v>
      </c>
      <c r="U139" s="3">
        <f t="shared" si="53"/>
        <v>-1.1076193473717897</v>
      </c>
      <c r="V139" s="3">
        <f t="shared" si="54"/>
        <v>1.2268206186723094</v>
      </c>
      <c r="W139" s="3">
        <f t="shared" si="55"/>
        <v>0.42404090729589161</v>
      </c>
      <c r="X139" s="3">
        <v>1</v>
      </c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>
        <f t="shared" si="56"/>
        <v>0</v>
      </c>
      <c r="AV139" s="3">
        <f t="shared" si="57"/>
        <v>0</v>
      </c>
      <c r="AW139" s="3">
        <f t="shared" si="58"/>
        <v>0</v>
      </c>
    </row>
    <row r="140" spans="1:49" x14ac:dyDescent="0.3">
      <c r="A140" s="3"/>
      <c r="B140" s="11">
        <v>335</v>
      </c>
      <c r="C140" s="1">
        <v>38.687241582940402</v>
      </c>
      <c r="D140" s="1">
        <v>13.821473323658845</v>
      </c>
      <c r="E140" s="1">
        <v>2.5730040914102126E-2</v>
      </c>
      <c r="F140" s="2">
        <v>45549.219243912055</v>
      </c>
      <c r="G140" s="2">
        <v>-5726.347840280092</v>
      </c>
      <c r="H140" s="2">
        <v>-6517.0174141458483</v>
      </c>
      <c r="I140" s="14">
        <v>1</v>
      </c>
      <c r="J140" s="3"/>
      <c r="K140" s="11">
        <f t="shared" si="45"/>
        <v>335</v>
      </c>
      <c r="L140" s="25">
        <f t="shared" si="46"/>
        <v>0.45599699631752366</v>
      </c>
      <c r="M140" s="25">
        <f t="shared" si="47"/>
        <v>0.70993865403036571</v>
      </c>
      <c r="N140" s="25">
        <f t="shared" si="48"/>
        <v>-1.3348017934849481</v>
      </c>
      <c r="O140" s="25">
        <f t="shared" si="49"/>
        <v>-3.036816617887932E-2</v>
      </c>
      <c r="P140" s="25">
        <f t="shared" si="50"/>
        <v>-0.65694614864816214</v>
      </c>
      <c r="Q140" s="25">
        <f t="shared" si="51"/>
        <v>-3.7990158528529792E-2</v>
      </c>
      <c r="R140" s="14">
        <v>1</v>
      </c>
      <c r="S140">
        <v>-1.2199156914826759</v>
      </c>
      <c r="T140" s="3">
        <f t="shared" si="52"/>
        <v>0.25286558233729806</v>
      </c>
      <c r="U140" s="3">
        <f t="shared" si="53"/>
        <v>-1.4727812738199739</v>
      </c>
      <c r="V140" s="3">
        <f t="shared" si="54"/>
        <v>2.1690846805147852</v>
      </c>
      <c r="W140" s="3">
        <f t="shared" si="55"/>
        <v>-4.7942528218852962E-2</v>
      </c>
      <c r="X140" s="3">
        <v>1</v>
      </c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>
        <f t="shared" si="56"/>
        <v>0</v>
      </c>
      <c r="AV140" s="3">
        <f t="shared" si="57"/>
        <v>0</v>
      </c>
      <c r="AW140" s="3">
        <f t="shared" si="58"/>
        <v>0</v>
      </c>
    </row>
    <row r="141" spans="1:49" x14ac:dyDescent="0.3">
      <c r="A141" s="3"/>
      <c r="B141" s="11">
        <v>336</v>
      </c>
      <c r="C141" s="1">
        <v>31.916367740915263</v>
      </c>
      <c r="D141" s="1">
        <v>1.8706548951093422</v>
      </c>
      <c r="E141" s="1">
        <v>0.59535931370072726</v>
      </c>
      <c r="F141" s="2">
        <v>30808.590141857236</v>
      </c>
      <c r="G141" s="2">
        <v>-2953.1416136365124</v>
      </c>
      <c r="H141" s="2">
        <v>-9665.8198708910259</v>
      </c>
      <c r="I141" s="14">
        <v>0</v>
      </c>
      <c r="J141" s="3"/>
      <c r="K141" s="11">
        <f t="shared" si="45"/>
        <v>336</v>
      </c>
      <c r="L141" s="25">
        <f t="shared" si="46"/>
        <v>-0.363030355179703</v>
      </c>
      <c r="M141" s="25">
        <f t="shared" si="47"/>
        <v>-1.0123228165009015</v>
      </c>
      <c r="N141" s="25">
        <f t="shared" si="48"/>
        <v>-0.38039283266207868</v>
      </c>
      <c r="O141" s="25">
        <f t="shared" si="49"/>
        <v>-0.431583006832015</v>
      </c>
      <c r="P141" s="25">
        <f t="shared" si="50"/>
        <v>3.5832440936593257E-3</v>
      </c>
      <c r="Q141" s="25">
        <f t="shared" si="51"/>
        <v>-0.46885177046500159</v>
      </c>
      <c r="R141" s="14">
        <v>0</v>
      </c>
      <c r="S141">
        <v>0.33305046648338443</v>
      </c>
      <c r="T141" s="3">
        <f t="shared" si="52"/>
        <v>-0.445772259418732</v>
      </c>
      <c r="U141" s="3">
        <f t="shared" si="53"/>
        <v>0.77882272590211643</v>
      </c>
      <c r="V141" s="3">
        <f t="shared" si="54"/>
        <v>0.60656483838160313</v>
      </c>
      <c r="W141" s="3">
        <f t="shared" si="55"/>
        <v>0.48644713631303554</v>
      </c>
      <c r="X141" s="3">
        <v>0</v>
      </c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>
        <f t="shared" si="56"/>
        <v>0</v>
      </c>
      <c r="AV141" s="3">
        <f t="shared" si="57"/>
        <v>0</v>
      </c>
      <c r="AW141" s="3">
        <f t="shared" si="58"/>
        <v>0</v>
      </c>
    </row>
    <row r="142" spans="1:49" x14ac:dyDescent="0.3">
      <c r="A142" s="3"/>
      <c r="B142" s="11">
        <v>337</v>
      </c>
      <c r="C142" s="1">
        <v>31.925731750513879</v>
      </c>
      <c r="D142" s="1">
        <v>6.3474722763656146</v>
      </c>
      <c r="E142" s="1">
        <v>0.69704401223190993</v>
      </c>
      <c r="F142" s="2">
        <v>30535.223240840631</v>
      </c>
      <c r="G142" s="2">
        <v>-5066.6862860129349</v>
      </c>
      <c r="H142" s="2">
        <v>-4061.8865756703653</v>
      </c>
      <c r="I142" s="14">
        <v>1</v>
      </c>
      <c r="J142" s="3"/>
      <c r="K142" s="11">
        <f t="shared" si="45"/>
        <v>337</v>
      </c>
      <c r="L142" s="25">
        <f t="shared" si="46"/>
        <v>-0.3618976535284999</v>
      </c>
      <c r="M142" s="25">
        <f t="shared" si="47"/>
        <v>-0.36715779015231076</v>
      </c>
      <c r="N142" s="25">
        <f t="shared" si="48"/>
        <v>-0.21002099242646305</v>
      </c>
      <c r="O142" s="25">
        <f t="shared" si="49"/>
        <v>-0.43902358870079899</v>
      </c>
      <c r="P142" s="25">
        <f t="shared" si="50"/>
        <v>-0.49982626276698422</v>
      </c>
      <c r="Q142" s="25">
        <f t="shared" si="51"/>
        <v>0.2979539488302807</v>
      </c>
      <c r="R142" s="14">
        <v>1</v>
      </c>
      <c r="S142">
        <v>-1.0550998373771947</v>
      </c>
      <c r="T142" s="3">
        <f t="shared" si="52"/>
        <v>-0.30966300819686388</v>
      </c>
      <c r="U142" s="3">
        <f t="shared" si="53"/>
        <v>-0.74543682918033083</v>
      </c>
      <c r="V142" s="3">
        <f t="shared" si="54"/>
        <v>0.5556760662984257</v>
      </c>
      <c r="W142" s="3">
        <f t="shared" si="55"/>
        <v>0.3118874960926184</v>
      </c>
      <c r="X142" s="3">
        <v>1</v>
      </c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>
        <f t="shared" si="56"/>
        <v>0</v>
      </c>
      <c r="AV142" s="3">
        <f t="shared" si="57"/>
        <v>0</v>
      </c>
      <c r="AW142" s="3">
        <f t="shared" si="58"/>
        <v>0</v>
      </c>
    </row>
    <row r="143" spans="1:49" x14ac:dyDescent="0.3">
      <c r="A143" s="3"/>
      <c r="B143" s="11">
        <v>338</v>
      </c>
      <c r="C143" s="1">
        <v>32.843179894403555</v>
      </c>
      <c r="D143" s="1">
        <v>10.637822799578045</v>
      </c>
      <c r="E143" s="1">
        <v>0.79197471162266675</v>
      </c>
      <c r="F143" s="2">
        <v>26949.024905834791</v>
      </c>
      <c r="G143" s="2">
        <v>-786.30730629279265</v>
      </c>
      <c r="H143" s="2">
        <v>-521.54415518305973</v>
      </c>
      <c r="I143" s="14">
        <v>0</v>
      </c>
      <c r="J143" s="3"/>
      <c r="K143" s="11">
        <f t="shared" si="45"/>
        <v>338</v>
      </c>
      <c r="L143" s="25">
        <f t="shared" si="46"/>
        <v>-0.25092008387387726</v>
      </c>
      <c r="M143" s="25">
        <f t="shared" si="47"/>
        <v>0.25113504438281015</v>
      </c>
      <c r="N143" s="25">
        <f t="shared" si="48"/>
        <v>-5.0965419821333111E-2</v>
      </c>
      <c r="O143" s="25">
        <f t="shared" si="49"/>
        <v>-0.53663380489770052</v>
      </c>
      <c r="P143" s="25">
        <f t="shared" si="50"/>
        <v>0.51968541329084461</v>
      </c>
      <c r="Q143" s="25">
        <f t="shared" si="51"/>
        <v>0.78239133829897045</v>
      </c>
      <c r="R143" s="14">
        <v>0</v>
      </c>
      <c r="S143">
        <v>-0.29468446355075606</v>
      </c>
      <c r="T143" s="3">
        <f t="shared" si="52"/>
        <v>-0.32585272295049056</v>
      </c>
      <c r="U143" s="3">
        <f t="shared" si="53"/>
        <v>3.1168259399734499E-2</v>
      </c>
      <c r="V143" s="3">
        <f t="shared" si="54"/>
        <v>9.7146039400913798E-4</v>
      </c>
      <c r="W143" s="3">
        <f t="shared" si="55"/>
        <v>-2.3138437324032438E-2</v>
      </c>
      <c r="X143" s="3">
        <v>0</v>
      </c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>
        <f t="shared" si="56"/>
        <v>0</v>
      </c>
      <c r="AV143" s="3">
        <f t="shared" si="57"/>
        <v>0</v>
      </c>
      <c r="AW143" s="3">
        <f t="shared" si="58"/>
        <v>0</v>
      </c>
    </row>
    <row r="144" spans="1:49" x14ac:dyDescent="0.3">
      <c r="A144" s="3"/>
      <c r="B144" s="11">
        <v>339</v>
      </c>
      <c r="C144" s="1">
        <v>28.821762481427179</v>
      </c>
      <c r="D144" s="1">
        <v>5.3579780450063419</v>
      </c>
      <c r="E144" s="1">
        <v>1.4463253937861935</v>
      </c>
      <c r="F144" s="2">
        <v>75578.185267163033</v>
      </c>
      <c r="G144" s="2">
        <v>-6242.6863338366657</v>
      </c>
      <c r="H144" s="2">
        <v>-23220.362708116714</v>
      </c>
      <c r="I144" s="14">
        <v>1</v>
      </c>
      <c r="J144" s="3"/>
      <c r="K144" s="11">
        <f t="shared" si="45"/>
        <v>339</v>
      </c>
      <c r="L144" s="25">
        <f t="shared" si="46"/>
        <v>-0.73736406878052163</v>
      </c>
      <c r="M144" s="25">
        <f t="shared" si="47"/>
        <v>-0.5097562071705054</v>
      </c>
      <c r="N144" s="25">
        <f t="shared" si="48"/>
        <v>1.0453935357539059</v>
      </c>
      <c r="O144" s="25">
        <f t="shared" si="49"/>
        <v>0.78696918995319964</v>
      </c>
      <c r="P144" s="25">
        <f t="shared" si="50"/>
        <v>-0.77992897925103899</v>
      </c>
      <c r="Q144" s="25">
        <f t="shared" si="51"/>
        <v>-2.3235670967309074</v>
      </c>
      <c r="R144" s="14">
        <v>1</v>
      </c>
      <c r="S144">
        <v>-0.31365283849682124</v>
      </c>
      <c r="T144" s="3">
        <f t="shared" si="52"/>
        <v>0.37305115277213546</v>
      </c>
      <c r="U144" s="3">
        <f t="shared" si="53"/>
        <v>-0.68670399126895676</v>
      </c>
      <c r="V144" s="3">
        <f t="shared" si="54"/>
        <v>0.47156237162471543</v>
      </c>
      <c r="W144" s="3">
        <f t="shared" si="55"/>
        <v>0.3099493193215998</v>
      </c>
      <c r="X144" s="3">
        <v>0</v>
      </c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>
        <f t="shared" si="56"/>
        <v>0</v>
      </c>
      <c r="AV144" s="3">
        <f t="shared" si="57"/>
        <v>0</v>
      </c>
      <c r="AW144" s="3">
        <f t="shared" si="58"/>
        <v>0</v>
      </c>
    </row>
    <row r="145" spans="1:49" x14ac:dyDescent="0.3">
      <c r="A145" s="3"/>
      <c r="B145" s="11">
        <v>340</v>
      </c>
      <c r="C145" s="1">
        <v>59.19982013911828</v>
      </c>
      <c r="D145" s="1">
        <v>18.397602292875249</v>
      </c>
      <c r="E145" s="1">
        <v>0.77007347520644387</v>
      </c>
      <c r="F145" s="2">
        <v>77925.146436041294</v>
      </c>
      <c r="G145" s="2">
        <v>-8883.1909600590443</v>
      </c>
      <c r="H145" s="2">
        <v>-15816.709102552744</v>
      </c>
      <c r="I145" s="14">
        <v>0</v>
      </c>
      <c r="J145" s="3"/>
      <c r="K145" s="11">
        <f t="shared" si="45"/>
        <v>340</v>
      </c>
      <c r="L145" s="25">
        <f t="shared" si="46"/>
        <v>2.9372665162086604</v>
      </c>
      <c r="M145" s="25">
        <f t="shared" si="47"/>
        <v>1.3694157145332375</v>
      </c>
      <c r="N145" s="25">
        <f t="shared" si="48"/>
        <v>-8.7660753589008225E-2</v>
      </c>
      <c r="O145" s="25">
        <f t="shared" si="49"/>
        <v>0.85084947924555598</v>
      </c>
      <c r="P145" s="25">
        <f t="shared" si="50"/>
        <v>-1.408851163448485</v>
      </c>
      <c r="Q145" s="25">
        <f t="shared" si="51"/>
        <v>-1.3104993763728896</v>
      </c>
      <c r="R145" s="14">
        <v>0</v>
      </c>
      <c r="S145">
        <v>1.1895656348966763</v>
      </c>
      <c r="T145" s="3">
        <f t="shared" si="52"/>
        <v>0.92477264019869709</v>
      </c>
      <c r="U145" s="3">
        <f t="shared" si="53"/>
        <v>0.26479299469797923</v>
      </c>
      <c r="V145" s="3">
        <f t="shared" si="54"/>
        <v>7.0115330041124052E-2</v>
      </c>
      <c r="W145" s="3">
        <f t="shared" si="55"/>
        <v>-0.35670132077412642</v>
      </c>
      <c r="X145" s="3">
        <v>0</v>
      </c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>
        <f t="shared" si="56"/>
        <v>0</v>
      </c>
      <c r="AV145" s="3">
        <f t="shared" si="57"/>
        <v>0</v>
      </c>
      <c r="AW145" s="3">
        <f t="shared" si="58"/>
        <v>0</v>
      </c>
    </row>
    <row r="146" spans="1:49" x14ac:dyDescent="0.3">
      <c r="A146" s="3"/>
      <c r="B146" s="11">
        <v>341</v>
      </c>
      <c r="C146" s="1">
        <v>23.551043286094185</v>
      </c>
      <c r="D146" s="1">
        <v>6.2021202646915778</v>
      </c>
      <c r="E146" s="1">
        <v>7.2933411193430622E-2</v>
      </c>
      <c r="F146" s="2">
        <v>19433.287136661562</v>
      </c>
      <c r="G146" s="2">
        <v>-1545.1936542955714</v>
      </c>
      <c r="H146" s="2">
        <v>-2135.0807116607775</v>
      </c>
      <c r="I146" s="14">
        <v>0</v>
      </c>
      <c r="J146" s="3"/>
      <c r="K146" s="11">
        <f t="shared" si="45"/>
        <v>341</v>
      </c>
      <c r="L146" s="25">
        <f t="shared" si="46"/>
        <v>-1.3749277398454696</v>
      </c>
      <c r="M146" s="25">
        <f t="shared" si="47"/>
        <v>-0.38810482159346937</v>
      </c>
      <c r="N146" s="25">
        <f t="shared" si="48"/>
        <v>-1.2557129514469676</v>
      </c>
      <c r="O146" s="25">
        <f t="shared" si="49"/>
        <v>-0.74119939776166077</v>
      </c>
      <c r="P146" s="25">
        <f t="shared" si="50"/>
        <v>0.33893191079600177</v>
      </c>
      <c r="Q146" s="25">
        <f t="shared" si="51"/>
        <v>0.56160550902181983</v>
      </c>
      <c r="R146" s="14">
        <v>0</v>
      </c>
      <c r="S146">
        <v>1.352894411346584E-2</v>
      </c>
      <c r="T146" s="3">
        <f t="shared" si="52"/>
        <v>-0.49429281611514908</v>
      </c>
      <c r="U146" s="3">
        <f t="shared" si="53"/>
        <v>0.50782176022861492</v>
      </c>
      <c r="V146" s="3">
        <f t="shared" si="54"/>
        <v>0.25788294016168883</v>
      </c>
      <c r="W146" s="3">
        <f t="shared" si="55"/>
        <v>0.31746615941594808</v>
      </c>
      <c r="X146" s="3">
        <v>0</v>
      </c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>
        <f t="shared" si="56"/>
        <v>0</v>
      </c>
      <c r="AV146" s="3">
        <f t="shared" si="57"/>
        <v>0</v>
      </c>
      <c r="AW146" s="3">
        <f t="shared" si="58"/>
        <v>0</v>
      </c>
    </row>
    <row r="147" spans="1:49" x14ac:dyDescent="0.3">
      <c r="A147" s="3"/>
      <c r="B147" s="11">
        <v>342</v>
      </c>
      <c r="C147" s="1">
        <v>23.4687834981533</v>
      </c>
      <c r="D147" s="1">
        <v>4.7753890754441163E-2</v>
      </c>
      <c r="E147" s="1">
        <v>0.80625600712338164</v>
      </c>
      <c r="F147" s="2">
        <v>16045.671084920335</v>
      </c>
      <c r="G147" s="2">
        <v>-373.20895145130453</v>
      </c>
      <c r="H147" s="2">
        <v>-2354.5482694906505</v>
      </c>
      <c r="I147" s="14">
        <v>0</v>
      </c>
      <c r="J147" s="3"/>
      <c r="K147" s="11">
        <f t="shared" si="45"/>
        <v>342</v>
      </c>
      <c r="L147" s="25">
        <f t="shared" si="46"/>
        <v>-1.384878156560337</v>
      </c>
      <c r="M147" s="25">
        <f t="shared" si="47"/>
        <v>-1.2750255077988604</v>
      </c>
      <c r="N147" s="25">
        <f t="shared" si="48"/>
        <v>-2.7037231701079523E-2</v>
      </c>
      <c r="O147" s="25">
        <f t="shared" si="49"/>
        <v>-0.83340454212716786</v>
      </c>
      <c r="P147" s="25">
        <f t="shared" si="50"/>
        <v>0.61807824208394213</v>
      </c>
      <c r="Q147" s="25">
        <f t="shared" si="51"/>
        <v>0.53157499836473532</v>
      </c>
      <c r="R147" s="14">
        <v>0</v>
      </c>
      <c r="S147">
        <v>-0.20960035216668918</v>
      </c>
      <c r="T147" s="3">
        <f t="shared" si="52"/>
        <v>-0.82467462331473529</v>
      </c>
      <c r="U147" s="3">
        <f t="shared" si="53"/>
        <v>0.61507427114804614</v>
      </c>
      <c r="V147" s="3">
        <f t="shared" si="54"/>
        <v>0.37831635902830019</v>
      </c>
      <c r="W147" s="3">
        <f t="shared" si="55"/>
        <v>0.50308465368739963</v>
      </c>
      <c r="X147" s="3">
        <v>0</v>
      </c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>
        <f t="shared" si="56"/>
        <v>0</v>
      </c>
      <c r="AV147" s="3">
        <f t="shared" si="57"/>
        <v>0</v>
      </c>
      <c r="AW147" s="3">
        <f t="shared" si="58"/>
        <v>0</v>
      </c>
    </row>
    <row r="148" spans="1:49" x14ac:dyDescent="0.3">
      <c r="A148" s="3"/>
      <c r="B148" s="11">
        <v>343</v>
      </c>
      <c r="C148" s="1">
        <v>37.306575585973761</v>
      </c>
      <c r="D148" s="1">
        <v>4.4898381795446101</v>
      </c>
      <c r="E148" s="1">
        <v>0.73479564353237692</v>
      </c>
      <c r="F148" s="2">
        <v>31273.449018110583</v>
      </c>
      <c r="G148" s="2">
        <v>-2728.2031874190675</v>
      </c>
      <c r="H148" s="2">
        <v>-10611.591957425639</v>
      </c>
      <c r="I148" s="14">
        <v>0</v>
      </c>
      <c r="J148" s="3"/>
      <c r="K148" s="11">
        <f t="shared" si="45"/>
        <v>343</v>
      </c>
      <c r="L148" s="25">
        <f t="shared" si="46"/>
        <v>0.28898705916890183</v>
      </c>
      <c r="M148" s="25">
        <f t="shared" si="47"/>
        <v>-0.63486595176716976</v>
      </c>
      <c r="N148" s="25">
        <f t="shared" si="48"/>
        <v>-0.14676845797965396</v>
      </c>
      <c r="O148" s="25">
        <f t="shared" si="49"/>
        <v>-0.41893033925107825</v>
      </c>
      <c r="P148" s="25">
        <f t="shared" si="50"/>
        <v>5.7159657072341712E-2</v>
      </c>
      <c r="Q148" s="25">
        <f t="shared" si="51"/>
        <v>-0.59826506054164896</v>
      </c>
      <c r="R148" s="14">
        <v>0</v>
      </c>
      <c r="S148">
        <v>0.38544458602969733</v>
      </c>
      <c r="T148" s="3">
        <f t="shared" si="52"/>
        <v>-0.37900586473052811</v>
      </c>
      <c r="U148" s="3">
        <f t="shared" si="53"/>
        <v>0.76445045076022544</v>
      </c>
      <c r="V148" s="3">
        <f t="shared" si="54"/>
        <v>0.58438449166751183</v>
      </c>
      <c r="W148" s="3">
        <f t="shared" si="55"/>
        <v>0.38140010395320256</v>
      </c>
      <c r="X148" s="3">
        <v>0</v>
      </c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>
        <f t="shared" si="56"/>
        <v>0</v>
      </c>
      <c r="AV148" s="3">
        <f t="shared" si="57"/>
        <v>0</v>
      </c>
      <c r="AW148" s="3">
        <f t="shared" si="58"/>
        <v>0</v>
      </c>
    </row>
    <row r="149" spans="1:49" x14ac:dyDescent="0.3">
      <c r="A149" s="3"/>
      <c r="B149" s="11">
        <v>344</v>
      </c>
      <c r="C149" s="1">
        <v>41.453208695940624</v>
      </c>
      <c r="D149" s="1">
        <v>10.057118125111089</v>
      </c>
      <c r="E149" s="1">
        <v>1.5539670712999765</v>
      </c>
      <c r="F149" s="2">
        <v>34535.786484273529</v>
      </c>
      <c r="G149" s="2">
        <v>-1382.311749106241</v>
      </c>
      <c r="H149" s="2">
        <v>-4514.5969793548611</v>
      </c>
      <c r="I149" s="14">
        <v>0</v>
      </c>
      <c r="J149" s="3"/>
      <c r="K149" s="11">
        <f t="shared" si="45"/>
        <v>344</v>
      </c>
      <c r="L149" s="25">
        <f t="shared" si="46"/>
        <v>0.79057754998671304</v>
      </c>
      <c r="M149" s="25">
        <f t="shared" si="47"/>
        <v>0.1674482832985128</v>
      </c>
      <c r="N149" s="25">
        <f t="shared" si="48"/>
        <v>1.2257462431816415</v>
      </c>
      <c r="O149" s="25">
        <f t="shared" si="49"/>
        <v>-0.33013506480374394</v>
      </c>
      <c r="P149" s="25">
        <f t="shared" si="50"/>
        <v>0.3777275419646054</v>
      </c>
      <c r="Q149" s="25">
        <f t="shared" si="51"/>
        <v>0.23600800685666584</v>
      </c>
      <c r="R149" s="14">
        <v>0</v>
      </c>
      <c r="S149">
        <v>4.2092301738183881E-2</v>
      </c>
      <c r="T149" s="3">
        <f t="shared" si="52"/>
        <v>-0.2800313816884028</v>
      </c>
      <c r="U149" s="3">
        <f t="shared" si="53"/>
        <v>0.3221236834265867</v>
      </c>
      <c r="V149" s="3">
        <f t="shared" si="54"/>
        <v>0.10376366742431185</v>
      </c>
      <c r="W149" s="3">
        <f t="shared" si="55"/>
        <v>-3.4233977585854294E-2</v>
      </c>
      <c r="X149" s="3">
        <v>0</v>
      </c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>
        <f t="shared" si="56"/>
        <v>0</v>
      </c>
      <c r="AV149" s="3">
        <f t="shared" si="57"/>
        <v>0</v>
      </c>
      <c r="AW149" s="3">
        <f t="shared" si="58"/>
        <v>0</v>
      </c>
    </row>
    <row r="150" spans="1:49" x14ac:dyDescent="0.3">
      <c r="A150" s="3"/>
      <c r="B150" s="11">
        <v>345</v>
      </c>
      <c r="C150" s="1">
        <v>29.498426335775402</v>
      </c>
      <c r="D150" s="1">
        <v>1.8099107284095899</v>
      </c>
      <c r="E150" s="1">
        <v>0.51081573034459604</v>
      </c>
      <c r="F150" s="2">
        <v>36931.510721649312</v>
      </c>
      <c r="G150" s="2">
        <v>-3147.7087016145233</v>
      </c>
      <c r="H150" s="2">
        <v>-8909.45785221392</v>
      </c>
      <c r="I150" s="14">
        <v>0</v>
      </c>
      <c r="J150" s="3"/>
      <c r="K150" s="11">
        <f t="shared" si="45"/>
        <v>345</v>
      </c>
      <c r="L150" s="25">
        <f t="shared" si="46"/>
        <v>-0.65551256520635814</v>
      </c>
      <c r="M150" s="25">
        <f t="shared" si="47"/>
        <v>-1.0210768059027144</v>
      </c>
      <c r="N150" s="25">
        <f t="shared" si="48"/>
        <v>-0.52204488144186778</v>
      </c>
      <c r="O150" s="25">
        <f t="shared" si="49"/>
        <v>-0.26492752776493528</v>
      </c>
      <c r="P150" s="25">
        <f t="shared" si="50"/>
        <v>-4.2759245417192879E-2</v>
      </c>
      <c r="Q150" s="25">
        <f t="shared" si="51"/>
        <v>-0.36535611995931644</v>
      </c>
      <c r="R150" s="14">
        <v>0</v>
      </c>
      <c r="S150">
        <v>0.61767106606266498</v>
      </c>
      <c r="T150" s="3">
        <f t="shared" si="52"/>
        <v>-0.33100464011717562</v>
      </c>
      <c r="U150" s="3">
        <f t="shared" si="53"/>
        <v>0.94867570617984054</v>
      </c>
      <c r="V150" s="3">
        <f t="shared" si="54"/>
        <v>0.89998559549581914</v>
      </c>
      <c r="W150" s="3">
        <f t="shared" si="55"/>
        <v>0.42376977762140222</v>
      </c>
      <c r="X150" s="3">
        <v>0</v>
      </c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>
        <f t="shared" si="56"/>
        <v>0</v>
      </c>
      <c r="AV150" s="3">
        <f t="shared" si="57"/>
        <v>0</v>
      </c>
      <c r="AW150" s="3">
        <f t="shared" si="58"/>
        <v>0</v>
      </c>
    </row>
    <row r="151" spans="1:49" x14ac:dyDescent="0.3">
      <c r="A151" s="3"/>
      <c r="B151" s="11">
        <v>346</v>
      </c>
      <c r="C151" s="1">
        <v>30.753525089382872</v>
      </c>
      <c r="D151" s="1">
        <v>5.3332963404562745</v>
      </c>
      <c r="E151" s="1">
        <v>0.895249982092297</v>
      </c>
      <c r="F151" s="2">
        <v>33179.507099053742</v>
      </c>
      <c r="G151" s="2">
        <v>-6568.835026194135</v>
      </c>
      <c r="H151" s="2">
        <v>-7792.1501825533524</v>
      </c>
      <c r="I151" s="14">
        <v>1</v>
      </c>
      <c r="J151" s="3"/>
      <c r="K151" s="11">
        <f t="shared" si="45"/>
        <v>346</v>
      </c>
      <c r="L151" s="25">
        <f t="shared" si="46"/>
        <v>-0.50369165818335304</v>
      </c>
      <c r="M151" s="25">
        <f t="shared" si="47"/>
        <v>-0.51331314756147206</v>
      </c>
      <c r="N151" s="25">
        <f t="shared" si="48"/>
        <v>0.1220714100547577</v>
      </c>
      <c r="O151" s="25">
        <f t="shared" si="49"/>
        <v>-0.36705068174618732</v>
      </c>
      <c r="P151" s="25">
        <f t="shared" si="50"/>
        <v>-0.85761191376801316</v>
      </c>
      <c r="Q151" s="25">
        <f t="shared" si="51"/>
        <v>-0.2124710183399062</v>
      </c>
      <c r="R151" s="14">
        <v>1</v>
      </c>
      <c r="S151">
        <v>-0.93180982487911768</v>
      </c>
      <c r="T151" s="3">
        <f t="shared" si="52"/>
        <v>-0.2945671348138254</v>
      </c>
      <c r="U151" s="3">
        <f t="shared" si="53"/>
        <v>-0.63724269006529233</v>
      </c>
      <c r="V151" s="3">
        <f t="shared" si="54"/>
        <v>0.40607824604165021</v>
      </c>
      <c r="W151" s="3">
        <f t="shared" si="55"/>
        <v>0.45835489936774254</v>
      </c>
      <c r="X151" s="3">
        <v>1</v>
      </c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>
        <f t="shared" si="56"/>
        <v>0</v>
      </c>
      <c r="AV151" s="3">
        <f t="shared" si="57"/>
        <v>0</v>
      </c>
      <c r="AW151" s="3">
        <f t="shared" si="58"/>
        <v>0</v>
      </c>
    </row>
    <row r="152" spans="1:49" x14ac:dyDescent="0.3">
      <c r="A152" s="3"/>
      <c r="B152" s="11">
        <v>347</v>
      </c>
      <c r="C152" s="1">
        <v>38.15048602183164</v>
      </c>
      <c r="D152" s="1">
        <v>6.6116049812678988</v>
      </c>
      <c r="E152" s="1">
        <v>1.7093497721326136</v>
      </c>
      <c r="F152" s="2">
        <v>65964.220454675349</v>
      </c>
      <c r="G152" s="2">
        <v>-1931.7151648211502</v>
      </c>
      <c r="H152" s="2">
        <v>-15638.373868210205</v>
      </c>
      <c r="I152" s="14">
        <v>1</v>
      </c>
      <c r="J152" s="3"/>
      <c r="K152" s="11">
        <f t="shared" si="45"/>
        <v>347</v>
      </c>
      <c r="L152" s="25">
        <f t="shared" si="46"/>
        <v>0.39106926381603757</v>
      </c>
      <c r="M152" s="25">
        <f t="shared" si="47"/>
        <v>-0.32909298450906899</v>
      </c>
      <c r="N152" s="25">
        <f t="shared" si="48"/>
        <v>1.486088625703613</v>
      </c>
      <c r="O152" s="25">
        <f t="shared" si="49"/>
        <v>0.52529342743439345</v>
      </c>
      <c r="P152" s="25">
        <f t="shared" si="50"/>
        <v>0.2468692231472317</v>
      </c>
      <c r="Q152" s="25">
        <f t="shared" si="51"/>
        <v>-1.2860971448612564</v>
      </c>
      <c r="R152" s="14">
        <v>1</v>
      </c>
      <c r="S152">
        <v>-0.99360653528290233</v>
      </c>
      <c r="T152" s="3">
        <f t="shared" si="52"/>
        <v>0.15873246195136226</v>
      </c>
      <c r="U152" s="3">
        <f t="shared" si="53"/>
        <v>-1.1523389972342646</v>
      </c>
      <c r="V152" s="3">
        <f t="shared" si="54"/>
        <v>1.3278851645468703</v>
      </c>
      <c r="W152" s="3">
        <f t="shared" si="55"/>
        <v>-4.7907084920986859E-3</v>
      </c>
      <c r="X152" s="3">
        <v>1</v>
      </c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>
        <f t="shared" si="56"/>
        <v>0</v>
      </c>
      <c r="AV152" s="3">
        <f t="shared" si="57"/>
        <v>0</v>
      </c>
      <c r="AW152" s="3">
        <f t="shared" si="58"/>
        <v>0</v>
      </c>
    </row>
    <row r="153" spans="1:49" x14ac:dyDescent="0.3">
      <c r="A153" s="3"/>
      <c r="B153" s="11">
        <v>348</v>
      </c>
      <c r="C153" s="1">
        <v>37.317160541319232</v>
      </c>
      <c r="D153" s="1">
        <v>14.802571549734889</v>
      </c>
      <c r="E153" s="1">
        <v>0.20670383746660265</v>
      </c>
      <c r="F153" s="2">
        <v>90365.347763861326</v>
      </c>
      <c r="G153" s="2">
        <v>-4704.422633688655</v>
      </c>
      <c r="H153" s="2">
        <v>-42455.92540809932</v>
      </c>
      <c r="I153" s="14">
        <v>1</v>
      </c>
      <c r="J153" s="3"/>
      <c r="K153" s="11">
        <f t="shared" si="45"/>
        <v>348</v>
      </c>
      <c r="L153" s="25">
        <f t="shared" si="46"/>
        <v>0.29026745046618307</v>
      </c>
      <c r="M153" s="25">
        <f t="shared" si="47"/>
        <v>0.85132710233452336</v>
      </c>
      <c r="N153" s="25">
        <f t="shared" si="48"/>
        <v>-1.0315817495801101</v>
      </c>
      <c r="O153" s="25">
        <f t="shared" si="49"/>
        <v>1.189450590424622</v>
      </c>
      <c r="P153" s="25">
        <f t="shared" si="50"/>
        <v>-0.4135413741845006</v>
      </c>
      <c r="Q153" s="25">
        <f t="shared" si="51"/>
        <v>-4.9556361659307884</v>
      </c>
      <c r="R153" s="14">
        <v>1</v>
      </c>
      <c r="S153">
        <v>9.3261761311194818E-2</v>
      </c>
      <c r="T153" s="3">
        <f t="shared" si="52"/>
        <v>1.022926406741657</v>
      </c>
      <c r="U153" s="3">
        <f t="shared" si="53"/>
        <v>-0.92966464543046223</v>
      </c>
      <c r="V153" s="3">
        <f t="shared" si="54"/>
        <v>0.86427635296334704</v>
      </c>
      <c r="W153" s="3">
        <f t="shared" si="55"/>
        <v>0.16620709442654602</v>
      </c>
      <c r="X153" s="3">
        <v>0</v>
      </c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>
        <f t="shared" si="56"/>
        <v>0</v>
      </c>
      <c r="AV153" s="3">
        <f t="shared" si="57"/>
        <v>0</v>
      </c>
      <c r="AW153" s="3">
        <f t="shared" si="58"/>
        <v>0</v>
      </c>
    </row>
    <row r="154" spans="1:49" x14ac:dyDescent="0.3">
      <c r="A154" s="3"/>
      <c r="B154" s="11">
        <v>349</v>
      </c>
      <c r="C154" s="1">
        <v>30.72944122594415</v>
      </c>
      <c r="D154" s="1">
        <v>4.1752395610711837</v>
      </c>
      <c r="E154" s="1">
        <v>8.2651498504601767E-2</v>
      </c>
      <c r="F154" s="2">
        <v>30433.670624432772</v>
      </c>
      <c r="G154" s="2">
        <v>-4921.6318935951467</v>
      </c>
      <c r="H154" s="2">
        <v>-8631.5632175702394</v>
      </c>
      <c r="I154" s="14">
        <v>1</v>
      </c>
      <c r="J154" s="3"/>
      <c r="K154" s="11">
        <f t="shared" si="45"/>
        <v>349</v>
      </c>
      <c r="L154" s="25">
        <f t="shared" si="46"/>
        <v>-0.50660492216467357</v>
      </c>
      <c r="M154" s="25">
        <f t="shared" si="47"/>
        <v>-0.68020352278948437</v>
      </c>
      <c r="N154" s="25">
        <f t="shared" si="48"/>
        <v>-1.239430379509491</v>
      </c>
      <c r="O154" s="25">
        <f t="shared" si="49"/>
        <v>-0.44178767811163072</v>
      </c>
      <c r="P154" s="25">
        <f t="shared" si="50"/>
        <v>-0.46527683444905565</v>
      </c>
      <c r="Q154" s="25">
        <f t="shared" si="51"/>
        <v>-0.32733082879677122</v>
      </c>
      <c r="R154" s="14">
        <v>1</v>
      </c>
      <c r="S154">
        <v>-0.97827844299447297</v>
      </c>
      <c r="T154" s="3">
        <f t="shared" si="52"/>
        <v>-0.3023720959104847</v>
      </c>
      <c r="U154" s="3">
        <f t="shared" si="53"/>
        <v>-0.67590634708398833</v>
      </c>
      <c r="V154" s="3">
        <f t="shared" si="54"/>
        <v>0.4568493900284209</v>
      </c>
      <c r="W154" s="3">
        <f t="shared" si="55"/>
        <v>0.48054103682024263</v>
      </c>
      <c r="X154" s="3">
        <v>1</v>
      </c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>
        <f t="shared" si="56"/>
        <v>0</v>
      </c>
      <c r="AV154" s="3">
        <f t="shared" si="57"/>
        <v>0</v>
      </c>
      <c r="AW154" s="3">
        <f t="shared" si="58"/>
        <v>0</v>
      </c>
    </row>
    <row r="155" spans="1:49" x14ac:dyDescent="0.3">
      <c r="A155" s="3"/>
      <c r="B155" s="11">
        <v>350</v>
      </c>
      <c r="C155" s="1">
        <v>19.219802995956826</v>
      </c>
      <c r="D155" s="1">
        <v>0.47099040299342909</v>
      </c>
      <c r="E155" s="1">
        <v>0.69486715655587672</v>
      </c>
      <c r="F155" s="2">
        <v>26731.725226793616</v>
      </c>
      <c r="G155" s="2">
        <v>-3140.4160768887577</v>
      </c>
      <c r="H155" s="2">
        <v>-127.16038263812982</v>
      </c>
      <c r="I155" s="14">
        <v>0</v>
      </c>
      <c r="J155" s="3"/>
      <c r="K155" s="11">
        <f t="shared" si="45"/>
        <v>350</v>
      </c>
      <c r="L155" s="25">
        <f t="shared" si="46"/>
        <v>-1.898848927316342</v>
      </c>
      <c r="M155" s="25">
        <f t="shared" si="47"/>
        <v>-1.2140318660404092</v>
      </c>
      <c r="N155" s="25">
        <f t="shared" si="48"/>
        <v>-0.21366829544068588</v>
      </c>
      <c r="O155" s="25">
        <f t="shared" si="49"/>
        <v>-0.54254833239153244</v>
      </c>
      <c r="P155" s="25">
        <f t="shared" si="50"/>
        <v>-4.1022269300766828E-2</v>
      </c>
      <c r="Q155" s="25">
        <f t="shared" si="51"/>
        <v>0.836356244098727</v>
      </c>
      <c r="R155" s="14">
        <v>0</v>
      </c>
      <c r="S155">
        <v>0.41023502344377555</v>
      </c>
      <c r="T155" s="3">
        <f t="shared" si="52"/>
        <v>-0.57946735971252794</v>
      </c>
      <c r="U155" s="3">
        <f t="shared" si="53"/>
        <v>0.98970238315630343</v>
      </c>
      <c r="V155" s="3">
        <f t="shared" si="54"/>
        <v>0.9795108072252664</v>
      </c>
      <c r="W155" s="3">
        <f t="shared" si="55"/>
        <v>0.45050600187107304</v>
      </c>
      <c r="X155" s="3">
        <v>0</v>
      </c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>
        <f t="shared" si="56"/>
        <v>0</v>
      </c>
      <c r="AV155" s="3">
        <f t="shared" si="57"/>
        <v>0</v>
      </c>
      <c r="AW155" s="3">
        <f t="shared" si="58"/>
        <v>0</v>
      </c>
    </row>
    <row r="156" spans="1:49" x14ac:dyDescent="0.3">
      <c r="A156" s="3"/>
      <c r="B156" s="11">
        <v>351</v>
      </c>
      <c r="C156" s="1">
        <v>30.117944670032806</v>
      </c>
      <c r="D156" s="1">
        <v>10.740193093471236</v>
      </c>
      <c r="E156" s="1">
        <v>0.66463003544468413</v>
      </c>
      <c r="F156" s="2">
        <v>31905.012536963648</v>
      </c>
      <c r="G156" s="2">
        <v>-2744.4068495992192</v>
      </c>
      <c r="H156" s="2">
        <v>-1408.8197393327478</v>
      </c>
      <c r="I156" s="14">
        <v>1</v>
      </c>
      <c r="J156" s="3"/>
      <c r="K156" s="11">
        <f t="shared" si="45"/>
        <v>351</v>
      </c>
      <c r="L156" s="25">
        <f t="shared" si="46"/>
        <v>-0.58057357323142389</v>
      </c>
      <c r="M156" s="25">
        <f t="shared" si="47"/>
        <v>0.26588787607825454</v>
      </c>
      <c r="N156" s="25">
        <f t="shared" si="48"/>
        <v>-0.26433033251759464</v>
      </c>
      <c r="O156" s="25">
        <f t="shared" si="49"/>
        <v>-0.40174025497281335</v>
      </c>
      <c r="P156" s="25">
        <f t="shared" si="50"/>
        <v>5.3300227132649459E-2</v>
      </c>
      <c r="Q156" s="25">
        <f t="shared" si="51"/>
        <v>0.66098232847058824</v>
      </c>
      <c r="R156" s="14">
        <v>1</v>
      </c>
      <c r="S156">
        <v>-1.2416816878958461</v>
      </c>
      <c r="T156" s="3">
        <f t="shared" si="52"/>
        <v>-0.19709569281177375</v>
      </c>
      <c r="U156" s="3">
        <f t="shared" si="53"/>
        <v>-1.0445859950840723</v>
      </c>
      <c r="V156" s="3">
        <f t="shared" si="54"/>
        <v>1.0911599011257815</v>
      </c>
      <c r="W156" s="3">
        <f t="shared" si="55"/>
        <v>2.7637922877201314E-2</v>
      </c>
      <c r="X156" s="3">
        <v>1</v>
      </c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>
        <f t="shared" si="56"/>
        <v>0</v>
      </c>
      <c r="AV156" s="3">
        <f t="shared" si="57"/>
        <v>0</v>
      </c>
      <c r="AW156" s="3">
        <f t="shared" si="58"/>
        <v>0</v>
      </c>
    </row>
    <row r="157" spans="1:49" x14ac:dyDescent="0.3">
      <c r="A157" s="3"/>
      <c r="B157" s="11">
        <v>352</v>
      </c>
      <c r="C157" s="1">
        <v>40.833134049202158</v>
      </c>
      <c r="D157" s="1">
        <v>9.1295409198812436</v>
      </c>
      <c r="E157" s="1">
        <v>0.1858199469641626</v>
      </c>
      <c r="F157" s="2">
        <v>29372.938529845247</v>
      </c>
      <c r="G157" s="2">
        <v>-330.31722497880719</v>
      </c>
      <c r="H157" s="2">
        <v>-4320.6675939638044</v>
      </c>
      <c r="I157" s="14">
        <v>0</v>
      </c>
      <c r="J157" s="3"/>
      <c r="K157" s="11">
        <f t="shared" si="45"/>
        <v>352</v>
      </c>
      <c r="L157" s="25">
        <f t="shared" si="46"/>
        <v>0.71557126460939069</v>
      </c>
      <c r="M157" s="25">
        <f t="shared" si="47"/>
        <v>3.3772879303245858E-2</v>
      </c>
      <c r="N157" s="25">
        <f t="shared" si="48"/>
        <v>-1.0665725289950552</v>
      </c>
      <c r="O157" s="25">
        <f t="shared" si="49"/>
        <v>-0.47065900072338246</v>
      </c>
      <c r="P157" s="25">
        <f t="shared" si="50"/>
        <v>0.62829430382804707</v>
      </c>
      <c r="Q157" s="25">
        <f t="shared" si="51"/>
        <v>0.26254404039298684</v>
      </c>
      <c r="R157" s="14">
        <v>0</v>
      </c>
      <c r="S157">
        <v>-0.24024232728672187</v>
      </c>
      <c r="T157" s="3">
        <f t="shared" si="52"/>
        <v>-0.25068678194928312</v>
      </c>
      <c r="U157" s="3">
        <f t="shared" si="53"/>
        <v>1.0444454662561248E-2</v>
      </c>
      <c r="V157" s="3">
        <f t="shared" si="54"/>
        <v>1.0908663319829739E-4</v>
      </c>
      <c r="W157" s="3">
        <f t="shared" si="55"/>
        <v>1.227177734430402E-2</v>
      </c>
      <c r="X157" s="3">
        <v>0</v>
      </c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>
        <f t="shared" si="56"/>
        <v>0</v>
      </c>
      <c r="AV157" s="3">
        <f t="shared" si="57"/>
        <v>0</v>
      </c>
      <c r="AW157" s="3">
        <f t="shared" si="58"/>
        <v>0</v>
      </c>
    </row>
    <row r="158" spans="1:49" x14ac:dyDescent="0.3">
      <c r="A158" s="3"/>
      <c r="B158" s="11">
        <v>353</v>
      </c>
      <c r="C158" s="1">
        <v>26.757543904706051</v>
      </c>
      <c r="D158" s="1">
        <v>3.1284296582164401</v>
      </c>
      <c r="E158" s="1">
        <v>0.44954054932403908</v>
      </c>
      <c r="F158" s="2">
        <v>22083.486446877629</v>
      </c>
      <c r="G158" s="2">
        <v>-588.47791003762291</v>
      </c>
      <c r="H158" s="2">
        <v>445.77262347636474</v>
      </c>
      <c r="I158" s="14">
        <v>0</v>
      </c>
      <c r="J158" s="3"/>
      <c r="K158" s="11">
        <f t="shared" si="45"/>
        <v>353</v>
      </c>
      <c r="L158" s="25">
        <f t="shared" si="46"/>
        <v>-0.98705879257079887</v>
      </c>
      <c r="M158" s="25">
        <f t="shared" si="47"/>
        <v>-0.83106184043828846</v>
      </c>
      <c r="N158" s="25">
        <f t="shared" si="48"/>
        <v>-0.62471092168234066</v>
      </c>
      <c r="O158" s="25">
        <f t="shared" si="49"/>
        <v>-0.66906548226960305</v>
      </c>
      <c r="P158" s="25">
        <f t="shared" si="50"/>
        <v>0.56680492777897606</v>
      </c>
      <c r="Q158" s="25">
        <f t="shared" si="51"/>
        <v>0.91475266367001573</v>
      </c>
      <c r="R158" s="14">
        <v>0</v>
      </c>
      <c r="S158">
        <v>-0.36780655551938624</v>
      </c>
      <c r="T158" s="3">
        <f t="shared" si="52"/>
        <v>-0.58625277741050352</v>
      </c>
      <c r="U158" s="3">
        <f t="shared" si="53"/>
        <v>0.21844622189111729</v>
      </c>
      <c r="V158" s="3">
        <f t="shared" si="54"/>
        <v>4.7718751858503251E-2</v>
      </c>
      <c r="W158" s="3">
        <f t="shared" si="55"/>
        <v>0.26783421404197505</v>
      </c>
      <c r="X158" s="3">
        <v>1</v>
      </c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>
        <f t="shared" si="56"/>
        <v>0</v>
      </c>
      <c r="AV158" s="3">
        <f t="shared" si="57"/>
        <v>0</v>
      </c>
      <c r="AW158" s="3">
        <f t="shared" si="58"/>
        <v>0</v>
      </c>
    </row>
    <row r="159" spans="1:49" x14ac:dyDescent="0.3">
      <c r="A159" s="3"/>
      <c r="B159" s="11">
        <v>354</v>
      </c>
      <c r="C159" s="1">
        <v>48.782785576159696</v>
      </c>
      <c r="D159" s="1">
        <v>10.298750717704342</v>
      </c>
      <c r="E159" s="1">
        <v>1.8553060658804248</v>
      </c>
      <c r="F159" s="2">
        <v>31597.506183126909</v>
      </c>
      <c r="G159" s="2">
        <v>-1123.8587291095077</v>
      </c>
      <c r="H159" s="2">
        <v>-2420.7486638548826</v>
      </c>
      <c r="I159" s="14">
        <v>0</v>
      </c>
      <c r="J159" s="3"/>
      <c r="K159" s="11">
        <f t="shared" si="45"/>
        <v>354</v>
      </c>
      <c r="L159" s="25">
        <f t="shared" si="46"/>
        <v>1.6771874735893693</v>
      </c>
      <c r="M159" s="25">
        <f t="shared" si="47"/>
        <v>0.20227054310741269</v>
      </c>
      <c r="N159" s="25">
        <f t="shared" si="48"/>
        <v>1.7306371440055972</v>
      </c>
      <c r="O159" s="25">
        <f t="shared" si="49"/>
        <v>-0.41011005465369915</v>
      </c>
      <c r="P159" s="25">
        <f t="shared" si="50"/>
        <v>0.43928654710117976</v>
      </c>
      <c r="Q159" s="25">
        <f t="shared" si="51"/>
        <v>0.52251656773327337</v>
      </c>
      <c r="R159" s="14">
        <v>0</v>
      </c>
      <c r="S159">
        <v>2.5022490832053802E-2</v>
      </c>
      <c r="T159" s="3">
        <f t="shared" si="52"/>
        <v>-0.35476894995852798</v>
      </c>
      <c r="U159" s="3">
        <f t="shared" si="53"/>
        <v>0.3797914407905818</v>
      </c>
      <c r="V159" s="3">
        <f t="shared" si="54"/>
        <v>0.14424153849778601</v>
      </c>
      <c r="W159" s="3">
        <f t="shared" si="55"/>
        <v>-0.10797846315098397</v>
      </c>
      <c r="X159" s="3">
        <v>0</v>
      </c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>
        <f t="shared" si="56"/>
        <v>0</v>
      </c>
      <c r="AV159" s="3">
        <f t="shared" si="57"/>
        <v>0</v>
      </c>
      <c r="AW159" s="3">
        <f t="shared" si="58"/>
        <v>0</v>
      </c>
    </row>
    <row r="160" spans="1:49" x14ac:dyDescent="0.3">
      <c r="A160" s="3"/>
      <c r="B160" s="11">
        <v>355</v>
      </c>
      <c r="C160" s="1">
        <v>30.626721252894487</v>
      </c>
      <c r="D160" s="1">
        <v>6.5995434177171459</v>
      </c>
      <c r="E160" s="1">
        <v>0.71977217056201659</v>
      </c>
      <c r="F160" s="2">
        <v>16402.023071555286</v>
      </c>
      <c r="G160" s="2">
        <v>-31.884854028984655</v>
      </c>
      <c r="H160" s="2">
        <v>-940.81701002816783</v>
      </c>
      <c r="I160" s="14">
        <v>0</v>
      </c>
      <c r="J160" s="3"/>
      <c r="K160" s="11">
        <f t="shared" si="45"/>
        <v>355</v>
      </c>
      <c r="L160" s="25">
        <f t="shared" si="46"/>
        <v>-0.51903027071430319</v>
      </c>
      <c r="M160" s="25">
        <f t="shared" si="47"/>
        <v>-0.33083120572814467</v>
      </c>
      <c r="N160" s="25">
        <f t="shared" si="48"/>
        <v>-0.17194015808461519</v>
      </c>
      <c r="O160" s="25">
        <f t="shared" si="49"/>
        <v>-0.82370524744006124</v>
      </c>
      <c r="P160" s="25">
        <f t="shared" si="50"/>
        <v>0.69937569361584051</v>
      </c>
      <c r="Q160" s="25">
        <f t="shared" si="51"/>
        <v>0.72502077264382914</v>
      </c>
      <c r="R160" s="14">
        <v>0</v>
      </c>
      <c r="S160">
        <v>-0.36394156991938065</v>
      </c>
      <c r="T160" s="3">
        <f t="shared" si="52"/>
        <v>-0.62514632070815712</v>
      </c>
      <c r="U160" s="3">
        <f t="shared" si="53"/>
        <v>0.26120475078877647</v>
      </c>
      <c r="V160" s="3">
        <f t="shared" si="54"/>
        <v>6.8227921834626823E-2</v>
      </c>
      <c r="W160" s="3">
        <f t="shared" si="55"/>
        <v>0.21347883606190413</v>
      </c>
      <c r="X160" s="3">
        <v>1</v>
      </c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>
        <f t="shared" si="56"/>
        <v>0</v>
      </c>
      <c r="AV160" s="3">
        <f t="shared" si="57"/>
        <v>0</v>
      </c>
      <c r="AW160" s="3">
        <f t="shared" si="58"/>
        <v>0</v>
      </c>
    </row>
    <row r="161" spans="1:49" x14ac:dyDescent="0.3">
      <c r="A161" s="3"/>
      <c r="B161" s="11">
        <v>356</v>
      </c>
      <c r="C161" s="1">
        <v>37.215676417891366</v>
      </c>
      <c r="D161" s="1">
        <v>2.8221810041540287</v>
      </c>
      <c r="E161" s="1">
        <v>0.47334951572573497</v>
      </c>
      <c r="F161" s="2">
        <v>28101.317754540465</v>
      </c>
      <c r="G161" s="2">
        <v>-546.96605188954095</v>
      </c>
      <c r="H161" s="2">
        <v>-2218.5350205821096</v>
      </c>
      <c r="I161" s="14">
        <v>0</v>
      </c>
      <c r="J161" s="3"/>
      <c r="K161" s="11">
        <f t="shared" si="45"/>
        <v>356</v>
      </c>
      <c r="L161" s="25">
        <f t="shared" si="46"/>
        <v>0.2779915943847644</v>
      </c>
      <c r="M161" s="25">
        <f t="shared" si="47"/>
        <v>-0.87519607780848729</v>
      </c>
      <c r="N161" s="25">
        <f t="shared" si="48"/>
        <v>-0.58481920268667542</v>
      </c>
      <c r="O161" s="25">
        <f t="shared" si="49"/>
        <v>-0.50527035436391365</v>
      </c>
      <c r="P161" s="25">
        <f t="shared" si="50"/>
        <v>0.57669232893605604</v>
      </c>
      <c r="Q161" s="25">
        <f t="shared" si="51"/>
        <v>0.55018616514146179</v>
      </c>
      <c r="R161" s="14">
        <v>0</v>
      </c>
      <c r="S161">
        <v>-1.6627433981275683E-2</v>
      </c>
      <c r="T161" s="3">
        <f t="shared" si="52"/>
        <v>-0.48054456118076577</v>
      </c>
      <c r="U161" s="3">
        <f t="shared" si="53"/>
        <v>0.46391712719949008</v>
      </c>
      <c r="V161" s="3">
        <f t="shared" si="54"/>
        <v>0.21521910090902785</v>
      </c>
      <c r="W161" s="3">
        <f t="shared" si="55"/>
        <v>0.20180458640098498</v>
      </c>
      <c r="X161" s="3">
        <v>0</v>
      </c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>
        <f t="shared" si="56"/>
        <v>0</v>
      </c>
      <c r="AV161" s="3">
        <f t="shared" si="57"/>
        <v>0</v>
      </c>
      <c r="AW161" s="3">
        <f t="shared" si="58"/>
        <v>0</v>
      </c>
    </row>
    <row r="162" spans="1:49" x14ac:dyDescent="0.3">
      <c r="A162" s="3"/>
      <c r="B162" s="11">
        <v>357</v>
      </c>
      <c r="C162" s="1">
        <v>36.183626548526576</v>
      </c>
      <c r="D162" s="1">
        <v>20.89016766022915</v>
      </c>
      <c r="E162" s="1">
        <v>0.15946398083640997</v>
      </c>
      <c r="F162" s="2">
        <v>55181.954536867139</v>
      </c>
      <c r="G162" s="2">
        <v>-2325.1139929661063</v>
      </c>
      <c r="H162" s="2">
        <v>-757.52872793440417</v>
      </c>
      <c r="I162" s="14">
        <v>0</v>
      </c>
      <c r="J162" s="3"/>
      <c r="K162" s="11">
        <f t="shared" si="45"/>
        <v>357</v>
      </c>
      <c r="L162" s="25">
        <f t="shared" si="46"/>
        <v>0.15315142000838219</v>
      </c>
      <c r="M162" s="25">
        <f t="shared" si="47"/>
        <v>1.7286253636999407</v>
      </c>
      <c r="N162" s="25">
        <f t="shared" si="48"/>
        <v>-1.1107317241860186</v>
      </c>
      <c r="O162" s="25">
        <f t="shared" si="49"/>
        <v>0.23181849687731709</v>
      </c>
      <c r="P162" s="25">
        <f t="shared" si="50"/>
        <v>0.15316847829695379</v>
      </c>
      <c r="Q162" s="25">
        <f t="shared" si="51"/>
        <v>0.75010074693780782</v>
      </c>
      <c r="R162" s="14">
        <v>0</v>
      </c>
      <c r="S162">
        <v>4.5276509538444414E-2</v>
      </c>
      <c r="T162" s="3">
        <f t="shared" si="52"/>
        <v>0.54689528329975956</v>
      </c>
      <c r="U162" s="3">
        <f t="shared" si="53"/>
        <v>-0.50161877376131514</v>
      </c>
      <c r="V162" s="3">
        <f t="shared" si="54"/>
        <v>0.25162139418980545</v>
      </c>
      <c r="W162" s="3">
        <f t="shared" si="55"/>
        <v>-0.61255574210344166</v>
      </c>
      <c r="X162" s="3">
        <v>0</v>
      </c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>
        <f t="shared" si="56"/>
        <v>0</v>
      </c>
      <c r="AV162" s="3">
        <f t="shared" si="57"/>
        <v>0</v>
      </c>
      <c r="AW162" s="3">
        <f t="shared" si="58"/>
        <v>0</v>
      </c>
    </row>
    <row r="163" spans="1:49" x14ac:dyDescent="0.3">
      <c r="A163" s="3"/>
      <c r="B163" s="11">
        <v>358</v>
      </c>
      <c r="C163" s="1">
        <v>28.135942928685868</v>
      </c>
      <c r="D163" s="1">
        <v>0.87816651881541608</v>
      </c>
      <c r="E163" s="1">
        <v>0.93248016458402994</v>
      </c>
      <c r="F163" s="2">
        <v>27325.095956172376</v>
      </c>
      <c r="G163" s="2">
        <v>-4517.1492395503583</v>
      </c>
      <c r="H163" s="2">
        <v>-13525.268968519247</v>
      </c>
      <c r="I163" s="14">
        <v>1</v>
      </c>
      <c r="J163" s="3"/>
      <c r="K163" s="11">
        <f t="shared" si="45"/>
        <v>358</v>
      </c>
      <c r="L163" s="25">
        <f t="shared" si="46"/>
        <v>-0.82032307599172749</v>
      </c>
      <c r="M163" s="25">
        <f t="shared" si="47"/>
        <v>-1.15535272701797</v>
      </c>
      <c r="N163" s="25">
        <f t="shared" si="48"/>
        <v>0.18445026149501839</v>
      </c>
      <c r="O163" s="25">
        <f t="shared" si="49"/>
        <v>-0.52639779085170446</v>
      </c>
      <c r="P163" s="25">
        <f t="shared" si="50"/>
        <v>-0.36893611543438493</v>
      </c>
      <c r="Q163" s="25">
        <f t="shared" si="51"/>
        <v>-0.99695363847158813</v>
      </c>
      <c r="R163" s="14">
        <v>1</v>
      </c>
      <c r="S163">
        <v>-0.90280597150040487</v>
      </c>
      <c r="T163" s="3">
        <f t="shared" si="52"/>
        <v>-0.55539018641701055</v>
      </c>
      <c r="U163" s="3">
        <f t="shared" si="53"/>
        <v>-0.34741578508339432</v>
      </c>
      <c r="V163" s="3">
        <f t="shared" si="54"/>
        <v>0.12069772772511124</v>
      </c>
      <c r="W163" s="3">
        <f t="shared" si="55"/>
        <v>0.72326965925603159</v>
      </c>
      <c r="X163" s="3">
        <v>1</v>
      </c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>
        <f t="shared" si="56"/>
        <v>0</v>
      </c>
      <c r="AV163" s="3">
        <f t="shared" si="57"/>
        <v>0</v>
      </c>
      <c r="AW163" s="3">
        <f t="shared" si="58"/>
        <v>0</v>
      </c>
    </row>
    <row r="164" spans="1:49" x14ac:dyDescent="0.3">
      <c r="A164" s="3"/>
      <c r="B164" s="11">
        <v>359</v>
      </c>
      <c r="C164" s="1">
        <v>39.06310592592969</v>
      </c>
      <c r="D164" s="1">
        <v>5.5235400467532783</v>
      </c>
      <c r="E164" s="1">
        <v>1.3835864144939445</v>
      </c>
      <c r="F164" s="2">
        <v>24031.966696169271</v>
      </c>
      <c r="G164" s="2">
        <v>-1828.4390878828008</v>
      </c>
      <c r="H164" s="2">
        <v>-3337.7135756204552</v>
      </c>
      <c r="I164" s="14">
        <v>0</v>
      </c>
      <c r="J164" s="3"/>
      <c r="K164" s="11">
        <f t="shared" si="45"/>
        <v>359</v>
      </c>
      <c r="L164" s="25">
        <f t="shared" si="46"/>
        <v>0.50146279357548695</v>
      </c>
      <c r="M164" s="25">
        <f t="shared" si="47"/>
        <v>-0.48589666497282619</v>
      </c>
      <c r="N164" s="25">
        <f t="shared" si="48"/>
        <v>0.94027491406426433</v>
      </c>
      <c r="O164" s="25">
        <f t="shared" si="49"/>
        <v>-0.61603116553027526</v>
      </c>
      <c r="P164" s="25">
        <f t="shared" si="50"/>
        <v>0.27146778481547396</v>
      </c>
      <c r="Q164" s="25">
        <f t="shared" si="51"/>
        <v>0.39704506375684201</v>
      </c>
      <c r="R164" s="14">
        <v>0</v>
      </c>
      <c r="S164">
        <v>-0.22145654667045117</v>
      </c>
      <c r="T164" s="3">
        <f t="shared" si="52"/>
        <v>-0.56367299542188531</v>
      </c>
      <c r="U164" s="3">
        <f t="shared" si="53"/>
        <v>0.34221644875143414</v>
      </c>
      <c r="V164" s="3">
        <f t="shared" si="54"/>
        <v>0.11711209779604295</v>
      </c>
      <c r="W164" s="3">
        <f t="shared" si="55"/>
        <v>0.2287361937166642</v>
      </c>
      <c r="X164" s="3">
        <v>0</v>
      </c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>
        <f t="shared" si="56"/>
        <v>0</v>
      </c>
      <c r="AV164" s="3">
        <f t="shared" si="57"/>
        <v>0</v>
      </c>
      <c r="AW164" s="3">
        <f t="shared" si="58"/>
        <v>0</v>
      </c>
    </row>
    <row r="165" spans="1:49" x14ac:dyDescent="0.3">
      <c r="A165" s="3"/>
      <c r="B165" s="11">
        <v>360</v>
      </c>
      <c r="C165" s="1">
        <v>37.460402831187217</v>
      </c>
      <c r="D165" s="1">
        <v>6.550070173706092</v>
      </c>
      <c r="E165" s="1">
        <v>0.43294306795829535</v>
      </c>
      <c r="F165" s="2">
        <v>59164.314059104829</v>
      </c>
      <c r="G165" s="2">
        <v>-1660.5638763742575</v>
      </c>
      <c r="H165" s="2">
        <v>-2732.9695822446115</v>
      </c>
      <c r="I165" s="14">
        <v>0</v>
      </c>
      <c r="J165" s="3"/>
      <c r="K165" s="11">
        <f t="shared" si="45"/>
        <v>360</v>
      </c>
      <c r="L165" s="25">
        <f t="shared" si="46"/>
        <v>0.30759451282625855</v>
      </c>
      <c r="M165" s="25">
        <f t="shared" si="47"/>
        <v>-0.33796091508586368</v>
      </c>
      <c r="N165" s="25">
        <f t="shared" si="48"/>
        <v>-0.65251985935343915</v>
      </c>
      <c r="O165" s="25">
        <f t="shared" si="49"/>
        <v>0.34021154645994067</v>
      </c>
      <c r="P165" s="25">
        <f t="shared" si="50"/>
        <v>0.31145273452776034</v>
      </c>
      <c r="Q165" s="25">
        <f t="shared" si="51"/>
        <v>0.4797942915582421</v>
      </c>
      <c r="R165" s="14">
        <v>0</v>
      </c>
      <c r="S165">
        <v>0.278746313471121</v>
      </c>
      <c r="T165" s="3">
        <f t="shared" si="52"/>
        <v>0.18358798707938564</v>
      </c>
      <c r="U165" s="3">
        <f t="shared" si="53"/>
        <v>9.5158326391735354E-2</v>
      </c>
      <c r="V165" s="3">
        <f t="shared" si="54"/>
        <v>9.0551070816760372E-3</v>
      </c>
      <c r="W165" s="3">
        <f t="shared" si="55"/>
        <v>-0.21389630716021699</v>
      </c>
      <c r="X165" s="3">
        <v>0</v>
      </c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>
        <f t="shared" si="56"/>
        <v>0</v>
      </c>
      <c r="AV165" s="3">
        <f t="shared" si="57"/>
        <v>0</v>
      </c>
      <c r="AW165" s="3">
        <f t="shared" si="58"/>
        <v>0</v>
      </c>
    </row>
    <row r="166" spans="1:49" x14ac:dyDescent="0.3">
      <c r="A166" s="3"/>
      <c r="B166" s="11">
        <v>361</v>
      </c>
      <c r="C166" s="1">
        <v>35.882538059756541</v>
      </c>
      <c r="D166" s="1">
        <v>11.04731910248095</v>
      </c>
      <c r="E166" s="1">
        <v>0.65185274994410836</v>
      </c>
      <c r="F166" s="2">
        <v>89665.716023206245</v>
      </c>
      <c r="G166" s="2">
        <v>-5493.4388499441084</v>
      </c>
      <c r="H166" s="2">
        <v>-25329.289730016138</v>
      </c>
      <c r="I166" s="14">
        <v>0</v>
      </c>
      <c r="J166" s="3"/>
      <c r="K166" s="11">
        <f t="shared" ref="K166:K197" si="59">B166</f>
        <v>361</v>
      </c>
      <c r="L166" s="25">
        <f t="shared" ref="L166:L197" si="60">(C166-C$207)/C$209</f>
        <v>0.1167307580263142</v>
      </c>
      <c r="M166" s="25">
        <f t="shared" ref="M166:M197" si="61">(D166-D$207)/D$209</f>
        <v>0.3101485512008762</v>
      </c>
      <c r="N166" s="25">
        <f t="shared" ref="N166:N197" si="62">(E166-E$207)/E$209</f>
        <v>-0.28573856478256393</v>
      </c>
      <c r="O166" s="25">
        <f t="shared" ref="O166:O197" si="63">(F166-F$207)/F$209</f>
        <v>1.1704078049777191</v>
      </c>
      <c r="P166" s="25">
        <f t="shared" ref="P166:P197" si="64">(G166-G$207)/G$209</f>
        <v>-0.60147128620458001</v>
      </c>
      <c r="Q166" s="25">
        <f t="shared" ref="Q166:Q197" si="65">(H166-H$207)/H$209</f>
        <v>-2.6121389295448401</v>
      </c>
      <c r="R166" s="14">
        <v>0</v>
      </c>
      <c r="S166">
        <v>1.2710143595745202</v>
      </c>
      <c r="T166" s="3">
        <f t="shared" si="52"/>
        <v>0.86524650420122406</v>
      </c>
      <c r="U166" s="3">
        <f t="shared" si="53"/>
        <v>0.40576785537329618</v>
      </c>
      <c r="V166" s="3">
        <f t="shared" si="54"/>
        <v>0.1646475524542442</v>
      </c>
      <c r="W166" s="3">
        <f t="shared" si="55"/>
        <v>-4.8361377224234538E-2</v>
      </c>
      <c r="X166" s="3">
        <v>0</v>
      </c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>
        <f t="shared" si="56"/>
        <v>0</v>
      </c>
      <c r="AV166" s="3">
        <f t="shared" si="57"/>
        <v>0</v>
      </c>
      <c r="AW166" s="3">
        <f t="shared" si="58"/>
        <v>0</v>
      </c>
    </row>
    <row r="167" spans="1:49" x14ac:dyDescent="0.3">
      <c r="A167" s="3"/>
      <c r="B167" s="11">
        <v>362</v>
      </c>
      <c r="C167" s="1">
        <v>34.46405258857807</v>
      </c>
      <c r="D167" s="1">
        <v>2.7557009921612803</v>
      </c>
      <c r="E167" s="1">
        <v>0.5147507717594787</v>
      </c>
      <c r="F167" s="2">
        <v>38271.299909766269</v>
      </c>
      <c r="G167" s="2">
        <v>-2166.9507840432043</v>
      </c>
      <c r="H167" s="2">
        <v>-8003.1124699370175</v>
      </c>
      <c r="I167" s="14">
        <v>0</v>
      </c>
      <c r="J167" s="3"/>
      <c r="K167" s="11">
        <f t="shared" si="59"/>
        <v>362</v>
      </c>
      <c r="L167" s="25">
        <f t="shared" si="60"/>
        <v>-5.4853948128706358E-2</v>
      </c>
      <c r="M167" s="25">
        <f t="shared" si="61"/>
        <v>-0.88477667380700453</v>
      </c>
      <c r="N167" s="25">
        <f t="shared" si="62"/>
        <v>-0.51545175330222615</v>
      </c>
      <c r="O167" s="25">
        <f t="shared" si="63"/>
        <v>-0.22846074592696028</v>
      </c>
      <c r="P167" s="25">
        <f t="shared" si="64"/>
        <v>0.19084019825064236</v>
      </c>
      <c r="Q167" s="25">
        <f t="shared" si="65"/>
        <v>-0.24133772320582123</v>
      </c>
      <c r="R167" s="14">
        <v>0</v>
      </c>
      <c r="S167">
        <v>0.38591402752109577</v>
      </c>
      <c r="T167" s="3">
        <f t="shared" si="52"/>
        <v>-0.29023977406175522</v>
      </c>
      <c r="U167" s="3">
        <f t="shared" si="53"/>
        <v>0.67615380158285099</v>
      </c>
      <c r="V167" s="3">
        <f t="shared" si="54"/>
        <v>0.45718396339494144</v>
      </c>
      <c r="W167" s="3">
        <f t="shared" si="55"/>
        <v>0.2925789161880582</v>
      </c>
      <c r="X167" s="3">
        <v>0</v>
      </c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>
        <f t="shared" si="56"/>
        <v>0</v>
      </c>
      <c r="AV167" s="3">
        <f t="shared" si="57"/>
        <v>0</v>
      </c>
      <c r="AW167" s="3">
        <f t="shared" si="58"/>
        <v>0</v>
      </c>
    </row>
    <row r="168" spans="1:49" x14ac:dyDescent="0.3">
      <c r="A168" s="3"/>
      <c r="B168" s="11">
        <v>363</v>
      </c>
      <c r="C168" s="1">
        <v>40.934028307576931</v>
      </c>
      <c r="D168" s="1">
        <v>25.45283533592967</v>
      </c>
      <c r="E168" s="1">
        <v>0.55007322836757055</v>
      </c>
      <c r="F168" s="2">
        <v>246980.71323150344</v>
      </c>
      <c r="G168" s="2">
        <v>-3320.0063262635945</v>
      </c>
      <c r="H168" s="2">
        <v>-10466.690877852398</v>
      </c>
      <c r="I168" s="14">
        <v>0</v>
      </c>
      <c r="J168" s="3"/>
      <c r="K168" s="11">
        <f t="shared" si="59"/>
        <v>363</v>
      </c>
      <c r="L168" s="25">
        <f t="shared" si="60"/>
        <v>0.72777576865805138</v>
      </c>
      <c r="M168" s="25">
        <f t="shared" si="61"/>
        <v>2.3861624844987226</v>
      </c>
      <c r="N168" s="25">
        <f t="shared" si="62"/>
        <v>-0.45626928021737134</v>
      </c>
      <c r="O168" s="25">
        <f t="shared" si="63"/>
        <v>5.4522543327135686</v>
      </c>
      <c r="P168" s="25">
        <f t="shared" si="64"/>
        <v>-8.3797536867320999E-2</v>
      </c>
      <c r="Q168" s="25">
        <f t="shared" si="65"/>
        <v>-0.5784377409260526</v>
      </c>
      <c r="R168" s="14">
        <v>0</v>
      </c>
      <c r="S168">
        <v>2.1071537058410801</v>
      </c>
      <c r="T168" s="3">
        <f t="shared" si="52"/>
        <v>3.9870581045052771</v>
      </c>
      <c r="U168" s="3">
        <f t="shared" si="53"/>
        <v>-1.879904398664197</v>
      </c>
      <c r="V168" s="3">
        <f t="shared" si="54"/>
        <v>3.5340405481169963</v>
      </c>
      <c r="W168" s="3">
        <f t="shared" si="55"/>
        <v>-2.7214720854703933</v>
      </c>
      <c r="X168" s="3">
        <v>0</v>
      </c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>
        <f t="shared" si="56"/>
        <v>0</v>
      </c>
      <c r="AV168" s="3">
        <f t="shared" si="57"/>
        <v>0</v>
      </c>
      <c r="AW168" s="3">
        <f t="shared" si="58"/>
        <v>0</v>
      </c>
    </row>
    <row r="169" spans="1:49" x14ac:dyDescent="0.3">
      <c r="A169" s="3"/>
      <c r="B169" s="11">
        <v>364</v>
      </c>
      <c r="C169" s="1">
        <v>32.383332650431512</v>
      </c>
      <c r="D169" s="1">
        <v>9.5815002844075288</v>
      </c>
      <c r="E169" s="1">
        <v>0.41772803040349454</v>
      </c>
      <c r="F169" s="2">
        <v>31816.303695645329</v>
      </c>
      <c r="G169" s="2">
        <v>-2717.2902194040526</v>
      </c>
      <c r="H169" s="2">
        <v>-4728.3567012703588</v>
      </c>
      <c r="I169" s="14">
        <v>1</v>
      </c>
      <c r="J169" s="3"/>
      <c r="K169" s="11">
        <f t="shared" si="59"/>
        <v>364</v>
      </c>
      <c r="L169" s="25">
        <f t="shared" si="60"/>
        <v>-0.30654473131392956</v>
      </c>
      <c r="M169" s="25">
        <f t="shared" si="61"/>
        <v>9.8905841068433697E-2</v>
      </c>
      <c r="N169" s="25">
        <f t="shared" si="62"/>
        <v>-0.67801252427657399</v>
      </c>
      <c r="O169" s="25">
        <f t="shared" si="63"/>
        <v>-0.40415475868141643</v>
      </c>
      <c r="P169" s="25">
        <f t="shared" si="64"/>
        <v>5.9758935866221032E-2</v>
      </c>
      <c r="Q169" s="25">
        <f t="shared" si="65"/>
        <v>0.2067585192762969</v>
      </c>
      <c r="R169" s="14">
        <v>1</v>
      </c>
      <c r="S169">
        <v>-1.2608967576497796</v>
      </c>
      <c r="T169" s="3">
        <f t="shared" si="52"/>
        <v>-0.1990570425188565</v>
      </c>
      <c r="U169" s="3">
        <f t="shared" si="53"/>
        <v>-1.0618397151309231</v>
      </c>
      <c r="V169" s="3">
        <f t="shared" si="54"/>
        <v>1.1275035806293199</v>
      </c>
      <c r="W169" s="3">
        <f t="shared" si="55"/>
        <v>0.12165921576471743</v>
      </c>
      <c r="X169" s="3">
        <v>1</v>
      </c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>
        <f t="shared" si="56"/>
        <v>0</v>
      </c>
      <c r="AV169" s="3">
        <f t="shared" si="57"/>
        <v>0</v>
      </c>
      <c r="AW169" s="3">
        <f t="shared" si="58"/>
        <v>0</v>
      </c>
    </row>
    <row r="170" spans="1:49" x14ac:dyDescent="0.3">
      <c r="A170" s="3"/>
      <c r="B170" s="11">
        <v>365</v>
      </c>
      <c r="C170" s="1">
        <v>48.703888602279406</v>
      </c>
      <c r="D170" s="1">
        <v>23.333018895500622</v>
      </c>
      <c r="E170" s="1">
        <v>0.98547935964721944</v>
      </c>
      <c r="F170" s="2">
        <v>67102.602940498793</v>
      </c>
      <c r="G170" s="2">
        <v>-7935.6659038641528</v>
      </c>
      <c r="H170" s="2">
        <v>-5607.1013129444927</v>
      </c>
      <c r="I170" s="14">
        <v>0</v>
      </c>
      <c r="J170" s="3"/>
      <c r="K170" s="11">
        <f t="shared" si="59"/>
        <v>365</v>
      </c>
      <c r="L170" s="25">
        <f t="shared" si="60"/>
        <v>1.6676438340140389</v>
      </c>
      <c r="M170" s="25">
        <f t="shared" si="61"/>
        <v>2.0806705885438772</v>
      </c>
      <c r="N170" s="25">
        <f t="shared" si="62"/>
        <v>0.27324995824735659</v>
      </c>
      <c r="O170" s="25">
        <f t="shared" si="63"/>
        <v>0.55627826156120186</v>
      </c>
      <c r="P170" s="25">
        <f t="shared" si="64"/>
        <v>-1.1831672081901119</v>
      </c>
      <c r="Q170" s="25">
        <f t="shared" si="65"/>
        <v>8.6516832137316549E-2</v>
      </c>
      <c r="R170" s="14">
        <v>0</v>
      </c>
      <c r="S170">
        <v>0.97942184378877117</v>
      </c>
      <c r="T170" s="3">
        <f t="shared" si="52"/>
        <v>0.81988447297673794</v>
      </c>
      <c r="U170" s="3">
        <f t="shared" si="53"/>
        <v>0.15953737081203323</v>
      </c>
      <c r="V170" s="3">
        <f t="shared" si="54"/>
        <v>2.5452172685616191E-2</v>
      </c>
      <c r="W170" s="3">
        <f t="shared" si="55"/>
        <v>-0.57849582498217367</v>
      </c>
      <c r="X170" s="3">
        <v>0</v>
      </c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>
        <f t="shared" si="56"/>
        <v>0</v>
      </c>
      <c r="AV170" s="3">
        <f t="shared" si="57"/>
        <v>0</v>
      </c>
      <c r="AW170" s="3">
        <f t="shared" si="58"/>
        <v>0</v>
      </c>
    </row>
    <row r="171" spans="1:49" x14ac:dyDescent="0.3">
      <c r="A171" s="3"/>
      <c r="B171" s="11">
        <v>366</v>
      </c>
      <c r="C171" s="1">
        <v>30.575827705984114</v>
      </c>
      <c r="D171" s="1">
        <v>3.7478983746216095</v>
      </c>
      <c r="E171" s="1">
        <v>0.84569096707080382</v>
      </c>
      <c r="F171" s="2">
        <v>52641.851997111167</v>
      </c>
      <c r="G171" s="2">
        <v>-4372.7533177639425</v>
      </c>
      <c r="H171" s="2">
        <v>-2764.2716542665139</v>
      </c>
      <c r="I171" s="14">
        <v>0</v>
      </c>
      <c r="J171" s="3"/>
      <c r="K171" s="11">
        <f t="shared" si="59"/>
        <v>366</v>
      </c>
      <c r="L171" s="25">
        <f t="shared" si="60"/>
        <v>-0.52518652290668422</v>
      </c>
      <c r="M171" s="25">
        <f t="shared" si="61"/>
        <v>-0.74178869911807732</v>
      </c>
      <c r="N171" s="25">
        <f t="shared" si="62"/>
        <v>3.9035705455731567E-2</v>
      </c>
      <c r="O171" s="25">
        <f t="shared" si="63"/>
        <v>0.16268122813016758</v>
      </c>
      <c r="P171" s="25">
        <f t="shared" si="64"/>
        <v>-0.334543523345259</v>
      </c>
      <c r="Q171" s="25">
        <f t="shared" si="65"/>
        <v>0.47551111997362344</v>
      </c>
      <c r="R171" s="14">
        <v>0</v>
      </c>
      <c r="S171">
        <v>0.35095009506132685</v>
      </c>
      <c r="T171" s="3">
        <f t="shared" si="52"/>
        <v>-2.473562003937994E-2</v>
      </c>
      <c r="U171" s="3">
        <f t="shared" si="53"/>
        <v>0.37568571510070681</v>
      </c>
      <c r="V171" s="3">
        <f t="shared" si="54"/>
        <v>0.14113975653072944</v>
      </c>
      <c r="W171" s="3">
        <f t="shared" si="55"/>
        <v>9.115402168492176E-2</v>
      </c>
      <c r="X171" s="3">
        <v>0</v>
      </c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>
        <f t="shared" si="56"/>
        <v>0</v>
      </c>
      <c r="AV171" s="3">
        <f t="shared" si="57"/>
        <v>0</v>
      </c>
      <c r="AW171" s="3">
        <f t="shared" si="58"/>
        <v>0</v>
      </c>
    </row>
    <row r="172" spans="1:49" x14ac:dyDescent="0.3">
      <c r="A172" s="3"/>
      <c r="B172" s="11">
        <v>367</v>
      </c>
      <c r="C172" s="1">
        <v>30.881325517114771</v>
      </c>
      <c r="D172" s="1">
        <v>0.26205407405508807</v>
      </c>
      <c r="E172" s="1">
        <v>0.16589843755973971</v>
      </c>
      <c r="F172" s="2">
        <v>22259.737263727475</v>
      </c>
      <c r="G172" s="2">
        <v>-808.79310332248258</v>
      </c>
      <c r="H172" s="2">
        <v>137.64081575129239</v>
      </c>
      <c r="I172" s="14">
        <v>1</v>
      </c>
      <c r="J172" s="3"/>
      <c r="K172" s="11">
        <f t="shared" si="59"/>
        <v>367</v>
      </c>
      <c r="L172" s="25">
        <f t="shared" si="60"/>
        <v>-0.48823249467098684</v>
      </c>
      <c r="M172" s="25">
        <f t="shared" si="61"/>
        <v>-1.2441421878795493</v>
      </c>
      <c r="N172" s="25">
        <f t="shared" si="62"/>
        <v>-1.0999508471346506</v>
      </c>
      <c r="O172" s="25">
        <f t="shared" si="63"/>
        <v>-0.66426823495350718</v>
      </c>
      <c r="P172" s="25">
        <f t="shared" si="64"/>
        <v>0.51432968831278814</v>
      </c>
      <c r="Q172" s="25">
        <f t="shared" si="65"/>
        <v>0.87258991475544712</v>
      </c>
      <c r="R172" s="14">
        <v>1</v>
      </c>
      <c r="S172">
        <v>-1.6189909626032837</v>
      </c>
      <c r="T172" s="3">
        <f t="shared" si="52"/>
        <v>-0.6202642330134106</v>
      </c>
      <c r="U172" s="3">
        <f t="shared" si="53"/>
        <v>-0.99872672958987307</v>
      </c>
      <c r="V172" s="3">
        <f t="shared" si="54"/>
        <v>0.99745508039728348</v>
      </c>
      <c r="W172" s="3">
        <f t="shared" si="55"/>
        <v>0.3427670063778101</v>
      </c>
      <c r="X172" s="3">
        <v>1</v>
      </c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>
        <f t="shared" si="56"/>
        <v>0</v>
      </c>
      <c r="AV172" s="3">
        <f t="shared" si="57"/>
        <v>0</v>
      </c>
      <c r="AW172" s="3">
        <f t="shared" si="58"/>
        <v>0</v>
      </c>
    </row>
    <row r="173" spans="1:49" x14ac:dyDescent="0.3">
      <c r="A173" s="3"/>
      <c r="B173" s="11">
        <v>368</v>
      </c>
      <c r="C173" s="1">
        <v>50.309237258006547</v>
      </c>
      <c r="D173" s="1">
        <v>15.570767717281871</v>
      </c>
      <c r="E173" s="1">
        <v>0.43901762748188522</v>
      </c>
      <c r="F173" s="2">
        <v>62266.569794003095</v>
      </c>
      <c r="G173" s="2">
        <v>-3662.9737656536104</v>
      </c>
      <c r="H173" s="2">
        <v>-6062.6501198414035</v>
      </c>
      <c r="I173" s="14">
        <v>0</v>
      </c>
      <c r="J173" s="3"/>
      <c r="K173" s="11">
        <f t="shared" si="59"/>
        <v>368</v>
      </c>
      <c r="L173" s="25">
        <f t="shared" si="60"/>
        <v>1.8618321305923982</v>
      </c>
      <c r="M173" s="25">
        <f t="shared" si="61"/>
        <v>0.96203371787604397</v>
      </c>
      <c r="N173" s="25">
        <f t="shared" si="62"/>
        <v>-0.64234198697338374</v>
      </c>
      <c r="O173" s="25">
        <f t="shared" si="63"/>
        <v>0.42464966858655867</v>
      </c>
      <c r="P173" s="25">
        <f t="shared" si="64"/>
        <v>-0.16548640381634946</v>
      </c>
      <c r="Q173" s="25">
        <f t="shared" si="65"/>
        <v>2.4182501561931188E-2</v>
      </c>
      <c r="R173" s="14">
        <v>0</v>
      </c>
      <c r="S173">
        <v>0.32592557926966825</v>
      </c>
      <c r="T173" s="3">
        <f t="shared" si="52"/>
        <v>0.52807363891488768</v>
      </c>
      <c r="U173" s="3">
        <f t="shared" si="53"/>
        <v>-0.20214805964521942</v>
      </c>
      <c r="V173" s="3">
        <f t="shared" si="54"/>
        <v>4.0863838018327187E-2</v>
      </c>
      <c r="W173" s="3">
        <f t="shared" si="55"/>
        <v>-0.45086292372923686</v>
      </c>
      <c r="X173" s="3">
        <v>0</v>
      </c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>
        <f t="shared" si="56"/>
        <v>0</v>
      </c>
      <c r="AV173" s="3">
        <f t="shared" si="57"/>
        <v>0</v>
      </c>
      <c r="AW173" s="3">
        <f t="shared" si="58"/>
        <v>0</v>
      </c>
    </row>
    <row r="174" spans="1:49" x14ac:dyDescent="0.3">
      <c r="A174" s="3"/>
      <c r="B174" s="11">
        <v>369</v>
      </c>
      <c r="C174" s="1">
        <v>41.899170356491148</v>
      </c>
      <c r="D174" s="1">
        <v>2.525774908141202</v>
      </c>
      <c r="E174" s="1">
        <v>0.57038285232537189</v>
      </c>
      <c r="F174" s="2">
        <v>27757.449348083028</v>
      </c>
      <c r="G174" s="2">
        <v>-2935.7393197236497</v>
      </c>
      <c r="H174" s="2">
        <v>-1667.3028542937309</v>
      </c>
      <c r="I174" s="14">
        <v>0</v>
      </c>
      <c r="J174" s="3"/>
      <c r="K174" s="11">
        <f t="shared" si="59"/>
        <v>369</v>
      </c>
      <c r="L174" s="25">
        <f t="shared" si="60"/>
        <v>0.84452255121284048</v>
      </c>
      <c r="M174" s="25">
        <f t="shared" si="61"/>
        <v>-0.91791188023202419</v>
      </c>
      <c r="N174" s="25">
        <f t="shared" si="62"/>
        <v>-0.42224067947246324</v>
      </c>
      <c r="O174" s="25">
        <f t="shared" si="63"/>
        <v>-0.5146298672413685</v>
      </c>
      <c r="P174" s="25">
        <f t="shared" si="64"/>
        <v>7.7281672227588784E-3</v>
      </c>
      <c r="Q174" s="25">
        <f t="shared" si="65"/>
        <v>0.62561318318429748</v>
      </c>
      <c r="R174" s="14">
        <v>0</v>
      </c>
      <c r="S174">
        <v>0.23504507015759163</v>
      </c>
      <c r="T174" s="3">
        <f t="shared" si="52"/>
        <v>-0.46622798923672515</v>
      </c>
      <c r="U174" s="3">
        <f t="shared" si="53"/>
        <v>0.70127305939431683</v>
      </c>
      <c r="V174" s="3">
        <f t="shared" si="54"/>
        <v>0.491783903832265</v>
      </c>
      <c r="W174" s="3">
        <f t="shared" si="55"/>
        <v>0.26534529546432883</v>
      </c>
      <c r="X174" s="3">
        <v>0</v>
      </c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>
        <f t="shared" si="56"/>
        <v>0</v>
      </c>
      <c r="AV174" s="3">
        <f t="shared" si="57"/>
        <v>0</v>
      </c>
      <c r="AW174" s="3">
        <f t="shared" si="58"/>
        <v>0</v>
      </c>
    </row>
    <row r="175" spans="1:49" x14ac:dyDescent="0.3">
      <c r="A175" s="3"/>
      <c r="B175" s="11">
        <v>370</v>
      </c>
      <c r="C175" s="1">
        <v>28.937343343624512</v>
      </c>
      <c r="D175" s="1">
        <v>1.0991974798506323</v>
      </c>
      <c r="E175" s="1">
        <v>0.74434668634714041</v>
      </c>
      <c r="F175" s="2">
        <v>16519.987163592334</v>
      </c>
      <c r="G175" s="2">
        <v>-2138.5309166982638</v>
      </c>
      <c r="H175" s="2">
        <v>-3522.6739739349377</v>
      </c>
      <c r="I175" s="14">
        <v>1</v>
      </c>
      <c r="J175" s="3"/>
      <c r="K175" s="11">
        <f t="shared" si="59"/>
        <v>370</v>
      </c>
      <c r="L175" s="25">
        <f t="shared" si="60"/>
        <v>-0.7233830244341195</v>
      </c>
      <c r="M175" s="25">
        <f t="shared" si="61"/>
        <v>-1.1234994183712539</v>
      </c>
      <c r="N175" s="25">
        <f t="shared" si="62"/>
        <v>-0.13076576766316153</v>
      </c>
      <c r="O175" s="25">
        <f t="shared" si="63"/>
        <v>-0.8204944655893166</v>
      </c>
      <c r="P175" s="25">
        <f t="shared" si="64"/>
        <v>0.19760931536093987</v>
      </c>
      <c r="Q175" s="25">
        <f t="shared" si="65"/>
        <v>0.37173628797401143</v>
      </c>
      <c r="R175" s="14">
        <v>1</v>
      </c>
      <c r="S175">
        <v>-1.7947733678504831</v>
      </c>
      <c r="T175" s="3">
        <f t="shared" si="52"/>
        <v>-0.7485181328972772</v>
      </c>
      <c r="U175" s="3">
        <f t="shared" si="53"/>
        <v>-1.0462552349532059</v>
      </c>
      <c r="V175" s="3">
        <f t="shared" si="54"/>
        <v>1.0946500166669881</v>
      </c>
      <c r="W175" s="3">
        <f t="shared" si="55"/>
        <v>0.52561640809359012</v>
      </c>
      <c r="X175" s="3">
        <v>1</v>
      </c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>
        <f t="shared" si="56"/>
        <v>0</v>
      </c>
      <c r="AV175" s="3">
        <f t="shared" si="57"/>
        <v>0</v>
      </c>
      <c r="AW175" s="3">
        <f t="shared" si="58"/>
        <v>0</v>
      </c>
    </row>
    <row r="176" spans="1:49" x14ac:dyDescent="0.3">
      <c r="A176" s="3"/>
      <c r="B176" s="11">
        <v>371</v>
      </c>
      <c r="C176" s="1">
        <v>29.351796898163318</v>
      </c>
      <c r="D176" s="1">
        <v>14.102595741858938</v>
      </c>
      <c r="E176" s="1">
        <v>0.10117535796922665</v>
      </c>
      <c r="F176" s="2">
        <v>42472.659165218218</v>
      </c>
      <c r="G176" s="2">
        <v>-2902.8173316742041</v>
      </c>
      <c r="H176" s="2">
        <v>-2886.9196207191494</v>
      </c>
      <c r="I176" s="14">
        <v>1</v>
      </c>
      <c r="J176" s="3"/>
      <c r="K176" s="11">
        <f t="shared" si="59"/>
        <v>371</v>
      </c>
      <c r="L176" s="25">
        <f t="shared" si="60"/>
        <v>-0.67324934818901583</v>
      </c>
      <c r="M176" s="25">
        <f t="shared" si="61"/>
        <v>0.75045188852248756</v>
      </c>
      <c r="N176" s="25">
        <f t="shared" si="62"/>
        <v>-1.2083938118563327</v>
      </c>
      <c r="O176" s="25">
        <f t="shared" si="63"/>
        <v>-0.11410689626882363</v>
      </c>
      <c r="P176" s="25">
        <f t="shared" si="64"/>
        <v>1.5569611023522667E-2</v>
      </c>
      <c r="Q176" s="25">
        <f t="shared" si="65"/>
        <v>0.45872877136572243</v>
      </c>
      <c r="R176" s="14">
        <v>1</v>
      </c>
      <c r="S176">
        <v>-1.3703423570196971</v>
      </c>
      <c r="T176" s="3">
        <f t="shared" si="52"/>
        <v>0.14647834189386727</v>
      </c>
      <c r="U176" s="3">
        <f t="shared" si="53"/>
        <v>-1.5168206989135644</v>
      </c>
      <c r="V176" s="3">
        <f t="shared" si="54"/>
        <v>2.300745032652634</v>
      </c>
      <c r="W176" s="3">
        <f t="shared" si="55"/>
        <v>-0.15189527392964489</v>
      </c>
      <c r="X176" s="3">
        <v>1</v>
      </c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>
        <f t="shared" si="56"/>
        <v>0</v>
      </c>
      <c r="AV176" s="3">
        <f t="shared" si="57"/>
        <v>0</v>
      </c>
      <c r="AW176" s="3">
        <f t="shared" si="58"/>
        <v>0</v>
      </c>
    </row>
    <row r="177" spans="1:49" x14ac:dyDescent="0.3">
      <c r="A177" s="3"/>
      <c r="B177" s="11">
        <v>372</v>
      </c>
      <c r="C177" s="1">
        <v>29.177083044809741</v>
      </c>
      <c r="D177" s="1">
        <v>2.1432491215262104</v>
      </c>
      <c r="E177" s="1">
        <v>1.9492747909276522</v>
      </c>
      <c r="F177" s="2">
        <v>42565.987240488401</v>
      </c>
      <c r="G177" s="2">
        <v>-947.65418855263488</v>
      </c>
      <c r="H177" s="2">
        <v>750.35173264575928</v>
      </c>
      <c r="I177" s="14">
        <v>1</v>
      </c>
      <c r="J177" s="3"/>
      <c r="K177" s="11">
        <f t="shared" si="59"/>
        <v>372</v>
      </c>
      <c r="L177" s="25">
        <f t="shared" si="60"/>
        <v>-0.69438331522498342</v>
      </c>
      <c r="M177" s="25">
        <f t="shared" si="61"/>
        <v>-0.97303860044039281</v>
      </c>
      <c r="N177" s="25">
        <f t="shared" si="62"/>
        <v>1.8880809368490328</v>
      </c>
      <c r="O177" s="25">
        <f t="shared" si="63"/>
        <v>-0.11156666487240578</v>
      </c>
      <c r="P177" s="25">
        <f t="shared" si="64"/>
        <v>0.48125539783221538</v>
      </c>
      <c r="Q177" s="25">
        <f t="shared" si="65"/>
        <v>0.95642928446208342</v>
      </c>
      <c r="R177" s="14">
        <v>1</v>
      </c>
      <c r="S177">
        <v>-1.0337586183049354</v>
      </c>
      <c r="T177" s="3">
        <f t="shared" si="52"/>
        <v>-0.42426482220362943</v>
      </c>
      <c r="U177" s="3">
        <f t="shared" si="53"/>
        <v>-0.60949379610130605</v>
      </c>
      <c r="V177" s="3">
        <f t="shared" si="54"/>
        <v>0.37148268748598046</v>
      </c>
      <c r="W177" s="3">
        <f t="shared" si="55"/>
        <v>5.58857219330543E-2</v>
      </c>
      <c r="X177" s="3">
        <v>1</v>
      </c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>
        <f t="shared" si="56"/>
        <v>0</v>
      </c>
      <c r="AV177" s="3">
        <f t="shared" si="57"/>
        <v>0</v>
      </c>
      <c r="AW177" s="3">
        <f t="shared" si="58"/>
        <v>0</v>
      </c>
    </row>
    <row r="178" spans="1:49" x14ac:dyDescent="0.3">
      <c r="A178" s="3"/>
      <c r="B178" s="11">
        <v>373</v>
      </c>
      <c r="C178" s="1">
        <v>26.207293156139148</v>
      </c>
      <c r="D178" s="1">
        <v>0.72579634976738405</v>
      </c>
      <c r="E178" s="1">
        <v>2.2371860811996571</v>
      </c>
      <c r="F178" s="2">
        <v>17691.961825869475</v>
      </c>
      <c r="G178" s="2">
        <v>-653.89799000411654</v>
      </c>
      <c r="H178" s="2">
        <v>-3788.9908495805275</v>
      </c>
      <c r="I178" s="14">
        <v>1</v>
      </c>
      <c r="J178" s="3"/>
      <c r="K178" s="11">
        <f t="shared" si="59"/>
        <v>373</v>
      </c>
      <c r="L178" s="25">
        <f t="shared" si="60"/>
        <v>-1.0536189476959641</v>
      </c>
      <c r="M178" s="25">
        <f t="shared" si="61"/>
        <v>-1.1773111621643746</v>
      </c>
      <c r="N178" s="25">
        <f t="shared" si="62"/>
        <v>2.3704738342741027</v>
      </c>
      <c r="O178" s="25">
        <f t="shared" si="63"/>
        <v>-0.78859530958182378</v>
      </c>
      <c r="P178" s="25">
        <f t="shared" si="64"/>
        <v>0.5512230048486757</v>
      </c>
      <c r="Q178" s="25">
        <f t="shared" si="65"/>
        <v>0.33529522191705941</v>
      </c>
      <c r="R178" s="14">
        <v>1</v>
      </c>
      <c r="S178">
        <v>-2.1416842999554113</v>
      </c>
      <c r="T178" s="3">
        <f t="shared" si="52"/>
        <v>-0.93793285711066587</v>
      </c>
      <c r="U178" s="3">
        <f t="shared" si="53"/>
        <v>-1.2037514428447453</v>
      </c>
      <c r="V178" s="3">
        <f t="shared" si="54"/>
        <v>1.4490175361508062</v>
      </c>
      <c r="W178" s="3">
        <f t="shared" si="55"/>
        <v>0.48928340518116525</v>
      </c>
      <c r="X178" s="3">
        <v>1</v>
      </c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>
        <f t="shared" si="56"/>
        <v>0</v>
      </c>
      <c r="AV178" s="3">
        <f t="shared" si="57"/>
        <v>0</v>
      </c>
      <c r="AW178" s="3">
        <f t="shared" si="58"/>
        <v>0</v>
      </c>
    </row>
    <row r="179" spans="1:49" x14ac:dyDescent="0.3">
      <c r="A179" s="3"/>
      <c r="B179" s="11">
        <v>374</v>
      </c>
      <c r="C179" s="1">
        <v>27.549754053476782</v>
      </c>
      <c r="D179" s="1">
        <v>12.0635733472804</v>
      </c>
      <c r="E179" s="1">
        <v>1.9434093010247813</v>
      </c>
      <c r="F179" s="2">
        <v>27840.438834677203</v>
      </c>
      <c r="G179" s="2">
        <v>-120.8670820996489</v>
      </c>
      <c r="H179" s="2">
        <v>8.0499970875196709</v>
      </c>
      <c r="I179" s="14">
        <v>0</v>
      </c>
      <c r="J179" s="3"/>
      <c r="K179" s="11">
        <f t="shared" si="59"/>
        <v>374</v>
      </c>
      <c r="L179" s="25">
        <f t="shared" si="60"/>
        <v>-0.89123042608289949</v>
      </c>
      <c r="M179" s="25">
        <f t="shared" si="61"/>
        <v>0.45660341875210009</v>
      </c>
      <c r="N179" s="25">
        <f t="shared" si="62"/>
        <v>1.8782533588252941</v>
      </c>
      <c r="O179" s="25">
        <f t="shared" si="63"/>
        <v>-0.51237103463597278</v>
      </c>
      <c r="P179" s="25">
        <f t="shared" si="64"/>
        <v>0.67818167763980319</v>
      </c>
      <c r="Q179" s="25">
        <f t="shared" si="65"/>
        <v>0.85485755148761744</v>
      </c>
      <c r="R179" s="14">
        <v>0</v>
      </c>
      <c r="S179">
        <v>-0.34192103316536204</v>
      </c>
      <c r="T179" s="3">
        <f t="shared" si="52"/>
        <v>-0.42224375264111141</v>
      </c>
      <c r="U179" s="3">
        <f t="shared" si="53"/>
        <v>8.0322719475749371E-2</v>
      </c>
      <c r="V179" s="3">
        <f t="shared" si="54"/>
        <v>6.4517392639799271E-3</v>
      </c>
      <c r="W179" s="3">
        <f t="shared" si="55"/>
        <v>-8.1415638747074776E-2</v>
      </c>
      <c r="X179" s="3">
        <v>1</v>
      </c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>
        <f t="shared" si="56"/>
        <v>0</v>
      </c>
      <c r="AV179" s="3">
        <f t="shared" si="57"/>
        <v>0</v>
      </c>
      <c r="AW179" s="3">
        <f t="shared" si="58"/>
        <v>0</v>
      </c>
    </row>
    <row r="180" spans="1:49" x14ac:dyDescent="0.3">
      <c r="A180" s="3"/>
      <c r="B180" s="11">
        <v>375</v>
      </c>
      <c r="C180" s="1">
        <v>43.059300980851575</v>
      </c>
      <c r="D180" s="1">
        <v>4.693802567855017</v>
      </c>
      <c r="E180" s="1">
        <v>0.85686997393892372</v>
      </c>
      <c r="F180" s="2">
        <v>29562.033609996401</v>
      </c>
      <c r="G180" s="2">
        <v>-134.00945757568167</v>
      </c>
      <c r="H180" s="2">
        <v>-1865.4233568742461</v>
      </c>
      <c r="I180" s="14">
        <v>0</v>
      </c>
      <c r="J180" s="3"/>
      <c r="K180" s="11">
        <f t="shared" si="59"/>
        <v>375</v>
      </c>
      <c r="L180" s="25">
        <f t="shared" si="60"/>
        <v>0.9848557984169487</v>
      </c>
      <c r="M180" s="25">
        <f t="shared" si="61"/>
        <v>-0.60547214836803909</v>
      </c>
      <c r="N180" s="25">
        <f t="shared" si="62"/>
        <v>5.7766035580515407E-2</v>
      </c>
      <c r="O180" s="25">
        <f t="shared" si="63"/>
        <v>-0.46551215441676447</v>
      </c>
      <c r="P180" s="25">
        <f t="shared" si="64"/>
        <v>0.67505139284202409</v>
      </c>
      <c r="Q180" s="25">
        <f t="shared" si="65"/>
        <v>0.59850366447929082</v>
      </c>
      <c r="R180" s="14">
        <v>0</v>
      </c>
      <c r="S180">
        <v>-5.4818897165311284E-2</v>
      </c>
      <c r="T180" s="3">
        <f t="shared" si="52"/>
        <v>-0.44766563509364476</v>
      </c>
      <c r="U180" s="3">
        <f t="shared" si="53"/>
        <v>0.39284673792833347</v>
      </c>
      <c r="V180" s="3">
        <f t="shared" si="54"/>
        <v>0.15432855950093272</v>
      </c>
      <c r="W180" s="3">
        <f t="shared" si="55"/>
        <v>6.9652656920071443E-2</v>
      </c>
      <c r="X180" s="3">
        <v>0</v>
      </c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>
        <f t="shared" si="56"/>
        <v>0</v>
      </c>
      <c r="AV180" s="3">
        <f t="shared" si="57"/>
        <v>0</v>
      </c>
      <c r="AW180" s="3">
        <f t="shared" si="58"/>
        <v>0</v>
      </c>
    </row>
    <row r="181" spans="1:49" x14ac:dyDescent="0.3">
      <c r="A181" s="3"/>
      <c r="B181" s="11">
        <v>376</v>
      </c>
      <c r="C181" s="1">
        <v>23.483270445874108</v>
      </c>
      <c r="D181" s="1">
        <v>4.3984289792851561</v>
      </c>
      <c r="E181" s="1">
        <v>1.4882026656662559</v>
      </c>
      <c r="F181" s="2">
        <v>22892.728408039067</v>
      </c>
      <c r="G181" s="2">
        <v>-791.33244734488892</v>
      </c>
      <c r="H181" s="2">
        <v>-1472.0877242111537</v>
      </c>
      <c r="I181" s="14">
        <v>0</v>
      </c>
      <c r="J181" s="3"/>
      <c r="K181" s="11">
        <f t="shared" si="59"/>
        <v>376</v>
      </c>
      <c r="L181" s="25">
        <f t="shared" si="60"/>
        <v>-1.3831257673267041</v>
      </c>
      <c r="M181" s="25">
        <f t="shared" si="61"/>
        <v>-0.64803915363616027</v>
      </c>
      <c r="N181" s="25">
        <f t="shared" si="62"/>
        <v>1.1155585456060568</v>
      </c>
      <c r="O181" s="25">
        <f t="shared" si="63"/>
        <v>-0.64703929313959108</v>
      </c>
      <c r="P181" s="25">
        <f t="shared" si="64"/>
        <v>0.51848851226859349</v>
      </c>
      <c r="Q181" s="25">
        <f t="shared" si="65"/>
        <v>0.65232514964684596</v>
      </c>
      <c r="R181" s="14">
        <v>0</v>
      </c>
      <c r="S181">
        <v>2.7698856185309578E-2</v>
      </c>
      <c r="T181" s="3">
        <f t="shared" si="52"/>
        <v>-0.66026225340201539</v>
      </c>
      <c r="U181" s="3">
        <f t="shared" si="53"/>
        <v>0.68796110958732493</v>
      </c>
      <c r="V181" s="3">
        <f t="shared" si="54"/>
        <v>0.47329048830462328</v>
      </c>
      <c r="W181" s="3">
        <f t="shared" si="55"/>
        <v>0.28967082784208675</v>
      </c>
      <c r="X181" s="3">
        <v>0</v>
      </c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>
        <f t="shared" si="56"/>
        <v>0</v>
      </c>
      <c r="AV181" s="3">
        <f t="shared" si="57"/>
        <v>0</v>
      </c>
      <c r="AW181" s="3">
        <f t="shared" si="58"/>
        <v>0</v>
      </c>
    </row>
    <row r="182" spans="1:49" x14ac:dyDescent="0.3">
      <c r="A182" s="3"/>
      <c r="B182" s="11">
        <v>377</v>
      </c>
      <c r="C182" s="1">
        <v>53.537302159879594</v>
      </c>
      <c r="D182" s="1">
        <v>14.035966323075948</v>
      </c>
      <c r="E182" s="1">
        <v>0.88537398461296002</v>
      </c>
      <c r="F182" s="2">
        <v>50923.416418789428</v>
      </c>
      <c r="G182" s="2">
        <v>-871.17139592321791</v>
      </c>
      <c r="H182" s="2">
        <v>-640.56182221524364</v>
      </c>
      <c r="I182" s="14">
        <v>0</v>
      </c>
      <c r="J182" s="3"/>
      <c r="K182" s="11">
        <f t="shared" si="59"/>
        <v>377</v>
      </c>
      <c r="L182" s="25">
        <f t="shared" si="60"/>
        <v>2.252309565075429</v>
      </c>
      <c r="M182" s="25">
        <f t="shared" si="61"/>
        <v>0.74084976114854151</v>
      </c>
      <c r="N182" s="25">
        <f t="shared" si="62"/>
        <v>0.10552426098492042</v>
      </c>
      <c r="O182" s="25">
        <f t="shared" si="63"/>
        <v>0.11590833587735823</v>
      </c>
      <c r="P182" s="25">
        <f t="shared" si="64"/>
        <v>0.49947226612183077</v>
      </c>
      <c r="Q182" s="25">
        <f t="shared" si="65"/>
        <v>0.7661057362102921</v>
      </c>
      <c r="R182" s="14">
        <v>0</v>
      </c>
      <c r="S182">
        <v>7.1797605588312047E-3</v>
      </c>
      <c r="T182" s="3">
        <f t="shared" si="52"/>
        <v>0.2001108509942322</v>
      </c>
      <c r="U182" s="3">
        <f t="shared" si="53"/>
        <v>-0.19293109043540099</v>
      </c>
      <c r="V182" s="3">
        <f t="shared" si="54"/>
        <v>3.7222405656592877E-2</v>
      </c>
      <c r="W182" s="3">
        <f t="shared" si="55"/>
        <v>-0.51936790953659528</v>
      </c>
      <c r="X182" s="3">
        <v>0</v>
      </c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>
        <f t="shared" si="56"/>
        <v>0</v>
      </c>
      <c r="AV182" s="3">
        <f t="shared" si="57"/>
        <v>0</v>
      </c>
      <c r="AW182" s="3">
        <f t="shared" si="58"/>
        <v>0</v>
      </c>
    </row>
    <row r="183" spans="1:49" x14ac:dyDescent="0.3">
      <c r="A183" s="3"/>
      <c r="B183" s="11">
        <v>378</v>
      </c>
      <c r="C183" s="1">
        <v>23.214070543697488</v>
      </c>
      <c r="D183" s="1">
        <v>1.0192640693573345</v>
      </c>
      <c r="E183" s="1">
        <v>0.15089488647937366</v>
      </c>
      <c r="F183" s="2">
        <v>15093.643104372291</v>
      </c>
      <c r="G183" s="2">
        <v>-176.48061868464657</v>
      </c>
      <c r="H183" s="2">
        <v>-555.85446275898357</v>
      </c>
      <c r="I183" s="14">
        <v>0</v>
      </c>
      <c r="J183" s="3"/>
      <c r="K183" s="11">
        <f t="shared" si="59"/>
        <v>378</v>
      </c>
      <c r="L183" s="25">
        <f t="shared" si="60"/>
        <v>-1.4156890801349493</v>
      </c>
      <c r="M183" s="25">
        <f t="shared" si="61"/>
        <v>-1.1350188163040258</v>
      </c>
      <c r="N183" s="25">
        <f t="shared" si="62"/>
        <v>-1.1250891682837969</v>
      </c>
      <c r="O183" s="25">
        <f t="shared" si="63"/>
        <v>-0.85931712373195601</v>
      </c>
      <c r="P183" s="25">
        <f t="shared" si="64"/>
        <v>0.66493550243805011</v>
      </c>
      <c r="Q183" s="25">
        <f t="shared" si="65"/>
        <v>0.77769653936151051</v>
      </c>
      <c r="R183" s="14">
        <v>0</v>
      </c>
      <c r="S183">
        <v>-0.27670677204544092</v>
      </c>
      <c r="T183" s="3">
        <f t="shared" si="52"/>
        <v>-0.74091331345398348</v>
      </c>
      <c r="U183" s="3">
        <f t="shared" si="53"/>
        <v>0.46420654140854256</v>
      </c>
      <c r="V183" s="3">
        <f t="shared" si="54"/>
        <v>0.21548771308648093</v>
      </c>
      <c r="W183" s="3">
        <f t="shared" si="55"/>
        <v>0.4392304707100847</v>
      </c>
      <c r="X183" s="3">
        <v>0</v>
      </c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>
        <f t="shared" si="56"/>
        <v>0</v>
      </c>
      <c r="AV183" s="3">
        <f t="shared" si="57"/>
        <v>0</v>
      </c>
      <c r="AW183" s="3">
        <f t="shared" si="58"/>
        <v>0</v>
      </c>
    </row>
    <row r="184" spans="1:49" x14ac:dyDescent="0.3">
      <c r="A184" s="3"/>
      <c r="B184" s="11">
        <v>379</v>
      </c>
      <c r="C184" s="1">
        <v>44.708198396353374</v>
      </c>
      <c r="D184" s="1">
        <v>22.818379065673287</v>
      </c>
      <c r="E184" s="1">
        <v>1.1734292093966339</v>
      </c>
      <c r="F184" s="2">
        <v>87642.029456870587</v>
      </c>
      <c r="G184" s="2">
        <v>-2572.0382884665096</v>
      </c>
      <c r="H184" s="2">
        <v>-17849.56148826428</v>
      </c>
      <c r="I184" s="14">
        <v>0</v>
      </c>
      <c r="J184" s="3"/>
      <c r="K184" s="11">
        <f t="shared" si="59"/>
        <v>379</v>
      </c>
      <c r="L184" s="25">
        <f t="shared" si="60"/>
        <v>1.1843118973811462</v>
      </c>
      <c r="M184" s="25">
        <f t="shared" si="61"/>
        <v>2.006504592682457</v>
      </c>
      <c r="N184" s="25">
        <f t="shared" si="62"/>
        <v>0.58815831944976016</v>
      </c>
      <c r="O184" s="25">
        <f t="shared" si="63"/>
        <v>1.1153265002638606</v>
      </c>
      <c r="P184" s="25">
        <f t="shared" si="64"/>
        <v>9.4355414416924618E-2</v>
      </c>
      <c r="Q184" s="25">
        <f t="shared" si="65"/>
        <v>-1.5886616516405301</v>
      </c>
      <c r="R184" s="14">
        <v>0</v>
      </c>
      <c r="S184">
        <v>0.23336880344263897</v>
      </c>
      <c r="T184" s="3">
        <f t="shared" si="52"/>
        <v>1.0600555445258504</v>
      </c>
      <c r="U184" s="3">
        <f t="shared" si="53"/>
        <v>-0.82668674108321138</v>
      </c>
      <c r="V184" s="3">
        <f t="shared" si="54"/>
        <v>0.68341096788278055</v>
      </c>
      <c r="W184" s="3">
        <f t="shared" si="55"/>
        <v>-0.7099296914874178</v>
      </c>
      <c r="X184" s="3">
        <v>0</v>
      </c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>
        <f t="shared" si="56"/>
        <v>0</v>
      </c>
      <c r="AV184" s="3">
        <f t="shared" si="57"/>
        <v>0</v>
      </c>
      <c r="AW184" s="3">
        <f t="shared" si="58"/>
        <v>0</v>
      </c>
    </row>
    <row r="185" spans="1:49" x14ac:dyDescent="0.3">
      <c r="A185" s="3"/>
      <c r="B185" s="11">
        <v>380</v>
      </c>
      <c r="C185" s="1">
        <v>39.955050275987034</v>
      </c>
      <c r="D185" s="1">
        <v>11.879979650930331</v>
      </c>
      <c r="E185" s="1">
        <v>9.8558766192791997E-2</v>
      </c>
      <c r="F185" s="2">
        <v>86131.421639543973</v>
      </c>
      <c r="G185" s="2">
        <v>-10018.752123131469</v>
      </c>
      <c r="H185" s="2">
        <v>-35982.417306089585</v>
      </c>
      <c r="I185" s="14">
        <v>1</v>
      </c>
      <c r="J185" s="3"/>
      <c r="K185" s="11">
        <f t="shared" si="59"/>
        <v>380</v>
      </c>
      <c r="L185" s="25">
        <f t="shared" si="60"/>
        <v>0.60935533976002554</v>
      </c>
      <c r="M185" s="25">
        <f t="shared" si="61"/>
        <v>0.43014528524881007</v>
      </c>
      <c r="N185" s="25">
        <f t="shared" si="62"/>
        <v>-1.2127778889351453</v>
      </c>
      <c r="O185" s="25">
        <f t="shared" si="63"/>
        <v>1.0742103260136318</v>
      </c>
      <c r="P185" s="25">
        <f t="shared" si="64"/>
        <v>-1.6793220423391759</v>
      </c>
      <c r="Q185" s="25">
        <f t="shared" si="65"/>
        <v>-4.0698434958504865</v>
      </c>
      <c r="R185" s="14">
        <v>1</v>
      </c>
      <c r="S185">
        <v>-0.18654746711490602</v>
      </c>
      <c r="T185" s="3">
        <f t="shared" si="52"/>
        <v>0.96096954100940934</v>
      </c>
      <c r="U185" s="3">
        <f t="shared" si="53"/>
        <v>-1.1475170081243153</v>
      </c>
      <c r="V185" s="3">
        <f t="shared" si="54"/>
        <v>1.31679528393458</v>
      </c>
      <c r="W185" s="3">
        <f t="shared" si="55"/>
        <v>0.34789987229436931</v>
      </c>
      <c r="X185" s="3">
        <v>0</v>
      </c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>
        <f t="shared" si="56"/>
        <v>0</v>
      </c>
      <c r="AV185" s="3">
        <f t="shared" si="57"/>
        <v>0</v>
      </c>
      <c r="AW185" s="3">
        <f t="shared" si="58"/>
        <v>0</v>
      </c>
    </row>
    <row r="186" spans="1:49" x14ac:dyDescent="0.3">
      <c r="A186" s="3"/>
      <c r="B186" s="11">
        <v>381</v>
      </c>
      <c r="C186" s="1">
        <v>27.131662083768589</v>
      </c>
      <c r="D186" s="1">
        <v>0.31834741945411071</v>
      </c>
      <c r="E186" s="1">
        <v>1.9124621826839634</v>
      </c>
      <c r="F186" s="2">
        <v>15519.164928927878</v>
      </c>
      <c r="G186" s="2">
        <v>-1141.4573613386615</v>
      </c>
      <c r="H186" s="2">
        <v>-5534.9323648792706</v>
      </c>
      <c r="I186" s="14">
        <v>1</v>
      </c>
      <c r="J186" s="3"/>
      <c r="K186" s="11">
        <f t="shared" si="59"/>
        <v>381</v>
      </c>
      <c r="L186" s="25">
        <f t="shared" si="60"/>
        <v>-0.94180421709152673</v>
      </c>
      <c r="M186" s="25">
        <f t="shared" si="61"/>
        <v>-1.2360296171457794</v>
      </c>
      <c r="N186" s="25">
        <f t="shared" si="62"/>
        <v>1.8264017274798205</v>
      </c>
      <c r="O186" s="25">
        <f t="shared" si="63"/>
        <v>-0.84773514376003589</v>
      </c>
      <c r="P186" s="25">
        <f t="shared" si="64"/>
        <v>0.43509485960685351</v>
      </c>
      <c r="Q186" s="25">
        <f t="shared" si="65"/>
        <v>9.6391960768689292E-2</v>
      </c>
      <c r="R186" s="14">
        <v>1</v>
      </c>
      <c r="S186">
        <v>-2.0916023847235872</v>
      </c>
      <c r="T186" s="3">
        <f t="shared" si="52"/>
        <v>-0.94076797393503497</v>
      </c>
      <c r="U186" s="3">
        <f t="shared" si="53"/>
        <v>-1.1508344107885522</v>
      </c>
      <c r="V186" s="3">
        <f t="shared" si="54"/>
        <v>1.3244198410550341</v>
      </c>
      <c r="W186" s="3">
        <f t="shared" si="55"/>
        <v>0.57766729957431817</v>
      </c>
      <c r="X186" s="3">
        <v>1</v>
      </c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>
        <f t="shared" si="56"/>
        <v>0</v>
      </c>
      <c r="AV186" s="3">
        <f t="shared" si="57"/>
        <v>0</v>
      </c>
      <c r="AW186" s="3">
        <f t="shared" si="58"/>
        <v>0</v>
      </c>
    </row>
    <row r="187" spans="1:49" x14ac:dyDescent="0.3">
      <c r="A187" s="3"/>
      <c r="B187" s="11">
        <v>382</v>
      </c>
      <c r="C187" s="1">
        <v>45.850528273993667</v>
      </c>
      <c r="D187" s="1">
        <v>2.5607943491492673</v>
      </c>
      <c r="E187" s="1">
        <v>0.24483094495159874</v>
      </c>
      <c r="F187" s="2">
        <v>42964.690424199231</v>
      </c>
      <c r="G187" s="2">
        <v>-756.51981670364125</v>
      </c>
      <c r="H187" s="2">
        <v>-2553.6212064702536</v>
      </c>
      <c r="I187" s="14">
        <v>0</v>
      </c>
      <c r="J187" s="3"/>
      <c r="K187" s="11">
        <f t="shared" si="59"/>
        <v>382</v>
      </c>
      <c r="L187" s="25">
        <f t="shared" si="60"/>
        <v>1.3224919072364245</v>
      </c>
      <c r="M187" s="25">
        <f t="shared" si="61"/>
        <v>-0.91286514353124282</v>
      </c>
      <c r="N187" s="25">
        <f t="shared" si="62"/>
        <v>-0.96770010800659545</v>
      </c>
      <c r="O187" s="25">
        <f t="shared" si="63"/>
        <v>-0.10071464266813367</v>
      </c>
      <c r="P187" s="25">
        <f t="shared" si="64"/>
        <v>0.52678027418528273</v>
      </c>
      <c r="Q187" s="25">
        <f t="shared" si="65"/>
        <v>0.5043351547422108</v>
      </c>
      <c r="R187" s="14">
        <v>0</v>
      </c>
      <c r="S187">
        <v>-2.4162585734303157E-2</v>
      </c>
      <c r="T187" s="3">
        <f t="shared" si="52"/>
        <v>-0.18854463839683272</v>
      </c>
      <c r="U187" s="3">
        <f t="shared" si="53"/>
        <v>0.16438205266252956</v>
      </c>
      <c r="V187" s="3">
        <f t="shared" si="54"/>
        <v>2.7021459237546643E-2</v>
      </c>
      <c r="W187" s="3">
        <f t="shared" si="55"/>
        <v>2.8987660719569097E-3</v>
      </c>
      <c r="X187" s="3">
        <v>0</v>
      </c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>
        <f t="shared" si="56"/>
        <v>0</v>
      </c>
      <c r="AV187" s="3">
        <f t="shared" si="57"/>
        <v>0</v>
      </c>
      <c r="AW187" s="3">
        <f t="shared" si="58"/>
        <v>0</v>
      </c>
    </row>
    <row r="188" spans="1:49" x14ac:dyDescent="0.3">
      <c r="A188" s="3"/>
      <c r="B188" s="11">
        <v>383</v>
      </c>
      <c r="C188" s="1">
        <v>30.37831009205345</v>
      </c>
      <c r="D188" s="1">
        <v>7.7387477022796887</v>
      </c>
      <c r="E188" s="1">
        <v>1.2258194110381249</v>
      </c>
      <c r="F188" s="2">
        <v>34103.341572278834</v>
      </c>
      <c r="G188" s="2">
        <v>-591.30471722299433</v>
      </c>
      <c r="H188" s="2">
        <v>-7259.6093914749072</v>
      </c>
      <c r="I188" s="14">
        <v>0</v>
      </c>
      <c r="J188" s="3"/>
      <c r="K188" s="11">
        <f t="shared" si="59"/>
        <v>383</v>
      </c>
      <c r="L188" s="25">
        <f t="shared" si="60"/>
        <v>-0.54907890843713125</v>
      </c>
      <c r="M188" s="25">
        <f t="shared" si="61"/>
        <v>-0.16665770931896709</v>
      </c>
      <c r="N188" s="25">
        <f t="shared" si="62"/>
        <v>0.67593765294740138</v>
      </c>
      <c r="O188" s="25">
        <f t="shared" si="63"/>
        <v>-0.34190547943503158</v>
      </c>
      <c r="P188" s="25">
        <f t="shared" si="64"/>
        <v>0.56613163157200352</v>
      </c>
      <c r="Q188" s="25">
        <f t="shared" si="65"/>
        <v>-0.13960160629582399</v>
      </c>
      <c r="R188" s="14">
        <v>0</v>
      </c>
      <c r="S188">
        <v>0.27979737121382764</v>
      </c>
      <c r="T188" s="3">
        <f t="shared" si="52"/>
        <v>-0.3372587942940336</v>
      </c>
      <c r="U188" s="3">
        <f t="shared" si="53"/>
        <v>0.61705616550786124</v>
      </c>
      <c r="V188" s="3">
        <f t="shared" si="54"/>
        <v>0.38075831139126504</v>
      </c>
      <c r="W188" s="3">
        <f t="shared" si="55"/>
        <v>0.13780756169736419</v>
      </c>
      <c r="X188" s="3">
        <v>0</v>
      </c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>
        <f t="shared" si="56"/>
        <v>0</v>
      </c>
      <c r="AV188" s="3">
        <f t="shared" si="57"/>
        <v>0</v>
      </c>
      <c r="AW188" s="3">
        <f t="shared" si="58"/>
        <v>0</v>
      </c>
    </row>
    <row r="189" spans="1:49" x14ac:dyDescent="0.3">
      <c r="A189" s="3"/>
      <c r="B189" s="11">
        <v>384</v>
      </c>
      <c r="C189" s="1">
        <v>38.772641247481722</v>
      </c>
      <c r="D189" s="1">
        <v>22.299269155072835</v>
      </c>
      <c r="E189" s="1">
        <v>1.2688418800716375</v>
      </c>
      <c r="F189" s="2">
        <v>55032.952187855168</v>
      </c>
      <c r="G189" s="2">
        <v>-1140.8262258979819</v>
      </c>
      <c r="H189" s="2">
        <v>-286.06210940313497</v>
      </c>
      <c r="I189" s="14">
        <v>0</v>
      </c>
      <c r="J189" s="3"/>
      <c r="K189" s="11">
        <f t="shared" si="59"/>
        <v>384</v>
      </c>
      <c r="L189" s="25">
        <f t="shared" si="60"/>
        <v>0.46632722291750844</v>
      </c>
      <c r="M189" s="25">
        <f t="shared" si="61"/>
        <v>1.9316944026236493</v>
      </c>
      <c r="N189" s="25">
        <f t="shared" si="62"/>
        <v>0.74802143080776029</v>
      </c>
      <c r="O189" s="25">
        <f t="shared" si="63"/>
        <v>0.22776290648820355</v>
      </c>
      <c r="P189" s="25">
        <f t="shared" si="64"/>
        <v>0.43524518506962101</v>
      </c>
      <c r="Q189" s="25">
        <f t="shared" si="65"/>
        <v>0.81461316714361409</v>
      </c>
      <c r="R189" s="14">
        <v>0</v>
      </c>
      <c r="S189">
        <v>-8.5825478917981757E-2</v>
      </c>
      <c r="T189" s="3">
        <f t="shared" si="52"/>
        <v>0.43897725761939826</v>
      </c>
      <c r="U189" s="3">
        <f t="shared" si="53"/>
        <v>-0.52480273653737997</v>
      </c>
      <c r="V189" s="3">
        <f t="shared" si="54"/>
        <v>0.27541791227712265</v>
      </c>
      <c r="W189" s="3">
        <f t="shared" si="55"/>
        <v>-0.72460994277600488</v>
      </c>
      <c r="X189" s="3">
        <v>0</v>
      </c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>
        <f t="shared" si="56"/>
        <v>0</v>
      </c>
      <c r="AV189" s="3">
        <f t="shared" si="57"/>
        <v>0</v>
      </c>
      <c r="AW189" s="3">
        <f t="shared" si="58"/>
        <v>0</v>
      </c>
    </row>
    <row r="190" spans="1:49" x14ac:dyDescent="0.3">
      <c r="A190" s="3"/>
      <c r="B190" s="11">
        <v>385</v>
      </c>
      <c r="C190" s="1">
        <v>35.899473703525253</v>
      </c>
      <c r="D190" s="1">
        <v>18.830875043320347</v>
      </c>
      <c r="E190" s="1">
        <v>0.39519027322944372</v>
      </c>
      <c r="F190" s="2">
        <v>59836.795767003387</v>
      </c>
      <c r="G190" s="2">
        <v>-2138.3044475833158</v>
      </c>
      <c r="H190" s="2">
        <v>-5043.7231943740453</v>
      </c>
      <c r="I190" s="14">
        <v>0</v>
      </c>
      <c r="J190" s="3"/>
      <c r="K190" s="11">
        <f t="shared" si="59"/>
        <v>385</v>
      </c>
      <c r="L190" s="25">
        <f t="shared" si="60"/>
        <v>0.11877934965354196</v>
      </c>
      <c r="M190" s="25">
        <f t="shared" si="61"/>
        <v>1.4318557029561285</v>
      </c>
      <c r="N190" s="25">
        <f t="shared" si="62"/>
        <v>-0.71577434311452792</v>
      </c>
      <c r="O190" s="25">
        <f t="shared" si="63"/>
        <v>0.35851535421527303</v>
      </c>
      <c r="P190" s="25">
        <f t="shared" si="64"/>
        <v>0.19766325635729787</v>
      </c>
      <c r="Q190" s="25">
        <f t="shared" si="65"/>
        <v>0.16360582315262168</v>
      </c>
      <c r="R190" s="14">
        <v>0</v>
      </c>
      <c r="S190">
        <v>0.38710299897556144</v>
      </c>
      <c r="T190" s="3">
        <f t="shared" si="52"/>
        <v>0.54093461239255358</v>
      </c>
      <c r="U190" s="3">
        <f t="shared" si="53"/>
        <v>-0.15383161341699214</v>
      </c>
      <c r="V190" s="3">
        <f t="shared" si="54"/>
        <v>2.3664165286474918E-2</v>
      </c>
      <c r="W190" s="3">
        <f t="shared" si="55"/>
        <v>-0.51500816659546589</v>
      </c>
      <c r="X190" s="3">
        <v>0</v>
      </c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>
        <f t="shared" si="56"/>
        <v>0</v>
      </c>
      <c r="AV190" s="3">
        <f t="shared" si="57"/>
        <v>0</v>
      </c>
      <c r="AW190" s="3">
        <f t="shared" si="58"/>
        <v>0</v>
      </c>
    </row>
    <row r="191" spans="1:49" x14ac:dyDescent="0.3">
      <c r="A191" s="3"/>
      <c r="B191" s="11">
        <v>386</v>
      </c>
      <c r="C191" s="1">
        <v>32.750849766304135</v>
      </c>
      <c r="D191" s="1">
        <v>0.61877946846222598</v>
      </c>
      <c r="E191" s="1">
        <v>0.95258972965889355</v>
      </c>
      <c r="F191" s="2">
        <v>25930.887213385649</v>
      </c>
      <c r="G191" s="2">
        <v>-297.60971789103098</v>
      </c>
      <c r="H191" s="2">
        <v>-2750.9080130749753</v>
      </c>
      <c r="I191" s="14">
        <v>0</v>
      </c>
      <c r="J191" s="3"/>
      <c r="K191" s="11">
        <f t="shared" si="59"/>
        <v>386</v>
      </c>
      <c r="L191" s="25">
        <f t="shared" si="60"/>
        <v>-0.26208864232659967</v>
      </c>
      <c r="M191" s="25">
        <f t="shared" si="61"/>
        <v>-1.1927336248576399</v>
      </c>
      <c r="N191" s="25">
        <f t="shared" si="62"/>
        <v>0.2181436652974767</v>
      </c>
      <c r="O191" s="25">
        <f t="shared" si="63"/>
        <v>-0.56434578036433714</v>
      </c>
      <c r="P191" s="25">
        <f t="shared" si="64"/>
        <v>0.6360846620016386</v>
      </c>
      <c r="Q191" s="25">
        <f t="shared" si="65"/>
        <v>0.47733971356252669</v>
      </c>
      <c r="R191" s="14">
        <v>0</v>
      </c>
      <c r="S191">
        <v>-0.15020972461304063</v>
      </c>
      <c r="T191" s="3">
        <f t="shared" si="52"/>
        <v>-0.64385671087031504</v>
      </c>
      <c r="U191" s="3">
        <f t="shared" si="53"/>
        <v>0.49364698625727443</v>
      </c>
      <c r="V191" s="3">
        <f t="shared" si="54"/>
        <v>0.24368734704088971</v>
      </c>
      <c r="W191" s="3">
        <f t="shared" si="55"/>
        <v>0.32245582099918951</v>
      </c>
      <c r="X191" s="3">
        <v>0</v>
      </c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>
        <f t="shared" si="56"/>
        <v>0</v>
      </c>
      <c r="AV191" s="3">
        <f t="shared" si="57"/>
        <v>0</v>
      </c>
      <c r="AW191" s="3">
        <f t="shared" si="58"/>
        <v>0</v>
      </c>
    </row>
    <row r="192" spans="1:49" x14ac:dyDescent="0.3">
      <c r="A192" s="3"/>
      <c r="B192" s="11">
        <v>387</v>
      </c>
      <c r="C192" s="1">
        <v>37.262917806776173</v>
      </c>
      <c r="D192" s="1">
        <v>10.724150016064403</v>
      </c>
      <c r="E192" s="1">
        <v>1.5709459594753019</v>
      </c>
      <c r="F192" s="2">
        <v>31600.881451403744</v>
      </c>
      <c r="G192" s="2">
        <v>-2302.4166184104488</v>
      </c>
      <c r="H192" s="2">
        <v>-20103.026610166784</v>
      </c>
      <c r="I192" s="14">
        <v>0</v>
      </c>
      <c r="J192" s="3"/>
      <c r="K192" s="11">
        <f t="shared" si="59"/>
        <v>387</v>
      </c>
      <c r="L192" s="25">
        <f t="shared" si="60"/>
        <v>0.28370606943216847</v>
      </c>
      <c r="M192" s="25">
        <f t="shared" si="61"/>
        <v>0.26357586922686332</v>
      </c>
      <c r="N192" s="25">
        <f t="shared" si="62"/>
        <v>1.254194224690854</v>
      </c>
      <c r="O192" s="25">
        <f t="shared" si="63"/>
        <v>-0.41001818559475489</v>
      </c>
      <c r="P192" s="25">
        <f t="shared" si="64"/>
        <v>0.15857459735439847</v>
      </c>
      <c r="Q192" s="25">
        <f t="shared" si="65"/>
        <v>-1.8970111363106967</v>
      </c>
      <c r="R192" s="14">
        <v>0</v>
      </c>
      <c r="S192">
        <v>0.43570251325930009</v>
      </c>
      <c r="T192" s="3">
        <f t="shared" si="52"/>
        <v>-0.30680323450284108</v>
      </c>
      <c r="U192" s="3">
        <f t="shared" si="53"/>
        <v>0.74250574776214118</v>
      </c>
      <c r="V192" s="3">
        <f t="shared" si="54"/>
        <v>0.55131478545981638</v>
      </c>
      <c r="W192" s="3">
        <f t="shared" si="55"/>
        <v>0.38082124817355512</v>
      </c>
      <c r="X192" s="3">
        <v>0</v>
      </c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>
        <f t="shared" si="56"/>
        <v>0</v>
      </c>
      <c r="AV192" s="3">
        <f t="shared" si="57"/>
        <v>0</v>
      </c>
      <c r="AW192" s="3">
        <f t="shared" si="58"/>
        <v>0</v>
      </c>
    </row>
    <row r="193" spans="1:49" x14ac:dyDescent="0.3">
      <c r="A193" s="3"/>
      <c r="B193" s="11">
        <v>388</v>
      </c>
      <c r="C193" s="1">
        <v>43.720106062698633</v>
      </c>
      <c r="D193" s="1">
        <v>13.611015775632083</v>
      </c>
      <c r="E193" s="1">
        <v>1.8955350518742122</v>
      </c>
      <c r="F193" s="2">
        <v>185556.70440371035</v>
      </c>
      <c r="G193" s="2">
        <v>-4673.5843404457983</v>
      </c>
      <c r="H193" s="2">
        <v>-8333.7824528676192</v>
      </c>
      <c r="I193" s="14">
        <v>0</v>
      </c>
      <c r="J193" s="3"/>
      <c r="K193" s="11">
        <f t="shared" si="59"/>
        <v>388</v>
      </c>
      <c r="L193" s="25">
        <f t="shared" si="60"/>
        <v>1.0647889722832082</v>
      </c>
      <c r="M193" s="25">
        <f t="shared" si="61"/>
        <v>0.67960910561357424</v>
      </c>
      <c r="N193" s="25">
        <f t="shared" si="62"/>
        <v>1.7980404649927029</v>
      </c>
      <c r="O193" s="25">
        <f t="shared" si="63"/>
        <v>3.7803973350577196</v>
      </c>
      <c r="P193" s="25">
        <f t="shared" si="64"/>
        <v>-0.40619623017277967</v>
      </c>
      <c r="Q193" s="25">
        <f t="shared" si="65"/>
        <v>-0.28658444916644399</v>
      </c>
      <c r="R193" s="14">
        <v>0</v>
      </c>
      <c r="S193">
        <v>1.681130326992792</v>
      </c>
      <c r="T193" s="3">
        <f t="shared" si="52"/>
        <v>2.4577368554872292</v>
      </c>
      <c r="U193" s="3">
        <f t="shared" si="53"/>
        <v>-0.77660652849443723</v>
      </c>
      <c r="V193" s="3">
        <f t="shared" si="54"/>
        <v>0.60311770010018118</v>
      </c>
      <c r="W193" s="3">
        <f t="shared" si="55"/>
        <v>-1.6728793328229774</v>
      </c>
      <c r="X193" s="3">
        <v>0</v>
      </c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>
        <f t="shared" si="56"/>
        <v>0</v>
      </c>
      <c r="AV193" s="3">
        <f t="shared" si="57"/>
        <v>0</v>
      </c>
      <c r="AW193" s="3">
        <f t="shared" si="58"/>
        <v>0</v>
      </c>
    </row>
    <row r="194" spans="1:49" x14ac:dyDescent="0.3">
      <c r="A194" s="3"/>
      <c r="B194" s="11">
        <v>389</v>
      </c>
      <c r="C194" s="1">
        <v>56.211611034577942</v>
      </c>
      <c r="D194" s="1">
        <v>12.494008857466325</v>
      </c>
      <c r="E194" s="1">
        <v>0.45365260316310196</v>
      </c>
      <c r="F194" s="2">
        <v>233588.69231033727</v>
      </c>
      <c r="G194" s="2">
        <v>-14613.558159912194</v>
      </c>
      <c r="H194" s="2">
        <v>-20247.997641966947</v>
      </c>
      <c r="I194" s="14">
        <v>0</v>
      </c>
      <c r="J194" s="3"/>
      <c r="K194" s="11">
        <f t="shared" si="59"/>
        <v>389</v>
      </c>
      <c r="L194" s="25">
        <f t="shared" si="60"/>
        <v>2.5758028343097288</v>
      </c>
      <c r="M194" s="25">
        <f t="shared" si="61"/>
        <v>0.51863452558999912</v>
      </c>
      <c r="N194" s="25">
        <f t="shared" si="62"/>
        <v>-0.61782121074422713</v>
      </c>
      <c r="O194" s="25">
        <f t="shared" si="63"/>
        <v>5.0877463118747466</v>
      </c>
      <c r="P194" s="25">
        <f t="shared" si="64"/>
        <v>-2.7737247636667215</v>
      </c>
      <c r="Q194" s="25">
        <f t="shared" si="65"/>
        <v>-1.9168480277332465</v>
      </c>
      <c r="R194" s="14">
        <v>0</v>
      </c>
      <c r="S194">
        <v>3.5936658569350239</v>
      </c>
      <c r="T194" s="3">
        <f t="shared" si="52"/>
        <v>3.5901271983771341</v>
      </c>
      <c r="U194" s="3">
        <f t="shared" si="53"/>
        <v>3.5386585578898178E-3</v>
      </c>
      <c r="V194" s="3">
        <f t="shared" si="54"/>
        <v>1.2522104389326845E-5</v>
      </c>
      <c r="W194" s="3">
        <f t="shared" si="55"/>
        <v>-1.624065196452785</v>
      </c>
      <c r="X194" s="3">
        <v>0</v>
      </c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>
        <f t="shared" si="56"/>
        <v>0</v>
      </c>
      <c r="AV194" s="3">
        <f t="shared" si="57"/>
        <v>0</v>
      </c>
      <c r="AW194" s="3">
        <f t="shared" si="58"/>
        <v>0</v>
      </c>
    </row>
    <row r="195" spans="1:49" x14ac:dyDescent="0.3">
      <c r="A195" s="3"/>
      <c r="B195" s="11">
        <v>390</v>
      </c>
      <c r="C195" s="1">
        <v>45.356617415797153</v>
      </c>
      <c r="D195" s="1">
        <v>16.631775469618983</v>
      </c>
      <c r="E195" s="1">
        <v>1.3152802408499149</v>
      </c>
      <c r="F195" s="2">
        <v>59545.546828833096</v>
      </c>
      <c r="G195" s="2">
        <v>-4847.9616931081746</v>
      </c>
      <c r="H195" s="2">
        <v>-13622.85814643497</v>
      </c>
      <c r="I195" s="14">
        <v>0</v>
      </c>
      <c r="J195" s="3"/>
      <c r="K195" s="11">
        <f t="shared" si="59"/>
        <v>390</v>
      </c>
      <c r="L195" s="25">
        <f t="shared" si="60"/>
        <v>1.2627468120681142</v>
      </c>
      <c r="M195" s="25">
        <f t="shared" si="61"/>
        <v>1.1149381220982555</v>
      </c>
      <c r="N195" s="25">
        <f t="shared" si="62"/>
        <v>0.82582850598824409</v>
      </c>
      <c r="O195" s="25">
        <f t="shared" si="63"/>
        <v>0.35058805372427165</v>
      </c>
      <c r="P195" s="25">
        <f t="shared" si="64"/>
        <v>-0.44772987659092228</v>
      </c>
      <c r="Q195" s="25">
        <f t="shared" si="65"/>
        <v>-1.0103071057284025</v>
      </c>
      <c r="R195" s="14">
        <v>0</v>
      </c>
      <c r="S195">
        <v>0.3985763484045397</v>
      </c>
      <c r="T195" s="3">
        <f t="shared" si="52"/>
        <v>0.41789786287916181</v>
      </c>
      <c r="U195" s="3">
        <f t="shared" si="53"/>
        <v>-1.9321514474622103E-2</v>
      </c>
      <c r="V195" s="3">
        <f t="shared" si="54"/>
        <v>3.7332092159303145E-4</v>
      </c>
      <c r="W195" s="3">
        <f t="shared" si="55"/>
        <v>-0.21123541163714143</v>
      </c>
      <c r="X195" s="3">
        <v>0</v>
      </c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>
        <f t="shared" si="56"/>
        <v>0</v>
      </c>
      <c r="AV195" s="3">
        <f t="shared" si="57"/>
        <v>0</v>
      </c>
      <c r="AW195" s="3">
        <f t="shared" si="58"/>
        <v>0</v>
      </c>
    </row>
    <row r="196" spans="1:49" x14ac:dyDescent="0.3">
      <c r="A196" s="3"/>
      <c r="B196" s="11">
        <v>391</v>
      </c>
      <c r="C196" s="1">
        <v>29.006690598178057</v>
      </c>
      <c r="D196" s="1">
        <v>7.5558239486572667</v>
      </c>
      <c r="E196" s="1">
        <v>3.7861895936102126E-2</v>
      </c>
      <c r="F196" s="2">
        <v>37508.328162947539</v>
      </c>
      <c r="G196" s="2">
        <v>83.031736887721991</v>
      </c>
      <c r="H196" s="2">
        <v>-1554.7130349438141</v>
      </c>
      <c r="I196" s="14">
        <v>0</v>
      </c>
      <c r="J196" s="3"/>
      <c r="K196" s="11">
        <f t="shared" si="59"/>
        <v>391</v>
      </c>
      <c r="L196" s="25">
        <f t="shared" si="60"/>
        <v>-0.71499455057450223</v>
      </c>
      <c r="M196" s="25">
        <f t="shared" si="61"/>
        <v>-0.19301929574858279</v>
      </c>
      <c r="N196" s="25">
        <f t="shared" si="62"/>
        <v>-1.3144749744509516</v>
      </c>
      <c r="O196" s="25">
        <f t="shared" si="63"/>
        <v>-0.24922753855862953</v>
      </c>
      <c r="P196" s="25">
        <f t="shared" si="64"/>
        <v>0.72674682284701975</v>
      </c>
      <c r="Q196" s="25">
        <f t="shared" si="65"/>
        <v>0.64101924047722958</v>
      </c>
      <c r="R196" s="14">
        <v>0</v>
      </c>
      <c r="S196">
        <v>-8.5981070622474925E-2</v>
      </c>
      <c r="T196" s="3">
        <f t="shared" si="52"/>
        <v>-0.15492079753475321</v>
      </c>
      <c r="U196" s="3">
        <f t="shared" si="53"/>
        <v>6.8939726912278287E-2</v>
      </c>
      <c r="V196" s="3">
        <f t="shared" si="54"/>
        <v>4.7526859467395075E-3</v>
      </c>
      <c r="W196" s="3">
        <f t="shared" si="55"/>
        <v>-3.7883224301328011E-2</v>
      </c>
      <c r="X196" s="3">
        <v>0</v>
      </c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>
        <f t="shared" si="56"/>
        <v>0</v>
      </c>
      <c r="AV196" s="3">
        <f t="shared" si="57"/>
        <v>0</v>
      </c>
      <c r="AW196" s="3">
        <f t="shared" si="58"/>
        <v>0</v>
      </c>
    </row>
    <row r="197" spans="1:49" x14ac:dyDescent="0.3">
      <c r="A197" s="3"/>
      <c r="B197" s="11">
        <v>392</v>
      </c>
      <c r="C197" s="1">
        <v>25.596365600956059</v>
      </c>
      <c r="D197" s="1">
        <v>3.318904593444993</v>
      </c>
      <c r="E197" s="1">
        <v>0.46823525081831813</v>
      </c>
      <c r="F197" s="2">
        <v>34757.186478561096</v>
      </c>
      <c r="G197" s="2">
        <v>-838.06292015678753</v>
      </c>
      <c r="H197" s="2">
        <v>-5385.3515341081247</v>
      </c>
      <c r="I197" s="14">
        <v>0</v>
      </c>
      <c r="J197" s="3"/>
      <c r="K197" s="11">
        <f t="shared" si="59"/>
        <v>392</v>
      </c>
      <c r="L197" s="25">
        <f t="shared" si="60"/>
        <v>-1.1275187705478729</v>
      </c>
      <c r="M197" s="25">
        <f t="shared" si="61"/>
        <v>-0.80361203488669575</v>
      </c>
      <c r="N197" s="25">
        <f t="shared" si="62"/>
        <v>-0.59338810967381506</v>
      </c>
      <c r="O197" s="25">
        <f t="shared" si="63"/>
        <v>-0.32410893370623811</v>
      </c>
      <c r="P197" s="25">
        <f t="shared" si="64"/>
        <v>0.50735812804673919</v>
      </c>
      <c r="Q197" s="25">
        <f t="shared" si="65"/>
        <v>0.11685962704695788</v>
      </c>
      <c r="R197" s="14">
        <v>0</v>
      </c>
      <c r="S197">
        <v>0.39807580490174865</v>
      </c>
      <c r="T197" s="3">
        <f t="shared" si="52"/>
        <v>-0.3602955119115806</v>
      </c>
      <c r="U197" s="3">
        <f t="shared" si="53"/>
        <v>0.75837131681332925</v>
      </c>
      <c r="V197" s="3">
        <f t="shared" si="54"/>
        <v>0.57512705416518306</v>
      </c>
      <c r="W197" s="3">
        <f t="shared" si="55"/>
        <v>0.26138537719522825</v>
      </c>
      <c r="X197" s="3">
        <v>0</v>
      </c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>
        <f t="shared" si="56"/>
        <v>0</v>
      </c>
      <c r="AV197" s="3">
        <f t="shared" si="57"/>
        <v>0</v>
      </c>
      <c r="AW197" s="3">
        <f t="shared" si="58"/>
        <v>0</v>
      </c>
    </row>
    <row r="198" spans="1:49" x14ac:dyDescent="0.3">
      <c r="A198" s="3"/>
      <c r="B198" s="11">
        <v>393</v>
      </c>
      <c r="C198" s="1">
        <v>34.511069159110576</v>
      </c>
      <c r="D198" s="1">
        <v>1.7250716402082868</v>
      </c>
      <c r="E198" s="1">
        <v>1.7688469909536899</v>
      </c>
      <c r="F198" s="2">
        <v>29833.413447473707</v>
      </c>
      <c r="G198" s="2">
        <v>-5502.4336078320812</v>
      </c>
      <c r="H198" s="2">
        <v>-5496.2195689427954</v>
      </c>
      <c r="I198" s="14">
        <v>1</v>
      </c>
      <c r="J198" s="3"/>
      <c r="K198" s="11">
        <f t="shared" ref="K198:K205" si="66">B198</f>
        <v>393</v>
      </c>
      <c r="L198" s="25">
        <f t="shared" ref="L198:L205" si="67">(C198-C$207)/C$209</f>
        <v>-4.9166667854672594E-2</v>
      </c>
      <c r="M198" s="25">
        <f t="shared" ref="M198:M205" si="68">(D198-D$207)/D$209</f>
        <v>-1.0333031729651618</v>
      </c>
      <c r="N198" s="25">
        <f t="shared" ref="N198:N205" si="69">(E198-E$207)/E$209</f>
        <v>1.5857757055285029</v>
      </c>
      <c r="O198" s="25">
        <f t="shared" ref="O198:O205" si="70">(F198-F$207)/F$209</f>
        <v>-0.45812565703621821</v>
      </c>
      <c r="P198" s="25">
        <f t="shared" ref="P198:P205" si="71">(G198-G$207)/G$209</f>
        <v>-0.60361368077607691</v>
      </c>
      <c r="Q198" s="25">
        <f t="shared" ref="Q198:Q205" si="72">(H198-H$207)/H$209</f>
        <v>0.10168916752868366</v>
      </c>
      <c r="R198" s="14">
        <v>1</v>
      </c>
      <c r="S198">
        <v>-0.99241323144308757</v>
      </c>
      <c r="T198" s="3">
        <f t="shared" si="52"/>
        <v>-0.5648071685855377</v>
      </c>
      <c r="U198" s="3">
        <f t="shared" si="53"/>
        <v>-0.42760606285754987</v>
      </c>
      <c r="V198" s="3">
        <f t="shared" si="54"/>
        <v>0.1828469449925349</v>
      </c>
      <c r="W198" s="3">
        <f t="shared" si="55"/>
        <v>0.49217269779021211</v>
      </c>
      <c r="X198" s="3">
        <v>1</v>
      </c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>
        <f t="shared" si="56"/>
        <v>0</v>
      </c>
      <c r="AV198" s="3">
        <f t="shared" si="57"/>
        <v>0</v>
      </c>
      <c r="AW198" s="3">
        <f t="shared" si="58"/>
        <v>0</v>
      </c>
    </row>
    <row r="199" spans="1:49" x14ac:dyDescent="0.3">
      <c r="A199" s="3"/>
      <c r="B199" s="11">
        <v>394</v>
      </c>
      <c r="C199" s="1">
        <v>44.621885244232885</v>
      </c>
      <c r="D199" s="1">
        <v>22.760476596244736</v>
      </c>
      <c r="E199" s="1">
        <v>1.1002994769202279</v>
      </c>
      <c r="F199" s="2">
        <v>50644.739714311218</v>
      </c>
      <c r="G199" s="2">
        <v>-979.09294362878802</v>
      </c>
      <c r="H199" s="2">
        <v>-2409.493520951436</v>
      </c>
      <c r="I199" s="14">
        <v>0</v>
      </c>
      <c r="J199" s="3"/>
      <c r="K199" s="11">
        <f t="shared" si="66"/>
        <v>394</v>
      </c>
      <c r="L199" s="25">
        <f t="shared" si="67"/>
        <v>1.1738711722945481</v>
      </c>
      <c r="M199" s="25">
        <f t="shared" si="68"/>
        <v>1.9981601271764646</v>
      </c>
      <c r="N199" s="25">
        <f t="shared" si="69"/>
        <v>0.465630079921934</v>
      </c>
      <c r="O199" s="25">
        <f t="shared" si="70"/>
        <v>0.10832323019381722</v>
      </c>
      <c r="P199" s="25">
        <f t="shared" si="71"/>
        <v>0.47376723427643697</v>
      </c>
      <c r="Q199" s="25">
        <f t="shared" si="72"/>
        <v>0.52405664815450337</v>
      </c>
      <c r="R199" s="14">
        <v>0</v>
      </c>
      <c r="S199">
        <v>-0.12429985078132511</v>
      </c>
      <c r="T199" s="3">
        <f t="shared" ref="T199:T207" si="73">0.01*L199+0.19*M199-0.07*N199+0.64*O199-0.06*P199+0*Q199</f>
        <v>0.39969586355939518</v>
      </c>
      <c r="U199" s="3">
        <f t="shared" ref="U199:U207" si="74">S199-T199</f>
        <v>-0.52399571434072034</v>
      </c>
      <c r="V199" s="3">
        <f t="shared" ref="V199:V205" si="75">U199^2</f>
        <v>0.27457150864744179</v>
      </c>
      <c r="W199" s="3">
        <f t="shared" ref="W199:W207" si="76">((0.16*P199)+(0.16*Q199)+(0.42*O199)+(0.05*L199)+(0.21*M199))*-1</f>
        <v>-0.6834547631921386</v>
      </c>
      <c r="X199" s="3">
        <v>0</v>
      </c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>
        <f t="shared" ref="AU199:AU205" si="77">IF(S199&gt;AP$1,1,0)</f>
        <v>0</v>
      </c>
      <c r="AV199" s="3">
        <f t="shared" ref="AV199:AV205" si="78">IF(S199&gt;AQ$1,1,0)</f>
        <v>0</v>
      </c>
      <c r="AW199" s="3">
        <f t="shared" ref="AW199:AW205" si="79">IF(S199&gt;AR$1,1,0)</f>
        <v>0</v>
      </c>
    </row>
    <row r="200" spans="1:49" x14ac:dyDescent="0.3">
      <c r="A200" s="3"/>
      <c r="B200" s="11">
        <v>395</v>
      </c>
      <c r="C200" s="1">
        <v>38.837771157214746</v>
      </c>
      <c r="D200" s="1">
        <v>15.145963279954275</v>
      </c>
      <c r="E200" s="1">
        <v>1.0226730227358214</v>
      </c>
      <c r="F200" s="2">
        <v>72908.026114672597</v>
      </c>
      <c r="G200" s="2">
        <v>-2220.6363389195035</v>
      </c>
      <c r="H200" s="2">
        <v>361.2597608203962</v>
      </c>
      <c r="I200" s="14">
        <v>0</v>
      </c>
      <c r="J200" s="3"/>
      <c r="K200" s="11">
        <f t="shared" si="66"/>
        <v>395</v>
      </c>
      <c r="L200" s="25">
        <f t="shared" si="67"/>
        <v>0.47420555276332599</v>
      </c>
      <c r="M200" s="25">
        <f t="shared" si="68"/>
        <v>0.90081411862481231</v>
      </c>
      <c r="N200" s="25">
        <f t="shared" si="69"/>
        <v>0.33556762174089955</v>
      </c>
      <c r="O200" s="25">
        <f t="shared" si="70"/>
        <v>0.71429200151925254</v>
      </c>
      <c r="P200" s="25">
        <f t="shared" si="71"/>
        <v>0.17805323469172663</v>
      </c>
      <c r="Q200" s="25">
        <f t="shared" si="72"/>
        <v>0.90318847419369153</v>
      </c>
      <c r="R200" s="14">
        <v>0</v>
      </c>
      <c r="S200">
        <v>0.14628025664686414</v>
      </c>
      <c r="T200" s="3">
        <f t="shared" si="73"/>
        <v>0.59887069143530269</v>
      </c>
      <c r="U200" s="3">
        <f t="shared" si="74"/>
        <v>-0.45259043478843852</v>
      </c>
      <c r="V200" s="3">
        <f t="shared" si="75"/>
        <v>0.20483810166198782</v>
      </c>
      <c r="W200" s="3">
        <f t="shared" si="76"/>
        <v>-0.68588255660912989</v>
      </c>
      <c r="X200" s="3">
        <v>0</v>
      </c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>
        <f t="shared" si="77"/>
        <v>0</v>
      </c>
      <c r="AV200" s="3">
        <f t="shared" si="78"/>
        <v>0</v>
      </c>
      <c r="AW200" s="3">
        <f t="shared" si="79"/>
        <v>0</v>
      </c>
    </row>
    <row r="201" spans="1:49" x14ac:dyDescent="0.3">
      <c r="A201" s="3"/>
      <c r="B201" s="11">
        <v>396</v>
      </c>
      <c r="C201" s="1">
        <v>49.656616698542976</v>
      </c>
      <c r="D201" s="1">
        <v>16.016210684951517</v>
      </c>
      <c r="E201" s="1">
        <v>0.23665137076948553</v>
      </c>
      <c r="F201" s="2">
        <v>70526.442260957308</v>
      </c>
      <c r="G201" s="2">
        <v>-3099.7713631406123</v>
      </c>
      <c r="H201" s="2">
        <v>-13605.372589177879</v>
      </c>
      <c r="I201" s="14">
        <v>0</v>
      </c>
      <c r="J201" s="3"/>
      <c r="K201" s="11">
        <f t="shared" si="66"/>
        <v>396</v>
      </c>
      <c r="L201" s="25">
        <f t="shared" si="67"/>
        <v>1.7828889836927337</v>
      </c>
      <c r="M201" s="25">
        <f t="shared" si="68"/>
        <v>1.0262275858628449</v>
      </c>
      <c r="N201" s="25">
        <f t="shared" si="69"/>
        <v>-0.981404914392219</v>
      </c>
      <c r="O201" s="25">
        <f t="shared" si="70"/>
        <v>0.64946934166159009</v>
      </c>
      <c r="P201" s="25">
        <f t="shared" si="71"/>
        <v>-3.134140682746972E-2</v>
      </c>
      <c r="Q201" s="25">
        <f t="shared" si="72"/>
        <v>-1.0079144960017241</v>
      </c>
      <c r="R201" s="14">
        <v>0</v>
      </c>
      <c r="S201">
        <v>0.73397125548416886</v>
      </c>
      <c r="T201" s="3">
        <f t="shared" si="73"/>
        <v>0.6990513382313891</v>
      </c>
      <c r="U201" s="3">
        <f t="shared" si="74"/>
        <v>3.4919917252779764E-2</v>
      </c>
      <c r="V201" s="3">
        <f t="shared" si="75"/>
        <v>1.2194006209409857E-3</v>
      </c>
      <c r="W201" s="3">
        <f t="shared" si="76"/>
        <v>-0.41114842126103091</v>
      </c>
      <c r="X201" s="3">
        <v>0</v>
      </c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>
        <f t="shared" si="77"/>
        <v>0</v>
      </c>
      <c r="AV201" s="3">
        <f t="shared" si="78"/>
        <v>0</v>
      </c>
      <c r="AW201" s="3">
        <f t="shared" si="79"/>
        <v>0</v>
      </c>
    </row>
    <row r="202" spans="1:49" x14ac:dyDescent="0.3">
      <c r="A202" s="3"/>
      <c r="B202" s="11">
        <v>397</v>
      </c>
      <c r="C202" s="1">
        <v>23.781739007137684</v>
      </c>
      <c r="D202" s="1">
        <v>2.9747878200452389</v>
      </c>
      <c r="E202" s="1">
        <v>0.69810378015888752</v>
      </c>
      <c r="F202" s="2">
        <v>17317.674094332964</v>
      </c>
      <c r="G202" s="2">
        <v>-122.44159227459069</v>
      </c>
      <c r="H202" s="2">
        <v>104.1565046370726</v>
      </c>
      <c r="I202" s="14">
        <v>0</v>
      </c>
      <c r="J202" s="3"/>
      <c r="K202" s="11">
        <f t="shared" si="66"/>
        <v>397</v>
      </c>
      <c r="L202" s="25">
        <f t="shared" si="67"/>
        <v>-1.3470220204632446</v>
      </c>
      <c r="M202" s="25">
        <f t="shared" si="68"/>
        <v>-0.85320353891073164</v>
      </c>
      <c r="N202" s="25">
        <f t="shared" si="69"/>
        <v>-0.20824536035448038</v>
      </c>
      <c r="O202" s="25">
        <f t="shared" si="70"/>
        <v>-0.79878278472465281</v>
      </c>
      <c r="P202" s="25">
        <f t="shared" si="71"/>
        <v>0.67780665675613139</v>
      </c>
      <c r="Q202" s="25">
        <f t="shared" si="72"/>
        <v>0.86800813979196845</v>
      </c>
      <c r="R202" s="14">
        <v>0</v>
      </c>
      <c r="S202">
        <v>-0.14866456598925942</v>
      </c>
      <c r="T202" s="3">
        <f t="shared" si="73"/>
        <v>-0.71289109900200354</v>
      </c>
      <c r="U202" s="3">
        <f t="shared" si="74"/>
        <v>0.56422653301274406</v>
      </c>
      <c r="V202" s="3">
        <f t="shared" si="75"/>
        <v>0.31835158055558116</v>
      </c>
      <c r="W202" s="3">
        <f t="shared" si="76"/>
        <v>0.33468224633107402</v>
      </c>
      <c r="X202" s="3">
        <v>0</v>
      </c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>
        <f t="shared" si="77"/>
        <v>0</v>
      </c>
      <c r="AV202" s="3">
        <f t="shared" si="78"/>
        <v>0</v>
      </c>
      <c r="AW202" s="3">
        <f t="shared" si="79"/>
        <v>0</v>
      </c>
    </row>
    <row r="203" spans="1:49" x14ac:dyDescent="0.3">
      <c r="A203" s="3"/>
      <c r="B203" s="11">
        <v>398</v>
      </c>
      <c r="C203" s="1">
        <v>32.836250108882908</v>
      </c>
      <c r="D203" s="1">
        <v>3.9738117390068077</v>
      </c>
      <c r="E203" s="1">
        <v>0.74918195435305901</v>
      </c>
      <c r="F203" s="2">
        <v>29402.889007848848</v>
      </c>
      <c r="G203" s="2">
        <v>-441.76527706804916</v>
      </c>
      <c r="H203" s="2">
        <v>-3908.3679858516634</v>
      </c>
      <c r="I203" s="14">
        <v>0</v>
      </c>
      <c r="J203" s="3"/>
      <c r="K203" s="11">
        <f t="shared" si="66"/>
        <v>398</v>
      </c>
      <c r="L203" s="25">
        <f t="shared" si="67"/>
        <v>-0.25175833370895639</v>
      </c>
      <c r="M203" s="25">
        <f t="shared" si="68"/>
        <v>-0.70923177546595051</v>
      </c>
      <c r="N203" s="25">
        <f t="shared" si="69"/>
        <v>-0.12266431759151557</v>
      </c>
      <c r="O203" s="25">
        <f t="shared" si="70"/>
        <v>-0.46984379967758555</v>
      </c>
      <c r="P203" s="25">
        <f t="shared" si="71"/>
        <v>0.60174932009711768</v>
      </c>
      <c r="Q203" s="25">
        <f t="shared" si="72"/>
        <v>0.31896043239986999</v>
      </c>
      <c r="R203" s="14">
        <v>0</v>
      </c>
      <c r="S203">
        <v>0.15998980018213027</v>
      </c>
      <c r="T203" s="3">
        <f t="shared" si="73"/>
        <v>-0.4654901094436959</v>
      </c>
      <c r="U203" s="3">
        <f t="shared" si="74"/>
        <v>0.62547990962582611</v>
      </c>
      <c r="V203" s="3">
        <f t="shared" si="75"/>
        <v>0.39122511734553161</v>
      </c>
      <c r="W203" s="3">
        <f t="shared" si="76"/>
        <v>0.21154742499836529</v>
      </c>
      <c r="X203" s="3">
        <v>0</v>
      </c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>
        <f t="shared" si="77"/>
        <v>0</v>
      </c>
      <c r="AV203" s="3">
        <f t="shared" si="78"/>
        <v>0</v>
      </c>
      <c r="AW203" s="3">
        <f t="shared" si="79"/>
        <v>0</v>
      </c>
    </row>
    <row r="204" spans="1:49" x14ac:dyDescent="0.3">
      <c r="A204" s="3"/>
      <c r="B204" s="11">
        <v>399</v>
      </c>
      <c r="C204" s="1">
        <v>43.891856939230621</v>
      </c>
      <c r="D204" s="1">
        <v>13.967162694680452</v>
      </c>
      <c r="E204" s="1">
        <v>8.444089132891984E-2</v>
      </c>
      <c r="F204" s="2">
        <v>43729.52651573492</v>
      </c>
      <c r="G204" s="2">
        <v>-243.76157385661787</v>
      </c>
      <c r="H204" s="2">
        <v>-2534.8919835512443</v>
      </c>
      <c r="I204" s="14">
        <v>0</v>
      </c>
      <c r="J204" s="3"/>
      <c r="K204" s="11">
        <f t="shared" si="66"/>
        <v>399</v>
      </c>
      <c r="L204" s="25">
        <f t="shared" si="67"/>
        <v>1.0855645278178907</v>
      </c>
      <c r="M204" s="25">
        <f t="shared" si="68"/>
        <v>0.73093430314649932</v>
      </c>
      <c r="N204" s="25">
        <f t="shared" si="69"/>
        <v>-1.2364322671800339</v>
      </c>
      <c r="O204" s="25">
        <f t="shared" si="70"/>
        <v>-7.9897105745745295E-2</v>
      </c>
      <c r="P204" s="25">
        <f t="shared" si="71"/>
        <v>0.6489103514644714</v>
      </c>
      <c r="Q204" s="25">
        <f t="shared" si="72"/>
        <v>0.50689793957487483</v>
      </c>
      <c r="R204" s="14">
        <v>0</v>
      </c>
      <c r="S204">
        <v>-1.0192023871953624E-3</v>
      </c>
      <c r="T204" s="3">
        <f t="shared" si="73"/>
        <v>0.1462146528134709</v>
      </c>
      <c r="U204" s="3">
        <f t="shared" si="74"/>
        <v>-0.14723385520066626</v>
      </c>
      <c r="V204" s="3">
        <f t="shared" si="75"/>
        <v>2.1677808117250758E-2</v>
      </c>
      <c r="W204" s="3">
        <f t="shared" si="76"/>
        <v>-0.35914697220474179</v>
      </c>
      <c r="X204" s="3">
        <v>0</v>
      </c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>
        <f t="shared" si="77"/>
        <v>0</v>
      </c>
      <c r="AV204" s="3">
        <f t="shared" si="78"/>
        <v>0</v>
      </c>
      <c r="AW204" s="3">
        <f t="shared" si="79"/>
        <v>0</v>
      </c>
    </row>
    <row r="205" spans="1:49" x14ac:dyDescent="0.3">
      <c r="A205" s="3"/>
      <c r="B205" s="15">
        <v>400</v>
      </c>
      <c r="C205" s="16">
        <v>41.33334201303505</v>
      </c>
      <c r="D205" s="16">
        <v>6.5645177008507698</v>
      </c>
      <c r="E205" s="16">
        <v>1.4069205485972041</v>
      </c>
      <c r="F205" s="17">
        <v>53666.250198363043</v>
      </c>
      <c r="G205" s="17">
        <v>-1227.5111165463902</v>
      </c>
      <c r="H205" s="17">
        <v>-10750.936638874882</v>
      </c>
      <c r="I205" s="18">
        <v>0</v>
      </c>
      <c r="J205" s="3"/>
      <c r="K205" s="15">
        <f t="shared" si="66"/>
        <v>400</v>
      </c>
      <c r="L205" s="26">
        <f t="shared" si="67"/>
        <v>0.77607807855607314</v>
      </c>
      <c r="M205" s="26">
        <f t="shared" si="68"/>
        <v>-0.33587884685811026</v>
      </c>
      <c r="N205" s="26">
        <f t="shared" si="69"/>
        <v>0.97937105561655347</v>
      </c>
      <c r="O205" s="26">
        <f t="shared" si="70"/>
        <v>0.19056360399317174</v>
      </c>
      <c r="P205" s="26">
        <f t="shared" si="71"/>
        <v>0.41459835483039148</v>
      </c>
      <c r="Q205" s="26">
        <f t="shared" si="72"/>
        <v>-0.61733207884106145</v>
      </c>
      <c r="R205" s="18">
        <v>0</v>
      </c>
      <c r="S205">
        <v>0.42525519996089878</v>
      </c>
      <c r="T205" s="3">
        <f t="shared" si="73"/>
        <v>-2.7527368744832522E-2</v>
      </c>
      <c r="U205" s="3">
        <f t="shared" si="74"/>
        <v>0.4527825687057313</v>
      </c>
      <c r="V205" s="3">
        <f t="shared" si="75"/>
        <v>0.20501205452376028</v>
      </c>
      <c r="W205" s="3">
        <f t="shared" si="76"/>
        <v>-1.5868663923025439E-2</v>
      </c>
      <c r="X205" s="3">
        <v>0</v>
      </c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>
        <f t="shared" si="77"/>
        <v>0</v>
      </c>
      <c r="AV205" s="3">
        <f t="shared" si="78"/>
        <v>0</v>
      </c>
      <c r="AW205" s="3">
        <f t="shared" si="79"/>
        <v>0</v>
      </c>
    </row>
    <row r="206" spans="1:49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 t="s">
        <v>28</v>
      </c>
      <c r="R206" s="3">
        <f>SUM(R6:R205)</f>
        <v>50</v>
      </c>
      <c r="S206" s="21"/>
      <c r="T206" s="3" t="e">
        <f t="shared" si="73"/>
        <v>#VALUE!</v>
      </c>
      <c r="U206" s="3" t="e">
        <f t="shared" si="74"/>
        <v>#VALUE!</v>
      </c>
      <c r="V206" s="3"/>
      <c r="W206" s="3" t="e">
        <f t="shared" si="76"/>
        <v>#VALUE!</v>
      </c>
      <c r="X206" s="3">
        <f t="shared" ref="X206:X207" si="80">IF(R206=1,0,1)</f>
        <v>1</v>
      </c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>
        <f t="shared" ref="AU206:AW206" si="81">SUM(AU6:AU205)</f>
        <v>0</v>
      </c>
      <c r="AV206" s="3">
        <f t="shared" si="81"/>
        <v>0</v>
      </c>
      <c r="AW206" s="3">
        <f t="shared" si="81"/>
        <v>0</v>
      </c>
    </row>
    <row r="207" spans="1:49" x14ac:dyDescent="0.3">
      <c r="A207" s="3"/>
      <c r="B207" s="19" t="s">
        <v>5</v>
      </c>
      <c r="C207" s="20">
        <f t="shared" ref="C207:H207" si="82">AVERAGE(C6:C205)</f>
        <v>34.917528485124755</v>
      </c>
      <c r="D207" s="20">
        <f t="shared" si="82"/>
        <v>8.8951900066962057</v>
      </c>
      <c r="E207" s="20">
        <f t="shared" si="82"/>
        <v>0.8223929036365607</v>
      </c>
      <c r="F207" s="20">
        <f t="shared" si="82"/>
        <v>46664.945355697215</v>
      </c>
      <c r="G207" s="20">
        <f t="shared" si="82"/>
        <v>-2968.1857205927095</v>
      </c>
      <c r="H207" s="20">
        <f t="shared" si="82"/>
        <v>-6239.3795341566438</v>
      </c>
      <c r="I207" s="21"/>
      <c r="J207" s="21"/>
      <c r="K207" s="21"/>
      <c r="L207" s="21"/>
      <c r="M207" s="21"/>
      <c r="N207" s="21"/>
      <c r="O207" s="21"/>
      <c r="P207" s="21"/>
      <c r="Q207" s="21" t="s">
        <v>29</v>
      </c>
      <c r="R207" s="3">
        <f>200-R206</f>
        <v>150</v>
      </c>
      <c r="S207" s="21"/>
      <c r="T207" s="3" t="e">
        <f t="shared" si="73"/>
        <v>#VALUE!</v>
      </c>
      <c r="U207" s="3" t="e">
        <f t="shared" si="74"/>
        <v>#VALUE!</v>
      </c>
      <c r="V207" s="3"/>
      <c r="W207" s="3" t="e">
        <f t="shared" si="76"/>
        <v>#VALUE!</v>
      </c>
      <c r="X207" s="3">
        <f t="shared" si="80"/>
        <v>1</v>
      </c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>
        <f t="shared" ref="AU207:AW207" si="83">200-AU206</f>
        <v>200</v>
      </c>
      <c r="AV207" s="3">
        <f t="shared" si="83"/>
        <v>200</v>
      </c>
      <c r="AW207" s="3">
        <f t="shared" si="83"/>
        <v>200</v>
      </c>
    </row>
    <row r="208" spans="1:49" x14ac:dyDescent="0.3">
      <c r="A208" s="3"/>
      <c r="B208" s="3"/>
      <c r="C208" s="21"/>
      <c r="D208" s="21"/>
      <c r="E208" s="21"/>
      <c r="F208" s="21"/>
      <c r="G208" s="21"/>
      <c r="H208" s="21"/>
      <c r="I208" s="3"/>
      <c r="J208" s="3"/>
      <c r="K208" s="3"/>
      <c r="L208" s="21"/>
      <c r="M208" s="3"/>
      <c r="N208" s="3"/>
      <c r="O208" s="3"/>
      <c r="P208" s="3"/>
      <c r="Q208" s="3"/>
      <c r="R208" s="3"/>
      <c r="S208" s="3"/>
      <c r="T208" s="3"/>
    </row>
    <row r="209" spans="1:20" x14ac:dyDescent="0.3">
      <c r="A209" s="3"/>
      <c r="B209" s="19" t="s">
        <v>6</v>
      </c>
      <c r="C209" s="20">
        <f t="shared" ref="C209:H209" si="84">STDEVP(C6:C205)</f>
        <v>8.2669691429078807</v>
      </c>
      <c r="D209" s="20">
        <f t="shared" si="84"/>
        <v>6.9390267581513188</v>
      </c>
      <c r="E209" s="20">
        <f t="shared" si="84"/>
        <v>0.59683982042195405</v>
      </c>
      <c r="F209" s="20">
        <f t="shared" si="84"/>
        <v>36739.989672512165</v>
      </c>
      <c r="G209" s="20">
        <f t="shared" si="84"/>
        <v>4198.4599884831041</v>
      </c>
      <c r="H209" s="20">
        <f t="shared" si="84"/>
        <v>7308.152709620952</v>
      </c>
      <c r="I209" s="21"/>
      <c r="J209" s="21"/>
      <c r="K209" s="21"/>
      <c r="L209" s="21"/>
      <c r="M209" s="21"/>
      <c r="N209" s="21"/>
      <c r="O209" s="21"/>
      <c r="P209" s="21"/>
      <c r="Q209" s="21"/>
      <c r="R209" s="3"/>
      <c r="S209" s="3"/>
      <c r="T209" s="3"/>
    </row>
    <row r="210" spans="1:20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ht="21" x14ac:dyDescent="0.4">
      <c r="A211" s="3"/>
      <c r="B211" s="4" t="s">
        <v>18</v>
      </c>
      <c r="C211" s="5"/>
      <c r="D211" s="6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3">
      <c r="B212" s="3"/>
      <c r="C212" s="3"/>
      <c r="D212" s="3"/>
      <c r="E212" s="3"/>
      <c r="F212" s="3"/>
      <c r="G212" s="3"/>
      <c r="H212" s="3"/>
      <c r="I212" s="3"/>
    </row>
    <row r="213" spans="1:20" ht="21" x14ac:dyDescent="0.4">
      <c r="B213" s="9" t="s">
        <v>7</v>
      </c>
      <c r="C213" s="3"/>
      <c r="D213" s="3"/>
      <c r="E213" s="3"/>
      <c r="F213" s="3"/>
      <c r="G213" s="3"/>
      <c r="H213" s="3"/>
      <c r="I213" s="3"/>
    </row>
    <row r="214" spans="1:20" ht="21" x14ac:dyDescent="0.4">
      <c r="B214" s="7" t="s">
        <v>0</v>
      </c>
      <c r="C214" s="7" t="s">
        <v>1</v>
      </c>
      <c r="D214" s="7" t="s">
        <v>3</v>
      </c>
      <c r="E214" s="7" t="s">
        <v>2</v>
      </c>
      <c r="F214" s="7" t="s">
        <v>11</v>
      </c>
      <c r="G214" s="7" t="s">
        <v>10</v>
      </c>
      <c r="H214" s="7" t="s">
        <v>4</v>
      </c>
      <c r="I214" s="7" t="s">
        <v>8</v>
      </c>
    </row>
    <row r="215" spans="1:20" x14ac:dyDescent="0.3">
      <c r="B215" s="11">
        <v>1</v>
      </c>
      <c r="C215" s="12">
        <v>32.527992695314055</v>
      </c>
      <c r="D215" s="12">
        <v>9.3881124724252203</v>
      </c>
      <c r="E215" s="12">
        <v>0.29758666353362978</v>
      </c>
      <c r="F215" s="13">
        <v>37843.679019279152</v>
      </c>
      <c r="G215" s="13">
        <v>-3246.6565161297449</v>
      </c>
      <c r="H215" s="13">
        <v>-4794.7060760209424</v>
      </c>
      <c r="I215" s="14">
        <v>0</v>
      </c>
    </row>
    <row r="216" spans="1:20" x14ac:dyDescent="0.3">
      <c r="B216" s="11">
        <v>2</v>
      </c>
      <c r="C216" s="12">
        <v>34.578225634949476</v>
      </c>
      <c r="D216" s="12">
        <v>11.972863627459002</v>
      </c>
      <c r="E216" s="12">
        <v>1.4851032349519739</v>
      </c>
      <c r="F216" s="13">
        <v>65765.229898742095</v>
      </c>
      <c r="G216" s="13">
        <v>-15597.775662324955</v>
      </c>
      <c r="H216" s="13">
        <v>-17632.168588110722</v>
      </c>
      <c r="I216" s="14">
        <v>1</v>
      </c>
    </row>
    <row r="217" spans="1:20" x14ac:dyDescent="0.3">
      <c r="B217" s="11">
        <v>3</v>
      </c>
      <c r="C217" s="12">
        <v>37.697188433488144</v>
      </c>
      <c r="D217" s="12">
        <v>12.459833004193461</v>
      </c>
      <c r="E217" s="12">
        <v>8.5443861666589016E-2</v>
      </c>
      <c r="F217" s="13">
        <v>61002.28547149933</v>
      </c>
      <c r="G217" s="13">
        <v>-11401.917618160862</v>
      </c>
      <c r="H217" s="13">
        <v>-7910.2428094570278</v>
      </c>
      <c r="I217" s="14">
        <v>1</v>
      </c>
    </row>
    <row r="218" spans="1:20" x14ac:dyDescent="0.3">
      <c r="B218" s="11">
        <v>4</v>
      </c>
      <c r="C218" s="12">
        <v>28.684510465999875</v>
      </c>
      <c r="D218" s="12">
        <v>1.3871435812134534</v>
      </c>
      <c r="E218" s="12">
        <v>1.837598055126811</v>
      </c>
      <c r="F218" s="13">
        <v>19952.734936763583</v>
      </c>
      <c r="G218" s="13">
        <v>-1233.3784497746633</v>
      </c>
      <c r="H218" s="13">
        <v>-2408.0973554718266</v>
      </c>
      <c r="I218" s="14">
        <v>0</v>
      </c>
    </row>
    <row r="219" spans="1:20" x14ac:dyDescent="0.3">
      <c r="B219" s="11">
        <v>5</v>
      </c>
      <c r="C219" s="12">
        <v>32.6146714996556</v>
      </c>
      <c r="D219" s="12">
        <v>7.4888206039098391</v>
      </c>
      <c r="E219" s="12">
        <v>0.23412163258243804</v>
      </c>
      <c r="F219" s="13">
        <v>24970.128122412683</v>
      </c>
      <c r="G219" s="13">
        <v>-1135.6805427010672</v>
      </c>
      <c r="H219" s="13">
        <v>-397.32318864735043</v>
      </c>
      <c r="I219" s="14">
        <v>0</v>
      </c>
    </row>
    <row r="220" spans="1:20" x14ac:dyDescent="0.3">
      <c r="B220" s="11">
        <v>6</v>
      </c>
      <c r="C220" s="12">
        <v>39.318735135003948</v>
      </c>
      <c r="D220" s="12">
        <v>4.5788353332239833</v>
      </c>
      <c r="E220" s="12">
        <v>2.0319177923005185</v>
      </c>
      <c r="F220" s="13">
        <v>222106.36405955997</v>
      </c>
      <c r="G220" s="13">
        <v>-16353.385800424536</v>
      </c>
      <c r="H220" s="13">
        <v>-55418.567534663533</v>
      </c>
      <c r="I220" s="14">
        <v>1</v>
      </c>
    </row>
    <row r="221" spans="1:20" x14ac:dyDescent="0.3">
      <c r="B221" s="11">
        <v>7</v>
      </c>
      <c r="C221" s="12">
        <v>46.846749371494667</v>
      </c>
      <c r="D221" s="12">
        <v>16.900791117598846</v>
      </c>
      <c r="E221" s="12">
        <v>0.99788891819892189</v>
      </c>
      <c r="F221" s="13">
        <v>74282.971881034697</v>
      </c>
      <c r="G221" s="13">
        <v>-4468.4713667422684</v>
      </c>
      <c r="H221" s="13">
        <v>-8517.3212654058079</v>
      </c>
      <c r="I221" s="14">
        <v>0</v>
      </c>
    </row>
    <row r="222" spans="1:20" x14ac:dyDescent="0.3">
      <c r="B222" s="11">
        <v>8</v>
      </c>
      <c r="C222" s="12">
        <v>42.001734309212921</v>
      </c>
      <c r="D222" s="12">
        <v>15.930614719152564</v>
      </c>
      <c r="E222" s="12">
        <v>2.8020593210734366</v>
      </c>
      <c r="F222" s="13">
        <v>117987.39337035212</v>
      </c>
      <c r="G222" s="13">
        <v>-5313.2024814853094</v>
      </c>
      <c r="H222" s="13">
        <v>-1796.6513475930628</v>
      </c>
      <c r="I222" s="14">
        <v>0</v>
      </c>
    </row>
    <row r="223" spans="1:20" x14ac:dyDescent="0.3">
      <c r="B223" s="11">
        <v>9</v>
      </c>
      <c r="C223" s="12">
        <v>46.780067176911061</v>
      </c>
      <c r="D223" s="12">
        <v>11.962431605718844</v>
      </c>
      <c r="E223" s="12">
        <v>0.66937256249593413</v>
      </c>
      <c r="F223" s="13">
        <v>55248.186810609084</v>
      </c>
      <c r="G223" s="13">
        <v>-7435.1902992346268</v>
      </c>
      <c r="H223" s="13">
        <v>-18232.5466627922</v>
      </c>
      <c r="I223" s="14">
        <v>0</v>
      </c>
    </row>
    <row r="224" spans="1:20" x14ac:dyDescent="0.3">
      <c r="B224" s="11">
        <v>10</v>
      </c>
      <c r="C224" s="12">
        <v>27.272832471590558</v>
      </c>
      <c r="D224" s="12">
        <v>9.4732239489208183</v>
      </c>
      <c r="E224" s="12">
        <v>0.47887770014103703</v>
      </c>
      <c r="F224" s="13">
        <v>33039.875767691519</v>
      </c>
      <c r="G224" s="13">
        <v>-1833.3318931795757</v>
      </c>
      <c r="H224" s="13">
        <v>-3631.8822481574971</v>
      </c>
      <c r="I224" s="14">
        <v>0</v>
      </c>
    </row>
    <row r="225" spans="2:9" x14ac:dyDescent="0.3">
      <c r="B225" s="11">
        <v>11</v>
      </c>
      <c r="C225" s="12">
        <v>35.272907632434048</v>
      </c>
      <c r="D225" s="12">
        <v>1.042530902065629</v>
      </c>
      <c r="E225" s="12">
        <v>0.77618365483816743</v>
      </c>
      <c r="F225" s="13">
        <v>20059.741253096825</v>
      </c>
      <c r="G225" s="13">
        <v>-3898.767801101646</v>
      </c>
      <c r="H225" s="13">
        <v>-2634.0089814388557</v>
      </c>
      <c r="I225" s="14">
        <v>1</v>
      </c>
    </row>
    <row r="226" spans="2:9" x14ac:dyDescent="0.3">
      <c r="B226" s="11">
        <v>12</v>
      </c>
      <c r="C226" s="12">
        <v>25.965184925533375</v>
      </c>
      <c r="D226" s="12">
        <v>4.2080828098640168</v>
      </c>
      <c r="E226" s="12">
        <v>0.60466642123732295</v>
      </c>
      <c r="F226" s="13">
        <v>35386.942134864643</v>
      </c>
      <c r="G226" s="13">
        <v>-191.06994474981784</v>
      </c>
      <c r="H226" s="13">
        <v>-1661.0668495284679</v>
      </c>
      <c r="I226" s="14">
        <v>0</v>
      </c>
    </row>
    <row r="227" spans="2:9" x14ac:dyDescent="0.3">
      <c r="B227" s="11">
        <v>13</v>
      </c>
      <c r="C227" s="12">
        <v>32.33919070749824</v>
      </c>
      <c r="D227" s="12">
        <v>7.4007358835623096</v>
      </c>
      <c r="E227" s="12">
        <v>2.9002149440635616</v>
      </c>
      <c r="F227" s="13">
        <v>35107.89453451502</v>
      </c>
      <c r="G227" s="13">
        <v>-1315.9524119891794</v>
      </c>
      <c r="H227" s="13">
        <v>-1951.3927539610081</v>
      </c>
      <c r="I227" s="14">
        <v>1</v>
      </c>
    </row>
    <row r="228" spans="2:9" x14ac:dyDescent="0.3">
      <c r="B228" s="11">
        <v>14</v>
      </c>
      <c r="C228" s="12">
        <v>48.818115777712727</v>
      </c>
      <c r="D228" s="12">
        <v>22.368451882766941</v>
      </c>
      <c r="E228" s="12">
        <v>4.2007489201691312E-2</v>
      </c>
      <c r="F228" s="13">
        <v>116698.37428801091</v>
      </c>
      <c r="G228" s="13">
        <v>-8254.7894226495191</v>
      </c>
      <c r="H228" s="13">
        <v>-9029.9427827554318</v>
      </c>
      <c r="I228" s="14">
        <v>0</v>
      </c>
    </row>
    <row r="229" spans="2:9" x14ac:dyDescent="0.3">
      <c r="B229" s="11">
        <v>15</v>
      </c>
      <c r="C229" s="12">
        <v>51.806121009423052</v>
      </c>
      <c r="D229" s="12">
        <v>26.626096662003846</v>
      </c>
      <c r="E229" s="12">
        <v>0.54186192608040029</v>
      </c>
      <c r="F229" s="13">
        <v>165132.22489419524</v>
      </c>
      <c r="G229" s="13">
        <v>-1754.2799676063444</v>
      </c>
      <c r="H229" s="13">
        <v>-34032.978385516129</v>
      </c>
      <c r="I229" s="14">
        <v>0</v>
      </c>
    </row>
    <row r="230" spans="2:9" x14ac:dyDescent="0.3">
      <c r="B230" s="11">
        <v>16</v>
      </c>
      <c r="C230" s="12">
        <v>31.321249957376676</v>
      </c>
      <c r="D230" s="12">
        <v>7.8429191909970655</v>
      </c>
      <c r="E230" s="12">
        <v>0.3498094669228729</v>
      </c>
      <c r="F230" s="13">
        <v>41564.570082906263</v>
      </c>
      <c r="G230" s="13">
        <v>-341.03038524039471</v>
      </c>
      <c r="H230" s="13">
        <v>-11029.774251481591</v>
      </c>
      <c r="I230" s="14">
        <v>0</v>
      </c>
    </row>
    <row r="231" spans="2:9" x14ac:dyDescent="0.3">
      <c r="B231" s="11">
        <v>17</v>
      </c>
      <c r="C231" s="12">
        <v>27.298561795426647</v>
      </c>
      <c r="D231" s="12">
        <v>7.7035131684982083</v>
      </c>
      <c r="E231" s="12">
        <v>0.26212793369732035</v>
      </c>
      <c r="F231" s="13">
        <v>35830.704437970468</v>
      </c>
      <c r="G231" s="13">
        <v>-287.22741124517944</v>
      </c>
      <c r="H231" s="13">
        <v>-1158.0140701166249</v>
      </c>
      <c r="I231" s="14">
        <v>0</v>
      </c>
    </row>
    <row r="232" spans="2:9" x14ac:dyDescent="0.3">
      <c r="B232" s="11">
        <v>18</v>
      </c>
      <c r="C232" s="12">
        <v>25.58380212374691</v>
      </c>
      <c r="D232" s="12">
        <v>2.7477073514543333</v>
      </c>
      <c r="E232" s="12">
        <v>0.46179154800294248</v>
      </c>
      <c r="F232" s="13">
        <v>17830.424539834556</v>
      </c>
      <c r="G232" s="13">
        <v>-2145.1887409253759</v>
      </c>
      <c r="H232" s="13">
        <v>-6227.8794181811536</v>
      </c>
      <c r="I232" s="14">
        <v>1</v>
      </c>
    </row>
    <row r="233" spans="2:9" x14ac:dyDescent="0.3">
      <c r="B233" s="11">
        <v>19</v>
      </c>
      <c r="C233" s="12">
        <v>31.486093401479579</v>
      </c>
      <c r="D233" s="12">
        <v>13.634791363606167</v>
      </c>
      <c r="E233" s="12">
        <v>1.0400592943572557</v>
      </c>
      <c r="F233" s="13">
        <v>67805.579692328771</v>
      </c>
      <c r="G233" s="13">
        <v>-7509.7465527302829</v>
      </c>
      <c r="H233" s="13">
        <v>-3131.7126765419489</v>
      </c>
      <c r="I233" s="14">
        <v>0</v>
      </c>
    </row>
    <row r="234" spans="2:9" x14ac:dyDescent="0.3">
      <c r="B234" s="11">
        <v>20</v>
      </c>
      <c r="C234" s="12">
        <v>43.695615822814482</v>
      </c>
      <c r="D234" s="12">
        <v>2.5758118657900728</v>
      </c>
      <c r="E234" s="12">
        <v>0.28295218386825682</v>
      </c>
      <c r="F234" s="13">
        <v>20192.437340153865</v>
      </c>
      <c r="G234" s="13">
        <v>-322.92086851856322</v>
      </c>
      <c r="H234" s="13">
        <v>-829.71400100976871</v>
      </c>
      <c r="I234" s="14">
        <v>0</v>
      </c>
    </row>
    <row r="235" spans="2:9" x14ac:dyDescent="0.3">
      <c r="B235" s="11">
        <v>21</v>
      </c>
      <c r="C235" s="12">
        <v>31.179627397817736</v>
      </c>
      <c r="D235" s="12">
        <v>3.6921304846426453</v>
      </c>
      <c r="E235" s="12">
        <v>2.4527063628087774E-2</v>
      </c>
      <c r="F235" s="13">
        <v>12517.055831412699</v>
      </c>
      <c r="G235" s="13">
        <v>34.163817237816488</v>
      </c>
      <c r="H235" s="13">
        <v>-642.14748185120413</v>
      </c>
      <c r="I235" s="14">
        <v>0</v>
      </c>
    </row>
    <row r="236" spans="2:9" x14ac:dyDescent="0.3">
      <c r="B236" s="11">
        <v>22</v>
      </c>
      <c r="C236" s="12">
        <v>37.350212873136456</v>
      </c>
      <c r="D236" s="12">
        <v>20.986999823084805</v>
      </c>
      <c r="E236" s="12">
        <v>2.0194706017492314</v>
      </c>
      <c r="F236" s="13">
        <v>92609.201214892033</v>
      </c>
      <c r="G236" s="13">
        <v>-10895.06812476204</v>
      </c>
      <c r="H236" s="13">
        <v>-18365.187803195768</v>
      </c>
      <c r="I236" s="14">
        <v>0</v>
      </c>
    </row>
    <row r="237" spans="2:9" x14ac:dyDescent="0.3">
      <c r="B237" s="11">
        <v>23</v>
      </c>
      <c r="C237" s="12">
        <v>41.970538388276182</v>
      </c>
      <c r="D237" s="12">
        <v>14.45333719360187</v>
      </c>
      <c r="E237" s="12">
        <v>1.987148095044712</v>
      </c>
      <c r="F237" s="13">
        <v>55837.356761112111</v>
      </c>
      <c r="G237" s="13">
        <v>-1443.2297435038158</v>
      </c>
      <c r="H237" s="13">
        <v>-3773.8190714044863</v>
      </c>
      <c r="I237" s="14">
        <v>0</v>
      </c>
    </row>
    <row r="238" spans="2:9" x14ac:dyDescent="0.3">
      <c r="B238" s="11">
        <v>24</v>
      </c>
      <c r="C238" s="12">
        <v>46.093282238154274</v>
      </c>
      <c r="D238" s="12">
        <v>25.780530045739642</v>
      </c>
      <c r="E238" s="12">
        <v>0.30161638695601123</v>
      </c>
      <c r="F238" s="13">
        <v>63307.337815523082</v>
      </c>
      <c r="G238" s="13">
        <v>-1931.0206058860053</v>
      </c>
      <c r="H238" s="13">
        <v>-21382.343117228069</v>
      </c>
      <c r="I238" s="14">
        <v>0</v>
      </c>
    </row>
    <row r="239" spans="2:9" x14ac:dyDescent="0.3">
      <c r="B239" s="11">
        <v>25</v>
      </c>
      <c r="C239" s="12">
        <v>49.446627120810312</v>
      </c>
      <c r="D239" s="12">
        <v>4.5701115415511877</v>
      </c>
      <c r="E239" s="12">
        <v>0.66945020864125093</v>
      </c>
      <c r="F239" s="13">
        <v>29488.544915640181</v>
      </c>
      <c r="G239" s="13">
        <v>-1201.6021743809988</v>
      </c>
      <c r="H239" s="13">
        <v>-3453.3577033742058</v>
      </c>
      <c r="I239" s="14">
        <v>1</v>
      </c>
    </row>
    <row r="240" spans="2:9" x14ac:dyDescent="0.3">
      <c r="B240" s="11">
        <v>26</v>
      </c>
      <c r="C240" s="12">
        <v>25.163976971288786</v>
      </c>
      <c r="D240" s="12">
        <v>9.3081386005442681</v>
      </c>
      <c r="E240" s="12">
        <v>0.35931589810596293</v>
      </c>
      <c r="F240" s="13">
        <v>27375.727091279023</v>
      </c>
      <c r="G240" s="13">
        <v>-1144.3646194165369</v>
      </c>
      <c r="H240" s="13">
        <v>-4041.6251729902729</v>
      </c>
      <c r="I240" s="14">
        <v>0</v>
      </c>
    </row>
    <row r="241" spans="2:9" x14ac:dyDescent="0.3">
      <c r="B241" s="11">
        <v>27</v>
      </c>
      <c r="C241" s="12">
        <v>39.681778816370219</v>
      </c>
      <c r="D241" s="12">
        <v>4.2871130882945518</v>
      </c>
      <c r="E241" s="12">
        <v>1.7435993945736548</v>
      </c>
      <c r="F241" s="13">
        <v>73552.82708146199</v>
      </c>
      <c r="G241" s="13">
        <v>-1711.3801190476163</v>
      </c>
      <c r="H241" s="13">
        <v>-1285.2822149795859</v>
      </c>
      <c r="I241" s="14">
        <v>0</v>
      </c>
    </row>
    <row r="242" spans="2:9" x14ac:dyDescent="0.3">
      <c r="B242" s="11">
        <v>28</v>
      </c>
      <c r="C242" s="12">
        <v>30.799678852086075</v>
      </c>
      <c r="D242" s="12">
        <v>0.58299538853328337</v>
      </c>
      <c r="E242" s="12">
        <v>1.8222858697199964</v>
      </c>
      <c r="F242" s="13">
        <v>19312.633294967578</v>
      </c>
      <c r="G242" s="13">
        <v>29.988405634568466</v>
      </c>
      <c r="H242" s="13">
        <v>-495.87898404542295</v>
      </c>
      <c r="I242" s="14">
        <v>0</v>
      </c>
    </row>
    <row r="243" spans="2:9" x14ac:dyDescent="0.3">
      <c r="B243" s="11">
        <v>29</v>
      </c>
      <c r="C243" s="12">
        <v>39.612560967404725</v>
      </c>
      <c r="D243" s="12">
        <v>1.1865563616525217</v>
      </c>
      <c r="E243" s="12">
        <v>2.209184426344267E-2</v>
      </c>
      <c r="F243" s="13">
        <v>20357.131468654232</v>
      </c>
      <c r="G243" s="13">
        <v>-600.28174875697653</v>
      </c>
      <c r="H243" s="13">
        <v>-3112.0274526407138</v>
      </c>
      <c r="I243" s="14">
        <v>0</v>
      </c>
    </row>
    <row r="244" spans="2:9" x14ac:dyDescent="0.3">
      <c r="B244" s="11">
        <v>30</v>
      </c>
      <c r="C244" s="12">
        <v>32.613604185520941</v>
      </c>
      <c r="D244" s="12">
        <v>3.6352299998575606</v>
      </c>
      <c r="E244" s="12">
        <v>0.71861379785870683</v>
      </c>
      <c r="F244" s="13">
        <v>18431.375998096071</v>
      </c>
      <c r="G244" s="13">
        <v>-447.78757624222465</v>
      </c>
      <c r="H244" s="13">
        <v>-3283.4765151128581</v>
      </c>
      <c r="I244" s="14">
        <v>0</v>
      </c>
    </row>
    <row r="245" spans="2:9" x14ac:dyDescent="0.3">
      <c r="B245" s="11">
        <v>31</v>
      </c>
      <c r="C245" s="12">
        <v>39.42180181283743</v>
      </c>
      <c r="D245" s="12">
        <v>2.3520623965725651</v>
      </c>
      <c r="E245" s="12">
        <v>1.1548056162703788</v>
      </c>
      <c r="F245" s="13">
        <v>12507.961158196327</v>
      </c>
      <c r="G245" s="13">
        <v>-3783.2263936761701</v>
      </c>
      <c r="H245" s="13">
        <v>-3375.6393768924199</v>
      </c>
      <c r="I245" s="14">
        <v>1</v>
      </c>
    </row>
    <row r="246" spans="2:9" x14ac:dyDescent="0.3">
      <c r="B246" s="11">
        <v>32</v>
      </c>
      <c r="C246" s="12">
        <v>49.105740781032011</v>
      </c>
      <c r="D246" s="12">
        <v>11.666735099067878</v>
      </c>
      <c r="E246" s="12">
        <v>1.1734616029136873</v>
      </c>
      <c r="F246" s="13">
        <v>77851.454180734276</v>
      </c>
      <c r="G246" s="13">
        <v>-1953.9165355820962</v>
      </c>
      <c r="H246" s="13">
        <v>-10429.360332812903</v>
      </c>
      <c r="I246" s="14">
        <v>0</v>
      </c>
    </row>
    <row r="247" spans="2:9" x14ac:dyDescent="0.3">
      <c r="B247" s="11">
        <v>33</v>
      </c>
      <c r="C247" s="12">
        <v>35.307111954064737</v>
      </c>
      <c r="D247" s="12">
        <v>8.830287186100513</v>
      </c>
      <c r="E247" s="12">
        <v>1.1953499425044436</v>
      </c>
      <c r="F247" s="13">
        <v>28597.609031233282</v>
      </c>
      <c r="G247" s="13">
        <v>-888.1300004707382</v>
      </c>
      <c r="H247" s="13">
        <v>1220.4267686525991</v>
      </c>
      <c r="I247" s="14">
        <v>0</v>
      </c>
    </row>
    <row r="248" spans="2:9" x14ac:dyDescent="0.3">
      <c r="B248" s="11">
        <v>34</v>
      </c>
      <c r="C248" s="12">
        <v>27.329430988721668</v>
      </c>
      <c r="D248" s="12">
        <v>7.8559852381237407</v>
      </c>
      <c r="E248" s="12">
        <v>5.6778729905506017E-2</v>
      </c>
      <c r="F248" s="13">
        <v>21613.02036352106</v>
      </c>
      <c r="G248" s="13">
        <v>-26.986302640174017</v>
      </c>
      <c r="H248" s="13">
        <v>-1008.0110638189736</v>
      </c>
      <c r="I248" s="14">
        <v>0</v>
      </c>
    </row>
    <row r="249" spans="2:9" x14ac:dyDescent="0.3">
      <c r="B249" s="11">
        <v>35</v>
      </c>
      <c r="C249" s="12">
        <v>42.023871361444385</v>
      </c>
      <c r="D249" s="12">
        <v>12.292490797484756</v>
      </c>
      <c r="E249" s="12">
        <v>0.72614532699721468</v>
      </c>
      <c r="F249" s="13">
        <v>84269.868996686957</v>
      </c>
      <c r="G249" s="13">
        <v>-3020.1442556778693</v>
      </c>
      <c r="H249" s="13">
        <v>-19178.49940560422</v>
      </c>
      <c r="I249" s="14">
        <v>0</v>
      </c>
    </row>
    <row r="250" spans="2:9" x14ac:dyDescent="0.3">
      <c r="B250" s="11">
        <v>36</v>
      </c>
      <c r="C250" s="12">
        <v>42.828487285924822</v>
      </c>
      <c r="D250" s="12">
        <v>0.91072134032527918</v>
      </c>
      <c r="E250" s="12">
        <v>1.0518952800500321</v>
      </c>
      <c r="F250" s="13">
        <v>64388.605727054455</v>
      </c>
      <c r="G250" s="13">
        <v>-431.63584833480286</v>
      </c>
      <c r="H250" s="13">
        <v>-7002.1803436639238</v>
      </c>
      <c r="I250" s="14">
        <v>0</v>
      </c>
    </row>
    <row r="251" spans="2:9" x14ac:dyDescent="0.3">
      <c r="B251" s="11">
        <v>37</v>
      </c>
      <c r="C251" s="12">
        <v>28.495138136359376</v>
      </c>
      <c r="D251" s="12">
        <v>5.1827863262051386</v>
      </c>
      <c r="E251" s="12">
        <v>0.28412556451040444</v>
      </c>
      <c r="F251" s="13">
        <v>16710.505492480352</v>
      </c>
      <c r="G251" s="13">
        <v>-1234.2127169025464</v>
      </c>
      <c r="H251" s="13">
        <v>1246.8612655853394</v>
      </c>
      <c r="I251" s="14">
        <v>0</v>
      </c>
    </row>
    <row r="252" spans="2:9" x14ac:dyDescent="0.3">
      <c r="B252" s="11">
        <v>38</v>
      </c>
      <c r="C252" s="12">
        <v>49.646213247551849</v>
      </c>
      <c r="D252" s="12">
        <v>15.117785542187583</v>
      </c>
      <c r="E252" s="12">
        <v>0.79901568502432929</v>
      </c>
      <c r="F252" s="13">
        <v>80738.327558575824</v>
      </c>
      <c r="G252" s="13">
        <v>-5167.8351817603516</v>
      </c>
      <c r="H252" s="13">
        <v>-2203.914640801172</v>
      </c>
      <c r="I252" s="14">
        <v>0</v>
      </c>
    </row>
    <row r="253" spans="2:9" x14ac:dyDescent="0.3">
      <c r="B253" s="11">
        <v>39</v>
      </c>
      <c r="C253" s="12">
        <v>26.51776028808089</v>
      </c>
      <c r="D253" s="12">
        <v>0.74556899537893861</v>
      </c>
      <c r="E253" s="12">
        <v>1.5332058895752161</v>
      </c>
      <c r="F253" s="13">
        <v>13790.475134843457</v>
      </c>
      <c r="G253" s="13">
        <v>-5585.9792883135588</v>
      </c>
      <c r="H253" s="13">
        <v>-7900.4339190657811</v>
      </c>
      <c r="I253" s="14">
        <v>1</v>
      </c>
    </row>
    <row r="254" spans="2:9" x14ac:dyDescent="0.3">
      <c r="B254" s="11">
        <v>40</v>
      </c>
      <c r="C254" s="12">
        <v>27.903744192939303</v>
      </c>
      <c r="D254" s="12">
        <v>11.441545564031113</v>
      </c>
      <c r="E254" s="12">
        <v>0.26113417030000519</v>
      </c>
      <c r="F254" s="13">
        <v>35216.167318152628</v>
      </c>
      <c r="G254" s="13">
        <v>-3093.4318814815397</v>
      </c>
      <c r="H254" s="13">
        <v>-3920.2347742581787</v>
      </c>
      <c r="I254" s="14">
        <v>0</v>
      </c>
    </row>
    <row r="255" spans="2:9" x14ac:dyDescent="0.3">
      <c r="B255" s="11">
        <v>41</v>
      </c>
      <c r="C255" s="12">
        <v>47.176445032148926</v>
      </c>
      <c r="D255" s="12">
        <v>24.532598224653018</v>
      </c>
      <c r="E255" s="12">
        <v>0.98488375749019585</v>
      </c>
      <c r="F255" s="13">
        <v>117904.27792265589</v>
      </c>
      <c r="G255" s="13">
        <v>-1368.0493075738868</v>
      </c>
      <c r="H255" s="13">
        <v>-10137.604466064851</v>
      </c>
      <c r="I255" s="14">
        <v>0</v>
      </c>
    </row>
    <row r="256" spans="2:9" x14ac:dyDescent="0.3">
      <c r="B256" s="11">
        <v>42</v>
      </c>
      <c r="C256" s="12">
        <v>30.376677616729616</v>
      </c>
      <c r="D256" s="12">
        <v>11.803159616580231</v>
      </c>
      <c r="E256" s="12">
        <v>0.32060028131282137</v>
      </c>
      <c r="F256" s="13">
        <v>32064.929924698248</v>
      </c>
      <c r="G256" s="13">
        <v>-357.07473874797552</v>
      </c>
      <c r="H256" s="13">
        <v>-219.43359726307153</v>
      </c>
      <c r="I256" s="14">
        <v>0</v>
      </c>
    </row>
    <row r="257" spans="2:9" x14ac:dyDescent="0.3">
      <c r="B257" s="11">
        <v>43</v>
      </c>
      <c r="C257" s="12">
        <v>29.91283923579013</v>
      </c>
      <c r="D257" s="12">
        <v>6.7746519760910804</v>
      </c>
      <c r="E257" s="12">
        <v>1.2587742787971243</v>
      </c>
      <c r="F257" s="13">
        <v>19060.252794048065</v>
      </c>
      <c r="G257" s="13">
        <v>-2337.5832265656945</v>
      </c>
      <c r="H257" s="13">
        <v>-4486.2465277101828</v>
      </c>
      <c r="I257" s="14">
        <v>0</v>
      </c>
    </row>
    <row r="258" spans="2:9" x14ac:dyDescent="0.3">
      <c r="B258" s="11">
        <v>44</v>
      </c>
      <c r="C258" s="12">
        <v>35.477684460829117</v>
      </c>
      <c r="D258" s="12">
        <v>13.103107449257873</v>
      </c>
      <c r="E258" s="12">
        <v>3.6961478828542251</v>
      </c>
      <c r="F258" s="13">
        <v>81993.019316148187</v>
      </c>
      <c r="G258" s="13">
        <v>-736.44654053770023</v>
      </c>
      <c r="H258" s="13">
        <v>492.94841160736894</v>
      </c>
      <c r="I258" s="14">
        <v>0</v>
      </c>
    </row>
    <row r="259" spans="2:9" x14ac:dyDescent="0.3">
      <c r="B259" s="11">
        <v>45</v>
      </c>
      <c r="C259" s="12">
        <v>39.565472853080266</v>
      </c>
      <c r="D259" s="12">
        <v>23.895595636133649</v>
      </c>
      <c r="E259" s="12">
        <v>0.37236529901527021</v>
      </c>
      <c r="F259" s="13">
        <v>70301.975519758882</v>
      </c>
      <c r="G259" s="13">
        <v>-6211.3322387703101</v>
      </c>
      <c r="H259" s="13">
        <v>-21486.69355302678</v>
      </c>
      <c r="I259" s="14">
        <v>0</v>
      </c>
    </row>
    <row r="260" spans="2:9" x14ac:dyDescent="0.3">
      <c r="B260" s="11">
        <v>46</v>
      </c>
      <c r="C260" s="12">
        <v>41.075869656343357</v>
      </c>
      <c r="D260" s="12">
        <v>14.513927786991632</v>
      </c>
      <c r="E260" s="12">
        <v>0.48748654453416917</v>
      </c>
      <c r="F260" s="13">
        <v>35721.612014557359</v>
      </c>
      <c r="G260" s="13">
        <v>-2568.8867307674795</v>
      </c>
      <c r="H260" s="13">
        <v>-4369.0710611516934</v>
      </c>
      <c r="I260" s="14">
        <v>0</v>
      </c>
    </row>
    <row r="261" spans="2:9" x14ac:dyDescent="0.3">
      <c r="B261" s="11">
        <v>47</v>
      </c>
      <c r="C261" s="12">
        <v>32.162520459486103</v>
      </c>
      <c r="D261" s="12">
        <v>7.3664871149835287</v>
      </c>
      <c r="E261" s="12">
        <v>1.2649092390809764</v>
      </c>
      <c r="F261" s="13">
        <v>42544.94304479222</v>
      </c>
      <c r="G261" s="13">
        <v>-5967.0302271215496</v>
      </c>
      <c r="H261" s="13">
        <v>-19498.852154924352</v>
      </c>
      <c r="I261" s="14">
        <v>1</v>
      </c>
    </row>
    <row r="262" spans="2:9" x14ac:dyDescent="0.3">
      <c r="B262" s="11">
        <v>48</v>
      </c>
      <c r="C262" s="12">
        <v>29.259271901766098</v>
      </c>
      <c r="D262" s="12">
        <v>4.3281355489140028</v>
      </c>
      <c r="E262" s="12">
        <v>1.1413409769854237</v>
      </c>
      <c r="F262" s="13">
        <v>38366.842399157969</v>
      </c>
      <c r="G262" s="13">
        <v>-2460.2473755859837</v>
      </c>
      <c r="H262" s="13">
        <v>-2223.666604070464</v>
      </c>
      <c r="I262" s="14">
        <v>1</v>
      </c>
    </row>
    <row r="263" spans="2:9" x14ac:dyDescent="0.3">
      <c r="B263" s="11">
        <v>49</v>
      </c>
      <c r="C263" s="12">
        <v>40.554756244791854</v>
      </c>
      <c r="D263" s="12">
        <v>6.2580490426770927</v>
      </c>
      <c r="E263" s="12">
        <v>1.4476220178692611</v>
      </c>
      <c r="F263" s="13">
        <v>191461.21332659732</v>
      </c>
      <c r="G263" s="13">
        <v>-6309.3828477914894</v>
      </c>
      <c r="H263" s="13">
        <v>-23389.468784221026</v>
      </c>
      <c r="I263" s="14">
        <v>0</v>
      </c>
    </row>
    <row r="264" spans="2:9" x14ac:dyDescent="0.3">
      <c r="B264" s="11">
        <v>50</v>
      </c>
      <c r="C264" s="12">
        <v>23.67787920875486</v>
      </c>
      <c r="D264" s="12">
        <v>3.4030962718100377</v>
      </c>
      <c r="E264" s="12">
        <v>0.52133356635962702</v>
      </c>
      <c r="F264" s="13">
        <v>50444.854550787546</v>
      </c>
      <c r="G264" s="13">
        <v>-499.53893934842148</v>
      </c>
      <c r="H264" s="13">
        <v>-9581.6609704167749</v>
      </c>
      <c r="I264" s="14">
        <v>1</v>
      </c>
    </row>
    <row r="265" spans="2:9" x14ac:dyDescent="0.3">
      <c r="B265" s="11">
        <v>51</v>
      </c>
      <c r="C265" s="12">
        <v>43.63556091690041</v>
      </c>
      <c r="D265" s="12">
        <v>18.972217080347949</v>
      </c>
      <c r="E265" s="12">
        <v>0.90188261349809573</v>
      </c>
      <c r="F265" s="13">
        <v>451319.66674940364</v>
      </c>
      <c r="G265" s="13">
        <v>-32050.377355802601</v>
      </c>
      <c r="H265" s="13">
        <v>-24527.776029430403</v>
      </c>
      <c r="I265" s="14">
        <v>1</v>
      </c>
    </row>
    <row r="266" spans="2:9" x14ac:dyDescent="0.3">
      <c r="B266" s="11">
        <v>52</v>
      </c>
      <c r="C266" s="12">
        <v>29.41819023588474</v>
      </c>
      <c r="D266" s="12">
        <v>4.6128719856098739</v>
      </c>
      <c r="E266" s="12">
        <v>0.25989258598992682</v>
      </c>
      <c r="F266" s="13">
        <v>24542.260623207374</v>
      </c>
      <c r="G266" s="13">
        <v>-126.18254370921746</v>
      </c>
      <c r="H266" s="13">
        <v>-2426.7302130077387</v>
      </c>
      <c r="I266" s="14">
        <v>0</v>
      </c>
    </row>
    <row r="267" spans="2:9" x14ac:dyDescent="0.3">
      <c r="B267" s="11">
        <v>53</v>
      </c>
      <c r="C267" s="12">
        <v>23.306455442337327</v>
      </c>
      <c r="D267" s="12">
        <v>0.96748391737982264</v>
      </c>
      <c r="E267" s="12">
        <v>1.1729947546899304</v>
      </c>
      <c r="F267" s="13">
        <v>24527.758353408892</v>
      </c>
      <c r="G267" s="13">
        <v>-757.81372987150598</v>
      </c>
      <c r="H267" s="13">
        <v>-4273.4521063590701</v>
      </c>
      <c r="I267" s="14">
        <v>1</v>
      </c>
    </row>
    <row r="268" spans="2:9" x14ac:dyDescent="0.3">
      <c r="B268" s="11">
        <v>54</v>
      </c>
      <c r="C268" s="12">
        <v>34.037149941544584</v>
      </c>
      <c r="D268" s="12">
        <v>8.7105654179625329</v>
      </c>
      <c r="E268" s="12">
        <v>0.13768125444928936</v>
      </c>
      <c r="F268" s="13">
        <v>36139.600624501356</v>
      </c>
      <c r="G268" s="13">
        <v>-1246.5619973451855</v>
      </c>
      <c r="H268" s="13">
        <v>-5135.4962297218472</v>
      </c>
      <c r="I268" s="14">
        <v>0</v>
      </c>
    </row>
    <row r="269" spans="2:9" x14ac:dyDescent="0.3">
      <c r="B269" s="11">
        <v>55</v>
      </c>
      <c r="C269" s="12">
        <v>31.645944529792381</v>
      </c>
      <c r="D269" s="12">
        <v>9.125206599652234</v>
      </c>
      <c r="E269" s="12">
        <v>0.77108265732472014</v>
      </c>
      <c r="F269" s="13">
        <v>46319.849710984716</v>
      </c>
      <c r="G269" s="13">
        <v>-1866.6903346519766</v>
      </c>
      <c r="H269" s="13">
        <v>-1458.1058383139687</v>
      </c>
      <c r="I269" s="14">
        <v>0</v>
      </c>
    </row>
    <row r="270" spans="2:9" x14ac:dyDescent="0.3">
      <c r="B270" s="11">
        <v>56</v>
      </c>
      <c r="C270" s="12">
        <v>28.931600733526569</v>
      </c>
      <c r="D270" s="12">
        <v>6.1203628865252746</v>
      </c>
      <c r="E270" s="12">
        <v>7.0109614381898944E-2</v>
      </c>
      <c r="F270" s="13">
        <v>46793.91464712286</v>
      </c>
      <c r="G270" s="13">
        <v>-2352.9715314056289</v>
      </c>
      <c r="H270" s="13">
        <v>-2643.1336035943159</v>
      </c>
      <c r="I270" s="14">
        <v>0</v>
      </c>
    </row>
    <row r="271" spans="2:9" x14ac:dyDescent="0.3">
      <c r="B271" s="11">
        <v>57</v>
      </c>
      <c r="C271" s="12">
        <v>44.23940486450374</v>
      </c>
      <c r="D271" s="12">
        <v>20.053775281131074</v>
      </c>
      <c r="E271" s="12">
        <v>0.24560876090277059</v>
      </c>
      <c r="F271" s="13">
        <v>112352.11387283279</v>
      </c>
      <c r="G271" s="13">
        <v>-6492.5012975758636</v>
      </c>
      <c r="H271" s="13">
        <v>-24003.177377064505</v>
      </c>
      <c r="I271" s="14">
        <v>0</v>
      </c>
    </row>
    <row r="272" spans="2:9" x14ac:dyDescent="0.3">
      <c r="B272" s="11">
        <v>58</v>
      </c>
      <c r="C272" s="12">
        <v>22.193854768251384</v>
      </c>
      <c r="D272" s="12">
        <v>0.52279885256757774</v>
      </c>
      <c r="E272" s="12">
        <v>0.14183425435758806</v>
      </c>
      <c r="F272" s="13">
        <v>17677.209505272764</v>
      </c>
      <c r="G272" s="13">
        <v>-320.09423200501885</v>
      </c>
      <c r="H272" s="13">
        <v>-1198.4316348604646</v>
      </c>
      <c r="I272" s="14">
        <v>0</v>
      </c>
    </row>
    <row r="273" spans="2:9" x14ac:dyDescent="0.3">
      <c r="B273" s="11">
        <v>59</v>
      </c>
      <c r="C273" s="12">
        <v>21.351389856849458</v>
      </c>
      <c r="D273" s="12">
        <v>5.5329227767606062</v>
      </c>
      <c r="E273" s="12">
        <v>0.94562586869286558</v>
      </c>
      <c r="F273" s="13">
        <v>14330.949505121729</v>
      </c>
      <c r="G273" s="13">
        <v>-1810.6701348781996</v>
      </c>
      <c r="H273" s="13">
        <v>-4767.5215122278378</v>
      </c>
      <c r="I273" s="14">
        <v>0</v>
      </c>
    </row>
    <row r="274" spans="2:9" x14ac:dyDescent="0.3">
      <c r="B274" s="11">
        <v>60</v>
      </c>
      <c r="C274" s="12">
        <v>37.31321550685643</v>
      </c>
      <c r="D274" s="12">
        <v>13.801877864344853</v>
      </c>
      <c r="E274" s="12">
        <v>0.4285484102887322</v>
      </c>
      <c r="F274" s="13">
        <v>71325.909461063027</v>
      </c>
      <c r="G274" s="13">
        <v>-2050.7734653735561</v>
      </c>
      <c r="H274" s="13">
        <v>-2719.3932119784386</v>
      </c>
      <c r="I274" s="14">
        <v>0</v>
      </c>
    </row>
    <row r="275" spans="2:9" x14ac:dyDescent="0.3">
      <c r="B275" s="11">
        <v>61</v>
      </c>
      <c r="C275" s="12">
        <v>28.988388185705965</v>
      </c>
      <c r="D275" s="12">
        <v>0.6283213302544739</v>
      </c>
      <c r="E275" s="12">
        <v>0.43693417122337191</v>
      </c>
      <c r="F275" s="13">
        <v>18097.986746815408</v>
      </c>
      <c r="G275" s="13">
        <v>-184.10736940131727</v>
      </c>
      <c r="H275" s="13">
        <v>1747.2351901668671</v>
      </c>
      <c r="I275" s="14">
        <v>0</v>
      </c>
    </row>
    <row r="276" spans="2:9" x14ac:dyDescent="0.3">
      <c r="B276" s="11">
        <v>62</v>
      </c>
      <c r="C276" s="12">
        <v>37.495216878393855</v>
      </c>
      <c r="D276" s="12">
        <v>5.3282779249073151</v>
      </c>
      <c r="E276" s="12">
        <v>1.1733474291954706</v>
      </c>
      <c r="F276" s="13">
        <v>18686.671333008217</v>
      </c>
      <c r="G276" s="13">
        <v>-351.58134025210609</v>
      </c>
      <c r="H276" s="13">
        <v>-2285.738263790342</v>
      </c>
      <c r="I276" s="14">
        <v>0</v>
      </c>
    </row>
    <row r="277" spans="2:9" x14ac:dyDescent="0.3">
      <c r="B277" s="11">
        <v>63</v>
      </c>
      <c r="C277" s="12">
        <v>25.419627719905478</v>
      </c>
      <c r="D277" s="12">
        <v>1.3418863894938788</v>
      </c>
      <c r="E277" s="12">
        <v>0.98667885055663163</v>
      </c>
      <c r="F277" s="13">
        <v>28272.714090130696</v>
      </c>
      <c r="G277" s="13">
        <v>-3513.0312266593187</v>
      </c>
      <c r="H277" s="13">
        <v>-8886.8016964179296</v>
      </c>
      <c r="I277" s="14">
        <v>1</v>
      </c>
    </row>
    <row r="278" spans="2:9" x14ac:dyDescent="0.3">
      <c r="B278" s="11">
        <v>64</v>
      </c>
      <c r="C278" s="12">
        <v>30.484265657631674</v>
      </c>
      <c r="D278" s="12">
        <v>0.34510710425481356</v>
      </c>
      <c r="E278" s="12">
        <v>1.05560667407507</v>
      </c>
      <c r="F278" s="13">
        <v>15263.134755452786</v>
      </c>
      <c r="G278" s="13">
        <v>-1604.1119328508416</v>
      </c>
      <c r="H278" s="13">
        <v>-5876.3207160610791</v>
      </c>
      <c r="I278" s="14">
        <v>1</v>
      </c>
    </row>
    <row r="279" spans="2:9" x14ac:dyDescent="0.3">
      <c r="B279" s="11">
        <v>65</v>
      </c>
      <c r="C279" s="12">
        <v>38.227384125204573</v>
      </c>
      <c r="D279" s="12">
        <v>7.5105641106131564</v>
      </c>
      <c r="E279" s="12">
        <v>0.45911919744566088</v>
      </c>
      <c r="F279" s="13">
        <v>39352.229526783223</v>
      </c>
      <c r="G279" s="13">
        <v>-415.46346201381937</v>
      </c>
      <c r="H279" s="13">
        <v>-6147.0121940377694</v>
      </c>
      <c r="I279" s="14">
        <v>0</v>
      </c>
    </row>
    <row r="280" spans="2:9" x14ac:dyDescent="0.3">
      <c r="B280" s="11">
        <v>66</v>
      </c>
      <c r="C280" s="12">
        <v>54.821028023115296</v>
      </c>
      <c r="D280" s="12">
        <v>0.6433347387661299</v>
      </c>
      <c r="E280" s="12">
        <v>1.245069105572409</v>
      </c>
      <c r="F280" s="13">
        <v>27061.009516912549</v>
      </c>
      <c r="G280" s="13">
        <v>-5516.6201798493094</v>
      </c>
      <c r="H280" s="13">
        <v>-10775.287389556837</v>
      </c>
      <c r="I280" s="14">
        <v>1</v>
      </c>
    </row>
    <row r="281" spans="2:9" x14ac:dyDescent="0.3">
      <c r="B281" s="11">
        <v>67</v>
      </c>
      <c r="C281" s="12">
        <v>32.724728544078978</v>
      </c>
      <c r="D281" s="12">
        <v>15.556278343972188</v>
      </c>
      <c r="E281" s="12">
        <v>5.808131933187332E-2</v>
      </c>
      <c r="F281" s="13">
        <v>74097.533804964303</v>
      </c>
      <c r="G281" s="13">
        <v>-7919.7036772523461</v>
      </c>
      <c r="H281" s="13">
        <v>-8218.1677113719106</v>
      </c>
      <c r="I281" s="14">
        <v>0</v>
      </c>
    </row>
    <row r="282" spans="2:9" x14ac:dyDescent="0.3">
      <c r="B282" s="11">
        <v>68</v>
      </c>
      <c r="C282" s="12">
        <v>30.009301956713195</v>
      </c>
      <c r="D282" s="12">
        <v>4.0433499580369174</v>
      </c>
      <c r="E282" s="12">
        <v>0.56918672068948384</v>
      </c>
      <c r="F282" s="13">
        <v>17915.119710781019</v>
      </c>
      <c r="G282" s="13">
        <v>-497.9959734309075</v>
      </c>
      <c r="H282" s="13">
        <v>-306.81659032831703</v>
      </c>
      <c r="I282" s="14">
        <v>0</v>
      </c>
    </row>
    <row r="283" spans="2:9" x14ac:dyDescent="0.3">
      <c r="B283" s="11">
        <v>69</v>
      </c>
      <c r="C283" s="12">
        <v>28.595522746689809</v>
      </c>
      <c r="D283" s="12">
        <v>9.843511096176826</v>
      </c>
      <c r="E283" s="12">
        <v>0.56422052687349444</v>
      </c>
      <c r="F283" s="13">
        <v>23057.981939325073</v>
      </c>
      <c r="G283" s="13">
        <v>-1417.0611627277251</v>
      </c>
      <c r="H283" s="13">
        <v>-3334.7577853832345</v>
      </c>
      <c r="I283" s="14">
        <v>0</v>
      </c>
    </row>
    <row r="284" spans="2:9" x14ac:dyDescent="0.3">
      <c r="B284" s="11">
        <v>70</v>
      </c>
      <c r="C284" s="12">
        <v>26.960818557801435</v>
      </c>
      <c r="D284" s="12">
        <v>0.16997096460518654</v>
      </c>
      <c r="E284" s="12">
        <v>0.50791194244131355</v>
      </c>
      <c r="F284" s="13">
        <v>21170.234703007973</v>
      </c>
      <c r="G284" s="13">
        <v>-2840.0402708913844</v>
      </c>
      <c r="H284" s="13">
        <v>-3925.1330450358892</v>
      </c>
      <c r="I284" s="14">
        <v>1</v>
      </c>
    </row>
    <row r="285" spans="2:9" x14ac:dyDescent="0.3">
      <c r="B285" s="11">
        <v>71</v>
      </c>
      <c r="C285" s="12">
        <v>46.958115357935597</v>
      </c>
      <c r="D285" s="12">
        <v>1.793608941955168</v>
      </c>
      <c r="E285" s="12">
        <v>0.96562994722337914</v>
      </c>
      <c r="F285" s="13">
        <v>26287.240260699047</v>
      </c>
      <c r="G285" s="13">
        <v>-1481.3208222903579</v>
      </c>
      <c r="H285" s="13">
        <v>-445.94958646981036</v>
      </c>
      <c r="I285" s="14">
        <v>0</v>
      </c>
    </row>
    <row r="286" spans="2:9" x14ac:dyDescent="0.3">
      <c r="B286" s="11">
        <v>72</v>
      </c>
      <c r="C286" s="12">
        <v>30.242779959551754</v>
      </c>
      <c r="D286" s="12">
        <v>1.5767447569219037</v>
      </c>
      <c r="E286" s="12">
        <v>0.99730597541634569</v>
      </c>
      <c r="F286" s="13">
        <v>15146.138802595442</v>
      </c>
      <c r="G286" s="13">
        <v>-558.24631613374754</v>
      </c>
      <c r="H286" s="13">
        <v>33.847251088093799</v>
      </c>
      <c r="I286" s="14">
        <v>0</v>
      </c>
    </row>
    <row r="287" spans="2:9" x14ac:dyDescent="0.3">
      <c r="B287" s="11">
        <v>73</v>
      </c>
      <c r="C287" s="12">
        <v>43.030930948056159</v>
      </c>
      <c r="D287" s="12">
        <v>4.461015683940909</v>
      </c>
      <c r="E287" s="12">
        <v>0.3715652664456095</v>
      </c>
      <c r="F287" s="13">
        <v>31945.405415218109</v>
      </c>
      <c r="G287" s="13">
        <v>-845.84643684833748</v>
      </c>
      <c r="H287" s="13">
        <v>-2328.3488404899526</v>
      </c>
      <c r="I287" s="14">
        <v>1</v>
      </c>
    </row>
    <row r="288" spans="2:9" x14ac:dyDescent="0.3">
      <c r="B288" s="11">
        <v>74</v>
      </c>
      <c r="C288" s="12">
        <v>27.985746209396968</v>
      </c>
      <c r="D288" s="12">
        <v>6.8990931517278371</v>
      </c>
      <c r="E288" s="12">
        <v>0.67892454234678024</v>
      </c>
      <c r="F288" s="13">
        <v>29452.161731825152</v>
      </c>
      <c r="G288" s="13">
        <v>-822.1561304084895</v>
      </c>
      <c r="H288" s="13">
        <v>-1067.3432282615704</v>
      </c>
      <c r="I288" s="14">
        <v>1</v>
      </c>
    </row>
    <row r="289" spans="2:9" x14ac:dyDescent="0.3">
      <c r="B289" s="11">
        <v>75</v>
      </c>
      <c r="C289" s="12">
        <v>33.228840160316103</v>
      </c>
      <c r="D289" s="12">
        <v>5.8598888649019063</v>
      </c>
      <c r="E289" s="12">
        <v>0.6003817127526837</v>
      </c>
      <c r="F289" s="13">
        <v>20503.560203579535</v>
      </c>
      <c r="G289" s="13">
        <v>-1259.3776774523915</v>
      </c>
      <c r="H289" s="13">
        <v>-1559.8410075545544</v>
      </c>
      <c r="I289" s="14">
        <v>0</v>
      </c>
    </row>
    <row r="290" spans="2:9" x14ac:dyDescent="0.3">
      <c r="B290" s="11">
        <v>76</v>
      </c>
      <c r="C290" s="12">
        <v>49.152515992042098</v>
      </c>
      <c r="D290" s="12">
        <v>17.115173236953975</v>
      </c>
      <c r="E290" s="12">
        <v>0.41990800187386784</v>
      </c>
      <c r="F290" s="13">
        <v>112964.62550811064</v>
      </c>
      <c r="G290" s="13">
        <v>-6628.5339026055326</v>
      </c>
      <c r="H290" s="13">
        <v>-21659.828260581387</v>
      </c>
      <c r="I290" s="14">
        <v>0</v>
      </c>
    </row>
    <row r="291" spans="2:9" x14ac:dyDescent="0.3">
      <c r="B291" s="11">
        <v>77</v>
      </c>
      <c r="C291" s="12">
        <v>27.774820538070195</v>
      </c>
      <c r="D291" s="12">
        <v>1.3208808309935218</v>
      </c>
      <c r="E291" s="12">
        <v>0.4492963746309791</v>
      </c>
      <c r="F291" s="13">
        <v>18507.502167328279</v>
      </c>
      <c r="G291" s="13">
        <v>-2136.109515565262</v>
      </c>
      <c r="H291" s="13">
        <v>-2306.6316340035501</v>
      </c>
      <c r="I291" s="14">
        <v>0</v>
      </c>
    </row>
    <row r="292" spans="2:9" x14ac:dyDescent="0.3">
      <c r="B292" s="11">
        <v>78</v>
      </c>
      <c r="C292" s="12">
        <v>49.490450649478191</v>
      </c>
      <c r="D292" s="12">
        <v>8.7406865781712195</v>
      </c>
      <c r="E292" s="12">
        <v>0.98250794161298705</v>
      </c>
      <c r="F292" s="13">
        <v>16478.303014302001</v>
      </c>
      <c r="G292" s="13">
        <v>-173.27230610420921</v>
      </c>
      <c r="H292" s="13">
        <v>706.60667668446649</v>
      </c>
      <c r="I292" s="14">
        <v>0</v>
      </c>
    </row>
    <row r="293" spans="2:9" x14ac:dyDescent="0.3">
      <c r="B293" s="11">
        <v>79</v>
      </c>
      <c r="C293" s="12">
        <v>31.024447387965981</v>
      </c>
      <c r="D293" s="12">
        <v>9.6649084672867573</v>
      </c>
      <c r="E293" s="12">
        <v>0.28917427988367411</v>
      </c>
      <c r="F293" s="13">
        <v>52303.579869551693</v>
      </c>
      <c r="G293" s="13">
        <v>-5215.3235583931009</v>
      </c>
      <c r="H293" s="13">
        <v>-17393.816195256841</v>
      </c>
      <c r="I293" s="14">
        <v>0</v>
      </c>
    </row>
    <row r="294" spans="2:9" x14ac:dyDescent="0.3">
      <c r="B294" s="11">
        <v>80</v>
      </c>
      <c r="C294" s="12">
        <v>42.198334061287454</v>
      </c>
      <c r="D294" s="12">
        <v>6.5845398573178695</v>
      </c>
      <c r="E294" s="12">
        <v>0.60230150684959249</v>
      </c>
      <c r="F294" s="13">
        <v>34375.084690431177</v>
      </c>
      <c r="G294" s="13">
        <v>-313.25614680024512</v>
      </c>
      <c r="H294" s="13">
        <v>-2349.0705328646054</v>
      </c>
      <c r="I294" s="14">
        <v>0</v>
      </c>
    </row>
    <row r="295" spans="2:9" x14ac:dyDescent="0.3">
      <c r="B295" s="11">
        <v>81</v>
      </c>
      <c r="C295" s="12">
        <v>45.448915247731875</v>
      </c>
      <c r="D295" s="12">
        <v>31.646028794313985</v>
      </c>
      <c r="E295" s="12">
        <v>0.62210356293021163</v>
      </c>
      <c r="F295" s="13">
        <v>249835.97285613231</v>
      </c>
      <c r="G295" s="13">
        <v>-18532.443760772701</v>
      </c>
      <c r="H295" s="13">
        <v>-17228.155228443382</v>
      </c>
      <c r="I295" s="14">
        <v>0</v>
      </c>
    </row>
    <row r="296" spans="2:9" x14ac:dyDescent="0.3">
      <c r="B296" s="11">
        <v>82</v>
      </c>
      <c r="C296" s="12">
        <v>30.831203751171351</v>
      </c>
      <c r="D296" s="12">
        <v>0.71864064504965031</v>
      </c>
      <c r="E296" s="12">
        <v>0.18968083277574191</v>
      </c>
      <c r="F296" s="13">
        <v>25222.923658431286</v>
      </c>
      <c r="G296" s="13">
        <v>-1887.6716792055565</v>
      </c>
      <c r="H296" s="13">
        <v>-3179.9951669285015</v>
      </c>
      <c r="I296" s="14">
        <v>0</v>
      </c>
    </row>
    <row r="297" spans="2:9" x14ac:dyDescent="0.3">
      <c r="B297" s="11">
        <v>83</v>
      </c>
      <c r="C297" s="12">
        <v>26.985532695329688</v>
      </c>
      <c r="D297" s="12">
        <v>3.3225612945919707</v>
      </c>
      <c r="E297" s="12">
        <v>0.12422819982355711</v>
      </c>
      <c r="F297" s="13">
        <v>16497.575759540137</v>
      </c>
      <c r="G297" s="13">
        <v>-1539.1445499611721</v>
      </c>
      <c r="H297" s="13">
        <v>-2102.1814919442186</v>
      </c>
      <c r="I297" s="14">
        <v>1</v>
      </c>
    </row>
    <row r="298" spans="2:9" x14ac:dyDescent="0.3">
      <c r="B298" s="11">
        <v>84</v>
      </c>
      <c r="C298" s="12">
        <v>23.940739472949126</v>
      </c>
      <c r="D298" s="12">
        <v>0.67735170055519167</v>
      </c>
      <c r="E298" s="12">
        <v>0.44176013528813202</v>
      </c>
      <c r="F298" s="13">
        <v>19047.964587440005</v>
      </c>
      <c r="G298" s="13">
        <v>-580.53259890637753</v>
      </c>
      <c r="H298" s="13">
        <v>-3148.4174237372299</v>
      </c>
      <c r="I298" s="14">
        <v>1</v>
      </c>
    </row>
    <row r="299" spans="2:9" x14ac:dyDescent="0.3">
      <c r="B299" s="11">
        <v>85</v>
      </c>
      <c r="C299" s="12">
        <v>41.791484968816206</v>
      </c>
      <c r="D299" s="12">
        <v>10.793066301555148</v>
      </c>
      <c r="E299" s="12">
        <v>1.0135609398485579</v>
      </c>
      <c r="F299" s="13">
        <v>35484.653527645823</v>
      </c>
      <c r="G299" s="13">
        <v>-2862.4807536620929</v>
      </c>
      <c r="H299" s="13">
        <v>-4971.3382438389754</v>
      </c>
      <c r="I299" s="14">
        <v>0</v>
      </c>
    </row>
    <row r="300" spans="2:9" x14ac:dyDescent="0.3">
      <c r="B300" s="11">
        <v>86</v>
      </c>
      <c r="C300" s="12">
        <v>38.552951916159735</v>
      </c>
      <c r="D300" s="12">
        <v>16.91530554396461</v>
      </c>
      <c r="E300" s="12">
        <v>0.63348602560836309</v>
      </c>
      <c r="F300" s="13">
        <v>95948.505357777598</v>
      </c>
      <c r="G300" s="13">
        <v>-2874.6129257568628</v>
      </c>
      <c r="H300" s="13">
        <v>-591.44362361498906</v>
      </c>
      <c r="I300" s="14">
        <v>0</v>
      </c>
    </row>
    <row r="301" spans="2:9" x14ac:dyDescent="0.3">
      <c r="B301" s="11">
        <v>87</v>
      </c>
      <c r="C301" s="12">
        <v>31.484769285199299</v>
      </c>
      <c r="D301" s="12">
        <v>11.601337204648139</v>
      </c>
      <c r="E301" s="12">
        <v>0.45740524404550292</v>
      </c>
      <c r="F301" s="13">
        <v>62995.995765098829</v>
      </c>
      <c r="G301" s="13">
        <v>-11125.902090858392</v>
      </c>
      <c r="H301" s="13">
        <v>-13652.343594266848</v>
      </c>
      <c r="I301" s="14">
        <v>0</v>
      </c>
    </row>
    <row r="302" spans="2:9" x14ac:dyDescent="0.3">
      <c r="B302" s="11">
        <v>88</v>
      </c>
      <c r="C302" s="12">
        <v>24.083213774847565</v>
      </c>
      <c r="D302" s="12">
        <v>0.14347729189676528</v>
      </c>
      <c r="E302" s="12">
        <v>2.1219824241554224</v>
      </c>
      <c r="F302" s="13">
        <v>18529.10174977006</v>
      </c>
      <c r="G302" s="13">
        <v>-172.14811537600156</v>
      </c>
      <c r="H302" s="13">
        <v>-2671.172780350706</v>
      </c>
      <c r="I302" s="14">
        <v>0</v>
      </c>
    </row>
    <row r="303" spans="2:9" x14ac:dyDescent="0.3">
      <c r="B303" s="11">
        <v>89</v>
      </c>
      <c r="C303" s="12">
        <v>31.503123085473241</v>
      </c>
      <c r="D303" s="12">
        <v>8.3330742644345044</v>
      </c>
      <c r="E303" s="12">
        <v>0.27733315150754739</v>
      </c>
      <c r="F303" s="13">
        <v>39168.781621089416</v>
      </c>
      <c r="G303" s="13">
        <v>-1980.3106730610082</v>
      </c>
      <c r="H303" s="13">
        <v>-4428.4260545126872</v>
      </c>
      <c r="I303" s="14">
        <v>0</v>
      </c>
    </row>
    <row r="304" spans="2:9" x14ac:dyDescent="0.3">
      <c r="B304" s="11">
        <v>90</v>
      </c>
      <c r="C304" s="12">
        <v>46.278706179746209</v>
      </c>
      <c r="D304" s="12">
        <v>7.9660048793723819</v>
      </c>
      <c r="E304" s="12">
        <v>0.55259811329712205</v>
      </c>
      <c r="F304" s="13">
        <v>36913.581827361617</v>
      </c>
      <c r="G304" s="13">
        <v>-1949.9482773937077</v>
      </c>
      <c r="H304" s="13">
        <v>-687.45714933247609</v>
      </c>
      <c r="I304" s="14">
        <v>0</v>
      </c>
    </row>
    <row r="305" spans="2:9" x14ac:dyDescent="0.3">
      <c r="B305" s="11">
        <v>91</v>
      </c>
      <c r="C305" s="12">
        <v>45.656076519467156</v>
      </c>
      <c r="D305" s="12">
        <v>18.219485916286267</v>
      </c>
      <c r="E305" s="12">
        <v>1.1608663415911624</v>
      </c>
      <c r="F305" s="13">
        <v>83778.008983611391</v>
      </c>
      <c r="G305" s="13">
        <v>-1645.1754597641234</v>
      </c>
      <c r="H305" s="13">
        <v>-10597.649430384972</v>
      </c>
      <c r="I305" s="14">
        <v>0</v>
      </c>
    </row>
    <row r="306" spans="2:9" x14ac:dyDescent="0.3">
      <c r="B306" s="11">
        <v>92</v>
      </c>
      <c r="C306" s="12">
        <v>28.654799919950793</v>
      </c>
      <c r="D306" s="12">
        <v>11.317143778336595</v>
      </c>
      <c r="E306" s="12">
        <v>0.11654737243279505</v>
      </c>
      <c r="F306" s="13">
        <v>26330.231240590871</v>
      </c>
      <c r="G306" s="13">
        <v>-2583.9400991322523</v>
      </c>
      <c r="H306" s="13">
        <v>-2078.6521891359998</v>
      </c>
      <c r="I306" s="14">
        <v>0</v>
      </c>
    </row>
    <row r="307" spans="2:9" x14ac:dyDescent="0.3">
      <c r="B307" s="11">
        <v>93</v>
      </c>
      <c r="C307" s="12">
        <v>33.704260494315136</v>
      </c>
      <c r="D307" s="12">
        <v>5.4629336924337153</v>
      </c>
      <c r="E307" s="12">
        <v>0.32811185909021989</v>
      </c>
      <c r="F307" s="13">
        <v>41564.972316035652</v>
      </c>
      <c r="G307" s="13">
        <v>-5272.9197994937695</v>
      </c>
      <c r="H307" s="13">
        <v>-8861.815429002505</v>
      </c>
      <c r="I307" s="14">
        <v>0</v>
      </c>
    </row>
    <row r="308" spans="2:9" x14ac:dyDescent="0.3">
      <c r="B308" s="11">
        <v>94</v>
      </c>
      <c r="C308" s="12">
        <v>29.916091765262557</v>
      </c>
      <c r="D308" s="12">
        <v>0.28116556443168944</v>
      </c>
      <c r="E308" s="12">
        <v>0.34265840255361169</v>
      </c>
      <c r="F308" s="13">
        <v>25886.416960867988</v>
      </c>
      <c r="G308" s="13">
        <v>-2659.8009230820121</v>
      </c>
      <c r="H308" s="13">
        <v>-11607.719410652082</v>
      </c>
      <c r="I308" s="14">
        <v>0</v>
      </c>
    </row>
    <row r="309" spans="2:9" x14ac:dyDescent="0.3">
      <c r="B309" s="11">
        <v>95</v>
      </c>
      <c r="C309" s="12">
        <v>44.784935514741761</v>
      </c>
      <c r="D309" s="12">
        <v>13.288400368880303</v>
      </c>
      <c r="E309" s="12">
        <v>0.53924874435966941</v>
      </c>
      <c r="F309" s="13">
        <v>61042.236061956559</v>
      </c>
      <c r="G309" s="13">
        <v>-9939.913246414475</v>
      </c>
      <c r="H309" s="13">
        <v>-10871.61554226459</v>
      </c>
      <c r="I309" s="14">
        <v>1</v>
      </c>
    </row>
    <row r="310" spans="2:9" x14ac:dyDescent="0.3">
      <c r="B310" s="11">
        <v>96</v>
      </c>
      <c r="C310" s="12">
        <v>32.085182481333888</v>
      </c>
      <c r="D310" s="12">
        <v>7.4357110429660009</v>
      </c>
      <c r="E310" s="12">
        <v>1.8377658777152608</v>
      </c>
      <c r="F310" s="13">
        <v>25162.026874953852</v>
      </c>
      <c r="G310" s="13">
        <v>-647.93419473527172</v>
      </c>
      <c r="H310" s="13">
        <v>-1691.2798449196653</v>
      </c>
      <c r="I310" s="14">
        <v>0</v>
      </c>
    </row>
    <row r="311" spans="2:9" x14ac:dyDescent="0.3">
      <c r="B311" s="11">
        <v>97</v>
      </c>
      <c r="C311" s="12">
        <v>23.988417821098562</v>
      </c>
      <c r="D311" s="12">
        <v>4.5191369508680888</v>
      </c>
      <c r="E311" s="12">
        <v>0.50274229218975119</v>
      </c>
      <c r="F311" s="13">
        <v>11522.101233620448</v>
      </c>
      <c r="G311" s="13">
        <v>-200.91372022730394</v>
      </c>
      <c r="H311" s="13">
        <v>-1622.1903562291895</v>
      </c>
      <c r="I311" s="14">
        <v>0</v>
      </c>
    </row>
    <row r="312" spans="2:9" x14ac:dyDescent="0.3">
      <c r="B312" s="11">
        <v>98</v>
      </c>
      <c r="C312" s="12">
        <v>43.684503519349278</v>
      </c>
      <c r="D312" s="12">
        <v>18.1202187906039</v>
      </c>
      <c r="E312" s="12">
        <v>0.85073287893547711</v>
      </c>
      <c r="F312" s="13">
        <v>46788.186823788696</v>
      </c>
      <c r="G312" s="13">
        <v>-943.88441133935805</v>
      </c>
      <c r="H312" s="13">
        <v>-1547.9050049044254</v>
      </c>
      <c r="I312" s="14">
        <v>0</v>
      </c>
    </row>
    <row r="313" spans="2:9" x14ac:dyDescent="0.3">
      <c r="B313" s="11">
        <v>99</v>
      </c>
      <c r="C313" s="12">
        <v>36.756876238879642</v>
      </c>
      <c r="D313" s="12">
        <v>10.02938212562205</v>
      </c>
      <c r="E313" s="12">
        <v>0.74525663447231705</v>
      </c>
      <c r="F313" s="13">
        <v>46220.855600610317</v>
      </c>
      <c r="G313" s="13">
        <v>-1026.661810659311</v>
      </c>
      <c r="H313" s="13">
        <v>-12244.679717811385</v>
      </c>
      <c r="I313" s="14">
        <v>0</v>
      </c>
    </row>
    <row r="314" spans="2:9" x14ac:dyDescent="0.3">
      <c r="B314" s="11">
        <v>100</v>
      </c>
      <c r="C314" s="12">
        <v>53.9744796490805</v>
      </c>
      <c r="D314" s="12">
        <v>31.37192855310369</v>
      </c>
      <c r="E314" s="12">
        <v>0.44979888157932818</v>
      </c>
      <c r="F314" s="13">
        <v>250322.76615469239</v>
      </c>
      <c r="G314" s="13">
        <v>-8504.7371666616345</v>
      </c>
      <c r="H314" s="13">
        <v>-30319.015161742725</v>
      </c>
      <c r="I314" s="14">
        <v>0</v>
      </c>
    </row>
    <row r="315" spans="2:9" x14ac:dyDescent="0.3">
      <c r="B315" s="11">
        <v>101</v>
      </c>
      <c r="C315" s="12">
        <v>35.828981990899294</v>
      </c>
      <c r="D315" s="12">
        <v>6.4029121720925843</v>
      </c>
      <c r="E315" s="12">
        <v>0.27772724938112398</v>
      </c>
      <c r="F315" s="13">
        <v>68075.258519194555</v>
      </c>
      <c r="G315" s="13">
        <v>-4241.0495001326772</v>
      </c>
      <c r="H315" s="13">
        <v>-3024.520270177788</v>
      </c>
      <c r="I315" s="14">
        <v>0</v>
      </c>
    </row>
    <row r="316" spans="2:9" x14ac:dyDescent="0.3">
      <c r="B316" s="11">
        <v>102</v>
      </c>
      <c r="C316" s="12">
        <v>31.612582244669643</v>
      </c>
      <c r="D316" s="12">
        <v>9.641135841005914</v>
      </c>
      <c r="E316" s="12">
        <v>0.47084855389841496</v>
      </c>
      <c r="F316" s="13">
        <v>49859.31126578078</v>
      </c>
      <c r="G316" s="13">
        <v>-6374.2120948490601</v>
      </c>
      <c r="H316" s="13">
        <v>-4486.8415996281747</v>
      </c>
      <c r="I316" s="14">
        <v>1</v>
      </c>
    </row>
    <row r="317" spans="2:9" x14ac:dyDescent="0.3">
      <c r="B317" s="11">
        <v>103</v>
      </c>
      <c r="C317" s="12">
        <v>27.760447064410066</v>
      </c>
      <c r="D317" s="12">
        <v>7.4434106955051496</v>
      </c>
      <c r="E317" s="12">
        <v>2.1340679435168708</v>
      </c>
      <c r="F317" s="13">
        <v>27253.849305802374</v>
      </c>
      <c r="G317" s="13">
        <v>-1083.9794847061198</v>
      </c>
      <c r="H317" s="13">
        <v>-1014.322235849359</v>
      </c>
      <c r="I317" s="14">
        <v>0</v>
      </c>
    </row>
    <row r="318" spans="2:9" x14ac:dyDescent="0.3">
      <c r="B318" s="11">
        <v>104</v>
      </c>
      <c r="C318" s="12">
        <v>46.291232749449513</v>
      </c>
      <c r="D318" s="12">
        <v>14.534093223445865</v>
      </c>
      <c r="E318" s="12">
        <v>1.6623293735378148</v>
      </c>
      <c r="F318" s="13">
        <v>69674.120382990543</v>
      </c>
      <c r="G318" s="13">
        <v>-4305.1973818718834</v>
      </c>
      <c r="H318" s="13">
        <v>-4915.3745097205128</v>
      </c>
      <c r="I318" s="14">
        <v>1</v>
      </c>
    </row>
    <row r="319" spans="2:9" x14ac:dyDescent="0.3">
      <c r="B319" s="11">
        <v>105</v>
      </c>
      <c r="C319" s="12">
        <v>51.034230809387395</v>
      </c>
      <c r="D319" s="12">
        <v>10.983877057194835</v>
      </c>
      <c r="E319" s="12">
        <v>2.2118478144586304</v>
      </c>
      <c r="F319" s="13">
        <v>35666.018021735901</v>
      </c>
      <c r="G319" s="13">
        <v>-4834.2987244224532</v>
      </c>
      <c r="H319" s="13">
        <v>-1982.9750133506332</v>
      </c>
      <c r="I319" s="14">
        <v>0</v>
      </c>
    </row>
    <row r="320" spans="2:9" x14ac:dyDescent="0.3">
      <c r="B320" s="11">
        <v>106</v>
      </c>
      <c r="C320" s="12">
        <v>28.495189318010127</v>
      </c>
      <c r="D320" s="12">
        <v>6.0191045956313962</v>
      </c>
      <c r="E320" s="12">
        <v>1.1287371191165745</v>
      </c>
      <c r="F320" s="13">
        <v>29038.065507820651</v>
      </c>
      <c r="G320" s="13">
        <v>-4224.0512909519248</v>
      </c>
      <c r="H320" s="13">
        <v>-6675.967337888349</v>
      </c>
      <c r="I320" s="14">
        <v>1</v>
      </c>
    </row>
    <row r="321" spans="2:9" x14ac:dyDescent="0.3">
      <c r="B321" s="11">
        <v>107</v>
      </c>
      <c r="C321" s="12">
        <v>35.933843850680113</v>
      </c>
      <c r="D321" s="12">
        <v>18.738430692798399</v>
      </c>
      <c r="E321" s="12">
        <v>0.41249020846222162</v>
      </c>
      <c r="F321" s="13">
        <v>58225.704806904854</v>
      </c>
      <c r="G321" s="13">
        <v>-5095.1503960659347</v>
      </c>
      <c r="H321" s="13">
        <v>-11737.17205432511</v>
      </c>
      <c r="I321" s="14">
        <v>0</v>
      </c>
    </row>
    <row r="322" spans="2:9" x14ac:dyDescent="0.3">
      <c r="B322" s="11">
        <v>108</v>
      </c>
      <c r="C322" s="12">
        <v>25.79975163533949</v>
      </c>
      <c r="D322" s="12">
        <v>3.6310585657351417</v>
      </c>
      <c r="E322" s="12">
        <v>0.18442702714884379</v>
      </c>
      <c r="F322" s="13">
        <v>19827.500009851752</v>
      </c>
      <c r="G322" s="13">
        <v>-2952.21990803668</v>
      </c>
      <c r="H322" s="13">
        <v>-4217.4889329612724</v>
      </c>
      <c r="I322" s="14">
        <v>1</v>
      </c>
    </row>
    <row r="323" spans="2:9" x14ac:dyDescent="0.3">
      <c r="B323" s="11">
        <v>109</v>
      </c>
      <c r="C323" s="12">
        <v>46.602983752583235</v>
      </c>
      <c r="D323" s="12">
        <v>11.458925090081628</v>
      </c>
      <c r="E323" s="12">
        <v>0.53825003375121405</v>
      </c>
      <c r="F323" s="13">
        <v>52869.210856778758</v>
      </c>
      <c r="G323" s="13">
        <v>-5045.7955678940052</v>
      </c>
      <c r="H323" s="13">
        <v>-14190.148628088515</v>
      </c>
      <c r="I323" s="14">
        <v>1</v>
      </c>
    </row>
    <row r="324" spans="2:9" x14ac:dyDescent="0.3">
      <c r="B324" s="11">
        <v>110</v>
      </c>
      <c r="C324" s="12">
        <v>29.120811141666064</v>
      </c>
      <c r="D324" s="12">
        <v>8.5880689090762861</v>
      </c>
      <c r="E324" s="12">
        <v>1.00946995616442</v>
      </c>
      <c r="F324" s="13">
        <v>35059.661866346141</v>
      </c>
      <c r="G324" s="13">
        <v>-1459.7345889366873</v>
      </c>
      <c r="H324" s="13">
        <v>-4420.712753541693</v>
      </c>
      <c r="I324" s="14">
        <v>0</v>
      </c>
    </row>
    <row r="325" spans="2:9" x14ac:dyDescent="0.3">
      <c r="B325" s="11">
        <v>111</v>
      </c>
      <c r="C325" s="12">
        <v>30.141514065904207</v>
      </c>
      <c r="D325" s="12">
        <v>13.755731165649204</v>
      </c>
      <c r="E325" s="12">
        <v>1.3022810018129349</v>
      </c>
      <c r="F325" s="13">
        <v>58770.466643534215</v>
      </c>
      <c r="G325" s="13">
        <v>-6475.8453127575422</v>
      </c>
      <c r="H325" s="13">
        <v>-9729.3845197559203</v>
      </c>
      <c r="I325" s="14">
        <v>0</v>
      </c>
    </row>
    <row r="326" spans="2:9" x14ac:dyDescent="0.3">
      <c r="B326" s="11">
        <v>112</v>
      </c>
      <c r="C326" s="12">
        <v>20.428976419689267</v>
      </c>
      <c r="D326" s="12">
        <v>3.0086464699099431</v>
      </c>
      <c r="E326" s="12">
        <v>0.80160961642061879</v>
      </c>
      <c r="F326" s="13">
        <v>24264.980091746776</v>
      </c>
      <c r="G326" s="13">
        <v>-2806.5861157535851</v>
      </c>
      <c r="H326" s="13">
        <v>-2101.3405902138834</v>
      </c>
      <c r="I326" s="14">
        <v>0</v>
      </c>
    </row>
    <row r="327" spans="2:9" x14ac:dyDescent="0.3">
      <c r="B327" s="11">
        <v>113</v>
      </c>
      <c r="C327" s="12">
        <v>33.770850446098059</v>
      </c>
      <c r="D327" s="12">
        <v>10.616173508053144</v>
      </c>
      <c r="E327" s="12">
        <v>1.4649753568342121</v>
      </c>
      <c r="F327" s="13">
        <v>48850.008358394487</v>
      </c>
      <c r="G327" s="13">
        <v>-701.97658667182873</v>
      </c>
      <c r="H327" s="13">
        <v>-66.034885613193637</v>
      </c>
      <c r="I327" s="14">
        <v>0</v>
      </c>
    </row>
    <row r="328" spans="2:9" x14ac:dyDescent="0.3">
      <c r="B328" s="11">
        <v>114</v>
      </c>
      <c r="C328" s="12">
        <v>22.856317166266241</v>
      </c>
      <c r="D328" s="12">
        <v>3.5368954653935396</v>
      </c>
      <c r="E328" s="12">
        <v>1.6722520624659842</v>
      </c>
      <c r="F328" s="13">
        <v>15752.417432198848</v>
      </c>
      <c r="G328" s="13">
        <v>-38.673229554272396</v>
      </c>
      <c r="H328" s="13">
        <v>-3395.4375453661391</v>
      </c>
      <c r="I328" s="14">
        <v>1</v>
      </c>
    </row>
    <row r="329" spans="2:9" x14ac:dyDescent="0.3">
      <c r="B329" s="11">
        <v>115</v>
      </c>
      <c r="C329" s="12">
        <v>24.370465689115964</v>
      </c>
      <c r="D329" s="12">
        <v>7.7656718545452401</v>
      </c>
      <c r="E329" s="12">
        <v>8.9684020926569255E-2</v>
      </c>
      <c r="F329" s="13">
        <v>20413.611575706473</v>
      </c>
      <c r="G329" s="13">
        <v>-704.96097776758052</v>
      </c>
      <c r="H329" s="13">
        <v>-1789.1174564984069</v>
      </c>
      <c r="I329" s="14">
        <v>0</v>
      </c>
    </row>
    <row r="330" spans="2:9" x14ac:dyDescent="0.3">
      <c r="B330" s="11">
        <v>116</v>
      </c>
      <c r="C330" s="12">
        <v>24.125265288903663</v>
      </c>
      <c r="D330" s="12">
        <v>2.4957961159804225</v>
      </c>
      <c r="E330" s="12">
        <v>0.89434917717939943</v>
      </c>
      <c r="F330" s="13">
        <v>24754.126380623675</v>
      </c>
      <c r="G330" s="13">
        <v>-2502.906425583576</v>
      </c>
      <c r="H330" s="13">
        <v>-3714.6737462410556</v>
      </c>
      <c r="I330" s="14">
        <v>1</v>
      </c>
    </row>
    <row r="331" spans="2:9" x14ac:dyDescent="0.3">
      <c r="B331" s="11">
        <v>117</v>
      </c>
      <c r="C331" s="12">
        <v>44.337556620544625</v>
      </c>
      <c r="D331" s="12">
        <v>2.6035681254044691</v>
      </c>
      <c r="E331" s="12">
        <v>0.19265320046845635</v>
      </c>
      <c r="F331" s="13">
        <v>33714.178352891286</v>
      </c>
      <c r="G331" s="13">
        <v>-2380.4684509244162</v>
      </c>
      <c r="H331" s="13">
        <v>-1754.9136384307699</v>
      </c>
      <c r="I331" s="14">
        <v>0</v>
      </c>
    </row>
    <row r="332" spans="2:9" x14ac:dyDescent="0.3">
      <c r="B332" s="11">
        <v>118</v>
      </c>
      <c r="C332" s="12">
        <v>32.679471185238263</v>
      </c>
      <c r="D332" s="12">
        <v>15.822981722182583</v>
      </c>
      <c r="E332" s="12">
        <v>0.39977317688141822</v>
      </c>
      <c r="F332" s="13">
        <v>57887.094977392378</v>
      </c>
      <c r="G332" s="13">
        <v>-1614.0824607150607</v>
      </c>
      <c r="H332" s="13">
        <v>-2515.7948377927096</v>
      </c>
      <c r="I332" s="14">
        <v>0</v>
      </c>
    </row>
    <row r="333" spans="2:9" x14ac:dyDescent="0.3">
      <c r="B333" s="11">
        <v>119</v>
      </c>
      <c r="C333" s="12">
        <v>36.726706268114938</v>
      </c>
      <c r="D333" s="12">
        <v>10.916120299818713</v>
      </c>
      <c r="E333" s="12">
        <v>0.79484549476691757</v>
      </c>
      <c r="F333" s="13">
        <v>73158.883411552597</v>
      </c>
      <c r="G333" s="13">
        <v>-1336.6022528747649</v>
      </c>
      <c r="H333" s="13">
        <v>-3991.5292164228654</v>
      </c>
      <c r="I333" s="14">
        <v>0</v>
      </c>
    </row>
    <row r="334" spans="2:9" x14ac:dyDescent="0.3">
      <c r="B334" s="11">
        <v>120</v>
      </c>
      <c r="C334" s="12">
        <v>35.602087787563605</v>
      </c>
      <c r="D334" s="12">
        <v>13.640140962177654</v>
      </c>
      <c r="E334" s="12">
        <v>1.4236426515974865</v>
      </c>
      <c r="F334" s="13">
        <v>53531.019654771233</v>
      </c>
      <c r="G334" s="13">
        <v>-2849.0649265881402</v>
      </c>
      <c r="H334" s="13">
        <v>-6308.5390084319461</v>
      </c>
      <c r="I334" s="14">
        <v>0</v>
      </c>
    </row>
    <row r="335" spans="2:9" x14ac:dyDescent="0.3">
      <c r="B335" s="11">
        <v>121</v>
      </c>
      <c r="C335" s="12">
        <v>37.490793991577554</v>
      </c>
      <c r="D335" s="12">
        <v>15.024352386161091</v>
      </c>
      <c r="E335" s="12">
        <v>0.93528702957593668</v>
      </c>
      <c r="F335" s="13">
        <v>40240.624550019464</v>
      </c>
      <c r="G335" s="13">
        <v>-8961.1787237591489</v>
      </c>
      <c r="H335" s="13">
        <v>-9642.5022811562776</v>
      </c>
      <c r="I335" s="14">
        <v>1</v>
      </c>
    </row>
    <row r="336" spans="2:9" x14ac:dyDescent="0.3">
      <c r="B336" s="11">
        <v>122</v>
      </c>
      <c r="C336" s="12">
        <v>33.009478693103333</v>
      </c>
      <c r="D336" s="12">
        <v>8.7961593955989734</v>
      </c>
      <c r="E336" s="12">
        <v>0.56323809992191565</v>
      </c>
      <c r="F336" s="13">
        <v>48643.946728272524</v>
      </c>
      <c r="G336" s="13">
        <v>-777.19984554335679</v>
      </c>
      <c r="H336" s="13">
        <v>-7195.8958264128087</v>
      </c>
      <c r="I336" s="14">
        <v>0</v>
      </c>
    </row>
    <row r="337" spans="2:9" x14ac:dyDescent="0.3">
      <c r="B337" s="11">
        <v>123</v>
      </c>
      <c r="C337" s="12">
        <v>29.044832147131611</v>
      </c>
      <c r="D337" s="12">
        <v>10.763670048472799</v>
      </c>
      <c r="E337" s="12">
        <v>5.1075516942885833E-3</v>
      </c>
      <c r="F337" s="13">
        <v>43358.95947775583</v>
      </c>
      <c r="G337" s="13">
        <v>-7606.1616288583</v>
      </c>
      <c r="H337" s="13">
        <v>-7822.3595183772832</v>
      </c>
      <c r="I337" s="14">
        <v>0</v>
      </c>
    </row>
    <row r="338" spans="2:9" x14ac:dyDescent="0.3">
      <c r="B338" s="11">
        <v>124</v>
      </c>
      <c r="C338" s="12">
        <v>47.117234091907569</v>
      </c>
      <c r="D338" s="12">
        <v>22.949875469636673</v>
      </c>
      <c r="E338" s="12">
        <v>1.0066981655653706</v>
      </c>
      <c r="F338" s="13">
        <v>97958.239472690228</v>
      </c>
      <c r="G338" s="13">
        <v>-1736.9298462482409</v>
      </c>
      <c r="H338" s="13">
        <v>-3752.7029012887228</v>
      </c>
      <c r="I338" s="14">
        <v>0</v>
      </c>
    </row>
    <row r="339" spans="2:9" x14ac:dyDescent="0.3">
      <c r="B339" s="11">
        <v>125</v>
      </c>
      <c r="C339" s="12">
        <v>37.011656224898303</v>
      </c>
      <c r="D339" s="12">
        <v>3.8426842917065462</v>
      </c>
      <c r="E339" s="12">
        <v>1.2266420569561513E-2</v>
      </c>
      <c r="F339" s="13">
        <v>25487.303019189694</v>
      </c>
      <c r="G339" s="13">
        <v>-2464.7679353340895</v>
      </c>
      <c r="H339" s="13">
        <v>-5022.0726478088682</v>
      </c>
      <c r="I339" s="14">
        <v>0</v>
      </c>
    </row>
    <row r="340" spans="2:9" x14ac:dyDescent="0.3">
      <c r="B340" s="11">
        <v>126</v>
      </c>
      <c r="C340" s="12">
        <v>35.16510334445168</v>
      </c>
      <c r="D340" s="12">
        <v>15.51262798109375</v>
      </c>
      <c r="E340" s="12">
        <v>0.46253826347745219</v>
      </c>
      <c r="F340" s="13">
        <v>47201.275547465841</v>
      </c>
      <c r="G340" s="13">
        <v>-14557.034238201939</v>
      </c>
      <c r="H340" s="13">
        <v>-22228.208839224648</v>
      </c>
      <c r="I340" s="14">
        <v>1</v>
      </c>
    </row>
    <row r="341" spans="2:9" x14ac:dyDescent="0.3">
      <c r="B341" s="11">
        <v>127</v>
      </c>
      <c r="C341" s="12">
        <v>51.104050856973942</v>
      </c>
      <c r="D341" s="12">
        <v>6.0240859363161459</v>
      </c>
      <c r="E341" s="12">
        <v>0.48359618806225302</v>
      </c>
      <c r="F341" s="13">
        <v>28923.753487509308</v>
      </c>
      <c r="G341" s="13">
        <v>-198.76068821902075</v>
      </c>
      <c r="H341" s="13">
        <v>-5224.123317764298</v>
      </c>
      <c r="I341" s="14">
        <v>0</v>
      </c>
    </row>
    <row r="342" spans="2:9" x14ac:dyDescent="0.3">
      <c r="B342" s="11">
        <v>128</v>
      </c>
      <c r="C342" s="12">
        <v>55.724062671785894</v>
      </c>
      <c r="D342" s="12">
        <v>7.5235494369265989</v>
      </c>
      <c r="E342" s="12">
        <v>0.33533231573630873</v>
      </c>
      <c r="F342" s="13">
        <v>63053.936302723523</v>
      </c>
      <c r="G342" s="13">
        <v>-3932.951428202743</v>
      </c>
      <c r="H342" s="13">
        <v>-7378.678016803231</v>
      </c>
      <c r="I342" s="14">
        <v>0</v>
      </c>
    </row>
    <row r="343" spans="2:9" x14ac:dyDescent="0.3">
      <c r="B343" s="11">
        <v>129</v>
      </c>
      <c r="C343" s="12">
        <v>41.707791317923778</v>
      </c>
      <c r="D343" s="12">
        <v>10.031380590153248</v>
      </c>
      <c r="E343" s="12">
        <v>1.4720680333647458</v>
      </c>
      <c r="F343" s="13">
        <v>72712.612523554417</v>
      </c>
      <c r="G343" s="13">
        <v>-5636.0351149587241</v>
      </c>
      <c r="H343" s="13">
        <v>-5688.4167601414483</v>
      </c>
      <c r="I343" s="14">
        <v>0</v>
      </c>
    </row>
    <row r="344" spans="2:9" x14ac:dyDescent="0.3">
      <c r="B344" s="11">
        <v>130</v>
      </c>
      <c r="C344" s="12">
        <v>23.987949887834684</v>
      </c>
      <c r="D344" s="12">
        <v>0.30556013006822319</v>
      </c>
      <c r="E344" s="12">
        <v>1.0998597420520386</v>
      </c>
      <c r="F344" s="13">
        <v>23257.961242575417</v>
      </c>
      <c r="G344" s="13">
        <v>-1472.9711039921094</v>
      </c>
      <c r="H344" s="13">
        <v>-4458.8651582737957</v>
      </c>
      <c r="I344" s="14">
        <v>1</v>
      </c>
    </row>
    <row r="345" spans="2:9" x14ac:dyDescent="0.3">
      <c r="B345" s="11">
        <v>131</v>
      </c>
      <c r="C345" s="12">
        <v>43.143731122620778</v>
      </c>
      <c r="D345" s="12">
        <v>5.8931300393118784</v>
      </c>
      <c r="E345" s="12">
        <v>0.27316308247768301</v>
      </c>
      <c r="F345" s="13">
        <v>54688.120712354896</v>
      </c>
      <c r="G345" s="13">
        <v>-896.88203605901458</v>
      </c>
      <c r="H345" s="13">
        <v>-13897.729278011486</v>
      </c>
      <c r="I345" s="14">
        <v>1</v>
      </c>
    </row>
    <row r="346" spans="2:9" x14ac:dyDescent="0.3">
      <c r="B346" s="11">
        <v>132</v>
      </c>
      <c r="C346" s="12">
        <v>25.51211441720918</v>
      </c>
      <c r="D346" s="12">
        <v>0.79921168748865101</v>
      </c>
      <c r="E346" s="12">
        <v>1.6188420342725403</v>
      </c>
      <c r="F346" s="13">
        <v>26906.917086522164</v>
      </c>
      <c r="G346" s="13">
        <v>-1129.0515200853031</v>
      </c>
      <c r="H346" s="13">
        <v>-1550.9390272141675</v>
      </c>
      <c r="I346" s="14">
        <v>0</v>
      </c>
    </row>
    <row r="347" spans="2:9" x14ac:dyDescent="0.3">
      <c r="B347" s="11">
        <v>133</v>
      </c>
      <c r="C347" s="12">
        <v>33.713801972461489</v>
      </c>
      <c r="D347" s="12">
        <v>12.704102418151413</v>
      </c>
      <c r="E347" s="12">
        <v>0.52062755918271764</v>
      </c>
      <c r="F347" s="13">
        <v>24672.213489672245</v>
      </c>
      <c r="G347" s="13">
        <v>-2293.9446432600162</v>
      </c>
      <c r="H347" s="13">
        <v>-7103.6697641898372</v>
      </c>
      <c r="I347" s="14">
        <v>0</v>
      </c>
    </row>
    <row r="348" spans="2:9" x14ac:dyDescent="0.3">
      <c r="B348" s="11">
        <v>134</v>
      </c>
      <c r="C348" s="12">
        <v>36.534624184802638</v>
      </c>
      <c r="D348" s="12">
        <v>10.586214866265351</v>
      </c>
      <c r="E348" s="12">
        <v>1.9181322457182537</v>
      </c>
      <c r="F348" s="13">
        <v>30473.501635387889</v>
      </c>
      <c r="G348" s="13">
        <v>-2608.6227185444277</v>
      </c>
      <c r="H348" s="13">
        <v>-2693.3967105648749</v>
      </c>
      <c r="I348" s="14">
        <v>0</v>
      </c>
    </row>
    <row r="349" spans="2:9" x14ac:dyDescent="0.3">
      <c r="B349" s="11">
        <v>135</v>
      </c>
      <c r="C349" s="12">
        <v>42.725071143437958</v>
      </c>
      <c r="D349" s="12">
        <v>11.332479998985406</v>
      </c>
      <c r="E349" s="12">
        <v>1.4397733133159236</v>
      </c>
      <c r="F349" s="13">
        <v>31996.652164624218</v>
      </c>
      <c r="G349" s="13">
        <v>-773.22200997095251</v>
      </c>
      <c r="H349" s="13">
        <v>-3863.0999707062174</v>
      </c>
      <c r="I349" s="14">
        <v>0</v>
      </c>
    </row>
    <row r="350" spans="2:9" x14ac:dyDescent="0.3">
      <c r="B350" s="11">
        <v>136</v>
      </c>
      <c r="C350" s="12">
        <v>21.3915601739489</v>
      </c>
      <c r="D350" s="12">
        <v>0.32791665345343646</v>
      </c>
      <c r="E350" s="12">
        <v>1.012136000195208</v>
      </c>
      <c r="F350" s="13">
        <v>25383.505245297762</v>
      </c>
      <c r="G350" s="13">
        <v>-1210.3161144153987</v>
      </c>
      <c r="H350" s="13">
        <v>-3348.6203982135557</v>
      </c>
      <c r="I350" s="14">
        <v>1</v>
      </c>
    </row>
    <row r="351" spans="2:9" x14ac:dyDescent="0.3">
      <c r="B351" s="11">
        <v>137</v>
      </c>
      <c r="C351" s="12">
        <v>27.0593086168358</v>
      </c>
      <c r="D351" s="12">
        <v>9.2816474838603469</v>
      </c>
      <c r="E351" s="12">
        <v>0.70784095090294341</v>
      </c>
      <c r="F351" s="13">
        <v>43992.573910175604</v>
      </c>
      <c r="G351" s="13">
        <v>-5813.4873547324687</v>
      </c>
      <c r="H351" s="13">
        <v>-10240.547426238063</v>
      </c>
      <c r="I351" s="14">
        <v>1</v>
      </c>
    </row>
    <row r="352" spans="2:9" x14ac:dyDescent="0.3">
      <c r="B352" s="11">
        <v>138</v>
      </c>
      <c r="C352" s="12">
        <v>25.719164238610443</v>
      </c>
      <c r="D352" s="12">
        <v>4.5852613686813122</v>
      </c>
      <c r="E352" s="12">
        <v>0.93448560078498932</v>
      </c>
      <c r="F352" s="13">
        <v>20668.526046414609</v>
      </c>
      <c r="G352" s="13">
        <v>-664.40584931845729</v>
      </c>
      <c r="H352" s="13">
        <v>-1563.2996225181405</v>
      </c>
      <c r="I352" s="14">
        <v>0</v>
      </c>
    </row>
    <row r="353" spans="2:9" x14ac:dyDescent="0.3">
      <c r="B353" s="11">
        <v>139</v>
      </c>
      <c r="C353" s="12">
        <v>42.507524527880314</v>
      </c>
      <c r="D353" s="12">
        <v>13.038748549143479</v>
      </c>
      <c r="E353" s="12">
        <v>0.19870870120960835</v>
      </c>
      <c r="F353" s="13">
        <v>35459.338963429676</v>
      </c>
      <c r="G353" s="13">
        <v>-3854.7063227444373</v>
      </c>
      <c r="H353" s="13">
        <v>-4736.103628987461</v>
      </c>
      <c r="I353" s="14">
        <v>0</v>
      </c>
    </row>
    <row r="354" spans="2:9" x14ac:dyDescent="0.3">
      <c r="B354" s="11">
        <v>140</v>
      </c>
      <c r="C354" s="12">
        <v>26.19906019950821</v>
      </c>
      <c r="D354" s="12">
        <v>2.8239801121300374</v>
      </c>
      <c r="E354" s="12">
        <v>1.0727525201701047</v>
      </c>
      <c r="F354" s="13">
        <v>25410.215823742896</v>
      </c>
      <c r="G354" s="13">
        <v>-2234.6706300020683</v>
      </c>
      <c r="H354" s="13">
        <v>-4641.4318658584552</v>
      </c>
      <c r="I354" s="14">
        <v>1</v>
      </c>
    </row>
    <row r="355" spans="2:9" x14ac:dyDescent="0.3">
      <c r="B355" s="11">
        <v>141</v>
      </c>
      <c r="C355" s="12">
        <v>28.99211716876443</v>
      </c>
      <c r="D355" s="12">
        <v>1.6043455257449903</v>
      </c>
      <c r="E355" s="12">
        <v>0.90116979957031995</v>
      </c>
      <c r="F355" s="13">
        <v>14719.762506654131</v>
      </c>
      <c r="G355" s="13">
        <v>-391.82026265178916</v>
      </c>
      <c r="H355" s="13">
        <v>717.53950942122037</v>
      </c>
      <c r="I355" s="14">
        <v>1</v>
      </c>
    </row>
    <row r="356" spans="2:9" x14ac:dyDescent="0.3">
      <c r="B356" s="11">
        <v>142</v>
      </c>
      <c r="C356" s="12">
        <v>34.83806077036445</v>
      </c>
      <c r="D356" s="12">
        <v>4.3603566087205676</v>
      </c>
      <c r="E356" s="12">
        <v>0.6045516652096542</v>
      </c>
      <c r="F356" s="13">
        <v>39647.714801760922</v>
      </c>
      <c r="G356" s="13">
        <v>-1471.0919491457657</v>
      </c>
      <c r="H356" s="13">
        <v>-2958.6995717797481</v>
      </c>
      <c r="I356" s="14">
        <v>0</v>
      </c>
    </row>
    <row r="357" spans="2:9" x14ac:dyDescent="0.3">
      <c r="B357" s="11">
        <v>143</v>
      </c>
      <c r="C357" s="12">
        <v>32.125359066172116</v>
      </c>
      <c r="D357" s="12">
        <v>0.67195531599670422</v>
      </c>
      <c r="E357" s="12">
        <v>0.70155282771368743</v>
      </c>
      <c r="F357" s="13">
        <v>33664.057533347535</v>
      </c>
      <c r="G357" s="13">
        <v>-1578.9263142581913</v>
      </c>
      <c r="H357" s="13">
        <v>-1008.0258536497366</v>
      </c>
      <c r="I357" s="14">
        <v>0</v>
      </c>
    </row>
    <row r="358" spans="2:9" x14ac:dyDescent="0.3">
      <c r="B358" s="11">
        <v>144</v>
      </c>
      <c r="C358" s="12">
        <v>40.252582221515169</v>
      </c>
      <c r="D358" s="12">
        <v>13.844884894739607</v>
      </c>
      <c r="E358" s="12">
        <v>9.0118849650737104E-2</v>
      </c>
      <c r="F358" s="13">
        <v>65386.320770370585</v>
      </c>
      <c r="G358" s="13">
        <v>-1808.0866179967936</v>
      </c>
      <c r="H358" s="13">
        <v>-6357.5066836232763</v>
      </c>
      <c r="I358" s="14">
        <v>0</v>
      </c>
    </row>
    <row r="359" spans="2:9" x14ac:dyDescent="0.3">
      <c r="B359" s="11">
        <v>145</v>
      </c>
      <c r="C359" s="12">
        <v>40.215449128499777</v>
      </c>
      <c r="D359" s="12">
        <v>24.205311966903643</v>
      </c>
      <c r="E359" s="12">
        <v>1.2956305299209425</v>
      </c>
      <c r="F359" s="13">
        <v>77330.265677452917</v>
      </c>
      <c r="G359" s="13">
        <v>-13081.844984575109</v>
      </c>
      <c r="H359" s="13">
        <v>-11505.480539866288</v>
      </c>
      <c r="I359" s="14">
        <v>0</v>
      </c>
    </row>
    <row r="360" spans="2:9" x14ac:dyDescent="0.3">
      <c r="B360" s="11">
        <v>146</v>
      </c>
      <c r="C360" s="12">
        <v>23.44257710633401</v>
      </c>
      <c r="D360" s="12">
        <v>4.8296436493165933</v>
      </c>
      <c r="E360" s="12">
        <v>0.59974952372218426</v>
      </c>
      <c r="F360" s="13">
        <v>22267.45809439581</v>
      </c>
      <c r="G360" s="13">
        <v>-646.3335513563552</v>
      </c>
      <c r="H360" s="13">
        <v>-3964.4083861740382</v>
      </c>
      <c r="I360" s="14">
        <v>0</v>
      </c>
    </row>
    <row r="361" spans="2:9" x14ac:dyDescent="0.3">
      <c r="B361" s="11">
        <v>147</v>
      </c>
      <c r="C361" s="12">
        <v>33.271497808276905</v>
      </c>
      <c r="D361" s="12">
        <v>5.4746874437496773</v>
      </c>
      <c r="E361" s="12">
        <v>1.0998939035659725</v>
      </c>
      <c r="F361" s="13">
        <v>44970.097221633143</v>
      </c>
      <c r="G361" s="13">
        <v>-3555.1902825171583</v>
      </c>
      <c r="H361" s="13">
        <v>-10735.317090361243</v>
      </c>
      <c r="I361" s="14">
        <v>1</v>
      </c>
    </row>
    <row r="362" spans="2:9" x14ac:dyDescent="0.3">
      <c r="B362" s="11">
        <v>148</v>
      </c>
      <c r="C362" s="12">
        <v>49.854340787140103</v>
      </c>
      <c r="D362" s="12">
        <v>5.385847010035075</v>
      </c>
      <c r="E362" s="12">
        <v>1.7915490282693887</v>
      </c>
      <c r="F362" s="13">
        <v>80182.124060294635</v>
      </c>
      <c r="G362" s="13">
        <v>-13904.697901656828</v>
      </c>
      <c r="H362" s="13">
        <v>-13034.715692999582</v>
      </c>
      <c r="I362" s="14">
        <v>1</v>
      </c>
    </row>
    <row r="363" spans="2:9" x14ac:dyDescent="0.3">
      <c r="B363" s="11">
        <v>149</v>
      </c>
      <c r="C363" s="12">
        <v>29.006625735688623</v>
      </c>
      <c r="D363" s="12">
        <v>4.910128957913054</v>
      </c>
      <c r="E363" s="12">
        <v>1.0154417084597371</v>
      </c>
      <c r="F363" s="13">
        <v>35784.335622843071</v>
      </c>
      <c r="G363" s="13">
        <v>-1573.9983799705872</v>
      </c>
      <c r="H363" s="13">
        <v>-4676.6248340020666</v>
      </c>
      <c r="I363" s="14">
        <v>0</v>
      </c>
    </row>
    <row r="364" spans="2:9" x14ac:dyDescent="0.3">
      <c r="B364" s="11">
        <v>150</v>
      </c>
      <c r="C364" s="12">
        <v>25.956801637543002</v>
      </c>
      <c r="D364" s="12">
        <v>5.2980374701553865</v>
      </c>
      <c r="E364" s="12">
        <v>3.1815953347354729E-2</v>
      </c>
      <c r="F364" s="13">
        <v>76293.349054237318</v>
      </c>
      <c r="G364" s="13">
        <v>-4397.2083347325024</v>
      </c>
      <c r="H364" s="13">
        <v>-6020.4940376368131</v>
      </c>
      <c r="I364" s="14">
        <v>0</v>
      </c>
    </row>
    <row r="365" spans="2:9" x14ac:dyDescent="0.3">
      <c r="B365" s="11">
        <v>151</v>
      </c>
      <c r="C365" s="12">
        <v>24.391708287537227</v>
      </c>
      <c r="D365" s="12">
        <v>4.4937239052089577</v>
      </c>
      <c r="E365" s="12">
        <v>0.85328194961159154</v>
      </c>
      <c r="F365" s="13">
        <v>23507.488154452858</v>
      </c>
      <c r="G365" s="13">
        <v>-209.79664560774458</v>
      </c>
      <c r="H365" s="13">
        <v>-1695.7199651020501</v>
      </c>
      <c r="I365" s="14">
        <v>0</v>
      </c>
    </row>
    <row r="366" spans="2:9" x14ac:dyDescent="0.3">
      <c r="B366" s="11">
        <v>152</v>
      </c>
      <c r="C366" s="12">
        <v>27.086531598944024</v>
      </c>
      <c r="D366" s="12">
        <v>5.4941532934775772</v>
      </c>
      <c r="E366" s="12">
        <v>7.6547519748984133E-2</v>
      </c>
      <c r="F366" s="13">
        <v>12590.354258919511</v>
      </c>
      <c r="G366" s="13">
        <v>-754.5195499480393</v>
      </c>
      <c r="H366" s="13">
        <v>-1581.8851993413732</v>
      </c>
      <c r="I366" s="14">
        <v>0</v>
      </c>
    </row>
    <row r="367" spans="2:9" x14ac:dyDescent="0.3">
      <c r="B367" s="11">
        <v>153</v>
      </c>
      <c r="C367" s="12">
        <v>31.042745838028427</v>
      </c>
      <c r="D367" s="12">
        <v>10.964524869784432</v>
      </c>
      <c r="E367" s="12">
        <v>0.99876933706125626</v>
      </c>
      <c r="F367" s="13">
        <v>28163.570419126732</v>
      </c>
      <c r="G367" s="13">
        <v>-350.96372167553739</v>
      </c>
      <c r="H367" s="13">
        <v>-2871.0596415199716</v>
      </c>
      <c r="I367" s="14">
        <v>0</v>
      </c>
    </row>
    <row r="368" spans="2:9" x14ac:dyDescent="0.3">
      <c r="B368" s="11">
        <v>154</v>
      </c>
      <c r="C368" s="12">
        <v>31.486282217356599</v>
      </c>
      <c r="D368" s="12">
        <v>2.0154751355724474</v>
      </c>
      <c r="E368" s="12">
        <v>0.72114251888863468</v>
      </c>
      <c r="F368" s="13">
        <v>22928.429233305676</v>
      </c>
      <c r="G368" s="13">
        <v>-4104.037344568258</v>
      </c>
      <c r="H368" s="13">
        <v>-2219.8617619345287</v>
      </c>
      <c r="I368" s="14">
        <v>0</v>
      </c>
    </row>
    <row r="369" spans="2:9" x14ac:dyDescent="0.3">
      <c r="B369" s="11">
        <v>155</v>
      </c>
      <c r="C369" s="12">
        <v>33.927764868859583</v>
      </c>
      <c r="D369" s="12">
        <v>4.6007381596028036</v>
      </c>
      <c r="E369" s="12">
        <v>0.80293764244656041</v>
      </c>
      <c r="F369" s="13">
        <v>16859.347786606322</v>
      </c>
      <c r="G369" s="13">
        <v>-1908.3582769177688</v>
      </c>
      <c r="H369" s="13">
        <v>-2807.0082790126608</v>
      </c>
      <c r="I369" s="14">
        <v>0</v>
      </c>
    </row>
    <row r="370" spans="2:9" x14ac:dyDescent="0.3">
      <c r="B370" s="11">
        <v>156</v>
      </c>
      <c r="C370" s="12">
        <v>26.493612170230357</v>
      </c>
      <c r="D370" s="12">
        <v>0.45157356867177589</v>
      </c>
      <c r="E370" s="12">
        <v>0.17455950108433682</v>
      </c>
      <c r="F370" s="13">
        <v>16585.036067715944</v>
      </c>
      <c r="G370" s="13">
        <v>-3910.0037183358772</v>
      </c>
      <c r="H370" s="13">
        <v>-5586.6279892848534</v>
      </c>
      <c r="I370" s="14">
        <v>1</v>
      </c>
    </row>
    <row r="371" spans="2:9" x14ac:dyDescent="0.3">
      <c r="B371" s="11">
        <v>157</v>
      </c>
      <c r="C371" s="12">
        <v>33.77923857886239</v>
      </c>
      <c r="D371" s="12">
        <v>7.6292630122648664</v>
      </c>
      <c r="E371" s="12">
        <v>0.30663401438009008</v>
      </c>
      <c r="F371" s="13">
        <v>31945.446568770618</v>
      </c>
      <c r="G371" s="13">
        <v>-1571.9103579919438</v>
      </c>
      <c r="H371" s="13">
        <v>-2553.2750391420541</v>
      </c>
      <c r="I371" s="14">
        <v>0</v>
      </c>
    </row>
    <row r="372" spans="2:9" x14ac:dyDescent="0.3">
      <c r="B372" s="11">
        <v>158</v>
      </c>
      <c r="C372" s="12">
        <v>33.097142552803923</v>
      </c>
      <c r="D372" s="12">
        <v>11.116102230659205</v>
      </c>
      <c r="E372" s="12">
        <v>0.18276408893739801</v>
      </c>
      <c r="F372" s="13">
        <v>27089.625889466384</v>
      </c>
      <c r="G372" s="13">
        <v>-1534.8207524364334</v>
      </c>
      <c r="H372" s="13">
        <v>-4258.4017952087925</v>
      </c>
      <c r="I372" s="14">
        <v>1</v>
      </c>
    </row>
    <row r="373" spans="2:9" x14ac:dyDescent="0.3">
      <c r="B373" s="11">
        <v>159</v>
      </c>
      <c r="C373" s="12">
        <v>23.852719610272704</v>
      </c>
      <c r="D373" s="12">
        <v>0.5831533610018288</v>
      </c>
      <c r="E373" s="12">
        <v>3.2379579997156849E-2</v>
      </c>
      <c r="F373" s="13">
        <v>33500.673848332211</v>
      </c>
      <c r="G373" s="13">
        <v>-4330.9594676784891</v>
      </c>
      <c r="H373" s="13">
        <v>-8748.369109672627</v>
      </c>
      <c r="I373" s="14">
        <v>0</v>
      </c>
    </row>
    <row r="374" spans="2:9" x14ac:dyDescent="0.3">
      <c r="B374" s="11">
        <v>160</v>
      </c>
      <c r="C374" s="12">
        <v>33.256634785565744</v>
      </c>
      <c r="D374" s="12">
        <v>7.6139200624285444</v>
      </c>
      <c r="E374" s="12">
        <v>0.11149172785548651</v>
      </c>
      <c r="F374" s="13">
        <v>24082.794372280056</v>
      </c>
      <c r="G374" s="13">
        <v>-1325.2050882033445</v>
      </c>
      <c r="H374" s="13">
        <v>-923.50243981728443</v>
      </c>
      <c r="I374" s="14">
        <v>0</v>
      </c>
    </row>
    <row r="375" spans="2:9" x14ac:dyDescent="0.3">
      <c r="B375" s="11">
        <v>161</v>
      </c>
      <c r="C375" s="12">
        <v>47.084543108723174</v>
      </c>
      <c r="D375" s="12">
        <v>29.568042939312495</v>
      </c>
      <c r="E375" s="12">
        <v>1.8445870725678315</v>
      </c>
      <c r="F375" s="13">
        <v>149418.10683488334</v>
      </c>
      <c r="G375" s="13">
        <v>-7972.9452354674249</v>
      </c>
      <c r="H375" s="13">
        <v>-13568.392088970197</v>
      </c>
      <c r="I375" s="14">
        <v>0</v>
      </c>
    </row>
    <row r="376" spans="2:9" x14ac:dyDescent="0.3">
      <c r="B376" s="11">
        <v>162</v>
      </c>
      <c r="C376" s="12">
        <v>20.434567005447711</v>
      </c>
      <c r="D376" s="12">
        <v>0.62443781372554241</v>
      </c>
      <c r="E376" s="12">
        <v>0.31453437008108792</v>
      </c>
      <c r="F376" s="13">
        <v>16942.23063501513</v>
      </c>
      <c r="G376" s="13">
        <v>-411.61314901449282</v>
      </c>
      <c r="H376" s="13">
        <v>-4703.8338246641997</v>
      </c>
      <c r="I376" s="14">
        <v>1</v>
      </c>
    </row>
    <row r="377" spans="2:9" x14ac:dyDescent="0.3">
      <c r="B377" s="11">
        <v>163</v>
      </c>
      <c r="C377" s="12">
        <v>31.652901407727953</v>
      </c>
      <c r="D377" s="12">
        <v>9.7885668887673987</v>
      </c>
      <c r="E377" s="12">
        <v>0.20006011494447423</v>
      </c>
      <c r="F377" s="13">
        <v>29746.858882249864</v>
      </c>
      <c r="G377" s="13">
        <v>-396.03451920990949</v>
      </c>
      <c r="H377" s="13">
        <v>-194.08914056490551</v>
      </c>
      <c r="I377" s="14">
        <v>0</v>
      </c>
    </row>
    <row r="378" spans="2:9" x14ac:dyDescent="0.3">
      <c r="B378" s="11">
        <v>164</v>
      </c>
      <c r="C378" s="12">
        <v>36.363257005594356</v>
      </c>
      <c r="D378" s="12">
        <v>14.104130764567063</v>
      </c>
      <c r="E378" s="12">
        <v>1.4140142398488664</v>
      </c>
      <c r="F378" s="13">
        <v>53737.474988601818</v>
      </c>
      <c r="G378" s="13">
        <v>-1597.1011202303739</v>
      </c>
      <c r="H378" s="13">
        <v>-3615.7466631115799</v>
      </c>
      <c r="I378" s="14">
        <v>0</v>
      </c>
    </row>
    <row r="379" spans="2:9" x14ac:dyDescent="0.3">
      <c r="B379" s="11">
        <v>165</v>
      </c>
      <c r="C379" s="12">
        <v>33.939473409867738</v>
      </c>
      <c r="D379" s="12">
        <v>11.44133347201673</v>
      </c>
      <c r="E379" s="12">
        <v>0.80880869819806256</v>
      </c>
      <c r="F379" s="13">
        <v>31123.046114973742</v>
      </c>
      <c r="G379" s="13">
        <v>-4246.5181578004231</v>
      </c>
      <c r="H379" s="13">
        <v>-2142.272407419081</v>
      </c>
      <c r="I379" s="14">
        <v>0</v>
      </c>
    </row>
    <row r="380" spans="2:9" x14ac:dyDescent="0.3">
      <c r="B380" s="11">
        <v>166</v>
      </c>
      <c r="C380" s="12">
        <v>35.934931495983271</v>
      </c>
      <c r="D380" s="12">
        <v>5.0074107531825858</v>
      </c>
      <c r="E380" s="12">
        <v>0.25926584004333086</v>
      </c>
      <c r="F380" s="13">
        <v>20367.146113412899</v>
      </c>
      <c r="G380" s="13">
        <v>-290.63531199803236</v>
      </c>
      <c r="H380" s="13">
        <v>-3493.1613520649407</v>
      </c>
      <c r="I380" s="14">
        <v>0</v>
      </c>
    </row>
    <row r="381" spans="2:9" x14ac:dyDescent="0.3">
      <c r="B381" s="11">
        <v>167</v>
      </c>
      <c r="C381" s="12">
        <v>26.254725675186485</v>
      </c>
      <c r="D381" s="12">
        <v>7.2329186122959896</v>
      </c>
      <c r="E381" s="12">
        <v>1.4039689685175794</v>
      </c>
      <c r="F381" s="13">
        <v>15723.454011390706</v>
      </c>
      <c r="G381" s="13">
        <v>-1074.5858417481745</v>
      </c>
      <c r="H381" s="13">
        <v>-1288.2930444207911</v>
      </c>
      <c r="I381" s="14">
        <v>1</v>
      </c>
    </row>
    <row r="382" spans="2:9" x14ac:dyDescent="0.3">
      <c r="B382" s="11">
        <v>168</v>
      </c>
      <c r="C382" s="12">
        <v>30.311184111309611</v>
      </c>
      <c r="D382" s="12">
        <v>2.0414415408722393</v>
      </c>
      <c r="E382" s="12">
        <v>0.79913912598792269</v>
      </c>
      <c r="F382" s="13">
        <v>28720.263073076891</v>
      </c>
      <c r="G382" s="13">
        <v>-555.12703405516072</v>
      </c>
      <c r="H382" s="13">
        <v>-2600.236049044006</v>
      </c>
      <c r="I382" s="14">
        <v>0</v>
      </c>
    </row>
    <row r="383" spans="2:9" x14ac:dyDescent="0.3">
      <c r="B383" s="11">
        <v>169</v>
      </c>
      <c r="C383" s="12">
        <v>55.578863827404838</v>
      </c>
      <c r="D383" s="12">
        <v>11.74257070120515</v>
      </c>
      <c r="E383" s="12">
        <v>0.19862118823593844</v>
      </c>
      <c r="F383" s="13">
        <v>57901.286281471803</v>
      </c>
      <c r="G383" s="13">
        <v>-9563.0107642638486</v>
      </c>
      <c r="H383" s="13">
        <v>-6762.5819104534876</v>
      </c>
      <c r="I383" s="14">
        <v>0</v>
      </c>
    </row>
    <row r="384" spans="2:9" x14ac:dyDescent="0.3">
      <c r="B384" s="11">
        <v>170</v>
      </c>
      <c r="C384" s="12">
        <v>37.295600111657478</v>
      </c>
      <c r="D384" s="12">
        <v>21.794202736823113</v>
      </c>
      <c r="E384" s="12">
        <v>0.62069714547501775</v>
      </c>
      <c r="F384" s="13">
        <v>48116.74807817</v>
      </c>
      <c r="G384" s="13">
        <v>-5082.092500290858</v>
      </c>
      <c r="H384" s="13">
        <v>-2942.4699527718126</v>
      </c>
      <c r="I384" s="14">
        <v>0</v>
      </c>
    </row>
    <row r="385" spans="2:9" x14ac:dyDescent="0.3">
      <c r="B385" s="11">
        <v>171</v>
      </c>
      <c r="C385" s="12">
        <v>32.369319600114515</v>
      </c>
      <c r="D385" s="12">
        <v>3.4034284557627545</v>
      </c>
      <c r="E385" s="12">
        <v>2.0235825739821407</v>
      </c>
      <c r="F385" s="13">
        <v>24385.94104501613</v>
      </c>
      <c r="G385" s="13">
        <v>-3679.7639321529314</v>
      </c>
      <c r="H385" s="13">
        <v>-2723.8808747622365</v>
      </c>
      <c r="I385" s="14">
        <v>0</v>
      </c>
    </row>
    <row r="386" spans="2:9" x14ac:dyDescent="0.3">
      <c r="B386" s="11">
        <v>172</v>
      </c>
      <c r="C386" s="12">
        <v>20.189576211003523</v>
      </c>
      <c r="D386" s="12">
        <v>0.31727748169749043</v>
      </c>
      <c r="E386" s="12">
        <v>0.65077206655784081</v>
      </c>
      <c r="F386" s="13">
        <v>17109.460524671937</v>
      </c>
      <c r="G386" s="13">
        <v>-4164.1651931636388</v>
      </c>
      <c r="H386" s="13">
        <v>-6581.2961322824658</v>
      </c>
      <c r="I386" s="14">
        <v>1</v>
      </c>
    </row>
    <row r="387" spans="2:9" x14ac:dyDescent="0.3">
      <c r="B387" s="11">
        <v>173</v>
      </c>
      <c r="C387" s="12">
        <v>26.837822334453026</v>
      </c>
      <c r="D387" s="12">
        <v>12.786442884859136</v>
      </c>
      <c r="E387" s="12">
        <v>0.33387962814752353</v>
      </c>
      <c r="F387" s="13">
        <v>95717.059781580727</v>
      </c>
      <c r="G387" s="13">
        <v>-5807.6326205318101</v>
      </c>
      <c r="H387" s="13">
        <v>-6871.332575682909</v>
      </c>
      <c r="I387" s="14">
        <v>0</v>
      </c>
    </row>
    <row r="388" spans="2:9" x14ac:dyDescent="0.3">
      <c r="B388" s="11">
        <v>174</v>
      </c>
      <c r="C388" s="12">
        <v>38.123580268695378</v>
      </c>
      <c r="D388" s="12">
        <v>18.288822428974125</v>
      </c>
      <c r="E388" s="12">
        <v>0.89198349959330925</v>
      </c>
      <c r="F388" s="13">
        <v>45261.922521505541</v>
      </c>
      <c r="G388" s="13">
        <v>-717.64096560145413</v>
      </c>
      <c r="H388" s="13">
        <v>-754.01793258968121</v>
      </c>
      <c r="I388" s="14">
        <v>0</v>
      </c>
    </row>
    <row r="389" spans="2:9" x14ac:dyDescent="0.3">
      <c r="B389" s="11">
        <v>175</v>
      </c>
      <c r="C389" s="12">
        <v>33.160441661780339</v>
      </c>
      <c r="D389" s="12">
        <v>13.451159061462967</v>
      </c>
      <c r="E389" s="12">
        <v>0.22155076425619624</v>
      </c>
      <c r="F389" s="13">
        <v>25894.591983345621</v>
      </c>
      <c r="G389" s="13">
        <v>-1027.7510200061172</v>
      </c>
      <c r="H389" s="13">
        <v>-1074.3225644056781</v>
      </c>
      <c r="I389" s="14">
        <v>0</v>
      </c>
    </row>
    <row r="390" spans="2:9" x14ac:dyDescent="0.3">
      <c r="B390" s="11">
        <v>176</v>
      </c>
      <c r="C390" s="12">
        <v>28.523248697238333</v>
      </c>
      <c r="D390" s="12">
        <v>1.3305665024480879</v>
      </c>
      <c r="E390" s="12">
        <v>0.71449627285424333</v>
      </c>
      <c r="F390" s="13">
        <v>30967.944508072665</v>
      </c>
      <c r="G390" s="13">
        <v>-3426.617203408317</v>
      </c>
      <c r="H390" s="13">
        <v>-4259.5665197083099</v>
      </c>
      <c r="I390" s="14">
        <v>0</v>
      </c>
    </row>
    <row r="391" spans="2:9" x14ac:dyDescent="0.3">
      <c r="B391" s="11">
        <v>177</v>
      </c>
      <c r="C391" s="12">
        <v>26.602754588821515</v>
      </c>
      <c r="D391" s="12">
        <v>9.7336960286176559</v>
      </c>
      <c r="E391" s="12">
        <v>0.11518160071370698</v>
      </c>
      <c r="F391" s="13">
        <v>31196.19405334855</v>
      </c>
      <c r="G391" s="13">
        <v>-858.56286634110495</v>
      </c>
      <c r="H391" s="13">
        <v>-4226.9176422674254</v>
      </c>
      <c r="I391" s="14">
        <v>0</v>
      </c>
    </row>
    <row r="392" spans="2:9" x14ac:dyDescent="0.3">
      <c r="B392" s="11">
        <v>178</v>
      </c>
      <c r="C392" s="12">
        <v>36.199846441670395</v>
      </c>
      <c r="D392" s="12">
        <v>6.3279653086915424</v>
      </c>
      <c r="E392" s="12">
        <v>0.65132442865333506</v>
      </c>
      <c r="F392" s="13">
        <v>35807.628866480671</v>
      </c>
      <c r="G392" s="13">
        <v>-3371.4841241971344</v>
      </c>
      <c r="H392" s="13">
        <v>-10031.864660073488</v>
      </c>
      <c r="I392" s="14">
        <v>0</v>
      </c>
    </row>
    <row r="393" spans="2:9" x14ac:dyDescent="0.3">
      <c r="B393" s="11">
        <v>179</v>
      </c>
      <c r="C393" s="12">
        <v>28.878029890811099</v>
      </c>
      <c r="D393" s="12">
        <v>0.99368862442695272</v>
      </c>
      <c r="E393" s="12">
        <v>0.8093565117512096</v>
      </c>
      <c r="F393" s="13">
        <v>16539.508056281666</v>
      </c>
      <c r="G393" s="13">
        <v>-523.46212670065654</v>
      </c>
      <c r="H393" s="13">
        <v>-2422.4055718690342</v>
      </c>
      <c r="I393" s="14">
        <v>1</v>
      </c>
    </row>
    <row r="394" spans="2:9" x14ac:dyDescent="0.3">
      <c r="B394" s="11">
        <v>180</v>
      </c>
      <c r="C394" s="12">
        <v>25.231528165741395</v>
      </c>
      <c r="D394" s="12">
        <v>1.6422286001723998</v>
      </c>
      <c r="E394" s="12">
        <v>0.85477320194543271</v>
      </c>
      <c r="F394" s="13">
        <v>14781.165292345569</v>
      </c>
      <c r="G394" s="13">
        <v>-457.2151030268821</v>
      </c>
      <c r="H394" s="13">
        <v>-2988.8460964790397</v>
      </c>
      <c r="I394" s="14">
        <v>1</v>
      </c>
    </row>
    <row r="395" spans="2:9" x14ac:dyDescent="0.3">
      <c r="B395" s="11">
        <v>181</v>
      </c>
      <c r="C395" s="12">
        <v>27.856429866741472</v>
      </c>
      <c r="D395" s="12">
        <v>2.7538152621166683</v>
      </c>
      <c r="E395" s="12">
        <v>0.55928210739503759</v>
      </c>
      <c r="F395" s="13">
        <v>27109.373958374665</v>
      </c>
      <c r="G395" s="13">
        <v>-826.33161603940448</v>
      </c>
      <c r="H395" s="13">
        <v>-5903.3910427683804</v>
      </c>
      <c r="I395" s="14">
        <v>0</v>
      </c>
    </row>
    <row r="396" spans="2:9" x14ac:dyDescent="0.3">
      <c r="B396" s="11">
        <v>182</v>
      </c>
      <c r="C396" s="12">
        <v>35.958337041610164</v>
      </c>
      <c r="D396" s="12">
        <v>4.9600829806751463</v>
      </c>
      <c r="E396" s="12">
        <v>0.44533358622627439</v>
      </c>
      <c r="F396" s="13">
        <v>19911.716929399292</v>
      </c>
      <c r="G396" s="13">
        <v>-1345.1050052333371</v>
      </c>
      <c r="H396" s="13">
        <v>-1488.6675370748392</v>
      </c>
      <c r="I396" s="14">
        <v>0</v>
      </c>
    </row>
    <row r="397" spans="2:9" x14ac:dyDescent="0.3">
      <c r="B397" s="11">
        <v>183</v>
      </c>
      <c r="C397" s="12">
        <v>33.680595104938185</v>
      </c>
      <c r="D397" s="12">
        <v>15.802588495315447</v>
      </c>
      <c r="E397" s="12">
        <v>1.8653056689027754</v>
      </c>
      <c r="F397" s="13">
        <v>59362.356314358367</v>
      </c>
      <c r="G397" s="13">
        <v>-3681.4880330261058</v>
      </c>
      <c r="H397" s="13">
        <v>-5971.5326797329126</v>
      </c>
      <c r="I397" s="14">
        <v>0</v>
      </c>
    </row>
    <row r="398" spans="2:9" x14ac:dyDescent="0.3">
      <c r="B398" s="11">
        <v>184</v>
      </c>
      <c r="C398" s="12">
        <v>29.34648725068211</v>
      </c>
      <c r="D398" s="12">
        <v>0.19564726324482806</v>
      </c>
      <c r="E398" s="12">
        <v>0.97109348367967674</v>
      </c>
      <c r="F398" s="13">
        <v>22488.208553226024</v>
      </c>
      <c r="G398" s="13">
        <v>-677.43494919011141</v>
      </c>
      <c r="H398" s="13">
        <v>-5391.4316735606253</v>
      </c>
      <c r="I398" s="14">
        <v>0</v>
      </c>
    </row>
    <row r="399" spans="2:9" x14ac:dyDescent="0.3">
      <c r="B399" s="11">
        <v>185</v>
      </c>
      <c r="C399" s="12">
        <v>38.353278338807101</v>
      </c>
      <c r="D399" s="12">
        <v>19.196674083640975</v>
      </c>
      <c r="E399" s="12">
        <v>2.090933543563728</v>
      </c>
      <c r="F399" s="13">
        <v>73367.400354688318</v>
      </c>
      <c r="G399" s="13">
        <v>-7698.4473152896935</v>
      </c>
      <c r="H399" s="13">
        <v>-32857.822289662028</v>
      </c>
      <c r="I399" s="14">
        <v>0</v>
      </c>
    </row>
    <row r="400" spans="2:9" x14ac:dyDescent="0.3">
      <c r="B400" s="11">
        <v>186</v>
      </c>
      <c r="C400" s="12">
        <v>36.052938290948823</v>
      </c>
      <c r="D400" s="12">
        <v>4.1165472341461431</v>
      </c>
      <c r="E400" s="12">
        <v>4.1947339511007466E-2</v>
      </c>
      <c r="F400" s="13">
        <v>17289.692770534039</v>
      </c>
      <c r="G400" s="13">
        <v>-909.68894684184374</v>
      </c>
      <c r="H400" s="13">
        <v>-3459.7135527116588</v>
      </c>
      <c r="I400" s="14">
        <v>0</v>
      </c>
    </row>
    <row r="401" spans="2:9" x14ac:dyDescent="0.3">
      <c r="B401" s="11">
        <v>187</v>
      </c>
      <c r="C401" s="12">
        <v>25.815978758694328</v>
      </c>
      <c r="D401" s="12">
        <v>0.45109928438141389</v>
      </c>
      <c r="E401" s="12">
        <v>0.3394410896900617</v>
      </c>
      <c r="F401" s="13">
        <v>34053.986659787588</v>
      </c>
      <c r="G401" s="13">
        <v>-4387.7821170858861</v>
      </c>
      <c r="H401" s="13">
        <v>-5064.7266096609128</v>
      </c>
      <c r="I401" s="14">
        <v>1</v>
      </c>
    </row>
    <row r="402" spans="2:9" x14ac:dyDescent="0.3">
      <c r="B402" s="11">
        <v>188</v>
      </c>
      <c r="C402" s="12">
        <v>32.227549023862572</v>
      </c>
      <c r="D402" s="12">
        <v>8.161311207755622</v>
      </c>
      <c r="E402" s="12">
        <v>0.49189124841688781</v>
      </c>
      <c r="F402" s="13">
        <v>25633.035822831534</v>
      </c>
      <c r="G402" s="13">
        <v>-485.6098507280625</v>
      </c>
      <c r="H402" s="13">
        <v>-453.25759772100787</v>
      </c>
      <c r="I402" s="14">
        <v>0</v>
      </c>
    </row>
    <row r="403" spans="2:9" x14ac:dyDescent="0.3">
      <c r="B403" s="11">
        <v>189</v>
      </c>
      <c r="C403" s="12">
        <v>31.074322098712869</v>
      </c>
      <c r="D403" s="12">
        <v>0.49467006840911321</v>
      </c>
      <c r="E403" s="12">
        <v>3.5526817282799314E-2</v>
      </c>
      <c r="F403" s="13">
        <v>16795.955067901967</v>
      </c>
      <c r="G403" s="13">
        <v>-403.70028715426122</v>
      </c>
      <c r="H403" s="13">
        <v>124.57015967965651</v>
      </c>
      <c r="I403" s="14">
        <v>1</v>
      </c>
    </row>
    <row r="404" spans="2:9" x14ac:dyDescent="0.3">
      <c r="B404" s="11">
        <v>190</v>
      </c>
      <c r="C404" s="12">
        <v>38.082966147606847</v>
      </c>
      <c r="D404" s="12">
        <v>17.825134388743479</v>
      </c>
      <c r="E404" s="12">
        <v>0.21793672569449671</v>
      </c>
      <c r="F404" s="13">
        <v>67276.616409723734</v>
      </c>
      <c r="G404" s="13">
        <v>-10497.478673070123</v>
      </c>
      <c r="H404" s="13">
        <v>-4908.3722980564889</v>
      </c>
      <c r="I404" s="14">
        <v>0</v>
      </c>
    </row>
    <row r="405" spans="2:9" x14ac:dyDescent="0.3">
      <c r="B405" s="11">
        <v>191</v>
      </c>
      <c r="C405" s="12">
        <v>51.754986683730742</v>
      </c>
      <c r="D405" s="12">
        <v>15.311418638205827</v>
      </c>
      <c r="E405" s="12">
        <v>0.3974035925557402</v>
      </c>
      <c r="F405" s="13">
        <v>46265.460014039949</v>
      </c>
      <c r="G405" s="13">
        <v>-2569.2219678479319</v>
      </c>
      <c r="H405" s="13">
        <v>-2339.4182200309911</v>
      </c>
      <c r="I405" s="14">
        <v>0</v>
      </c>
    </row>
    <row r="406" spans="2:9" x14ac:dyDescent="0.3">
      <c r="B406" s="11">
        <v>192</v>
      </c>
      <c r="C406" s="12">
        <v>40.012867032787582</v>
      </c>
      <c r="D406" s="12">
        <v>20.181741944400848</v>
      </c>
      <c r="E406" s="12">
        <v>1.6362473290360957</v>
      </c>
      <c r="F406" s="13">
        <v>144700.36491167374</v>
      </c>
      <c r="G406" s="13">
        <v>-6447.4388184168565</v>
      </c>
      <c r="H406" s="13">
        <v>-29135.042519927178</v>
      </c>
      <c r="I406" s="14">
        <v>0</v>
      </c>
    </row>
    <row r="407" spans="2:9" x14ac:dyDescent="0.3">
      <c r="B407" s="11">
        <v>193</v>
      </c>
      <c r="C407" s="12">
        <v>28.26545363898077</v>
      </c>
      <c r="D407" s="12">
        <v>6.8514776075412733</v>
      </c>
      <c r="E407" s="12">
        <v>0.39097954841232169</v>
      </c>
      <c r="F407" s="13">
        <v>52053.61609725267</v>
      </c>
      <c r="G407" s="13">
        <v>-2458.758894214076</v>
      </c>
      <c r="H407" s="13">
        <v>-13116.617594203688</v>
      </c>
      <c r="I407" s="14">
        <v>0</v>
      </c>
    </row>
    <row r="408" spans="2:9" x14ac:dyDescent="0.3">
      <c r="B408" s="11">
        <v>194</v>
      </c>
      <c r="C408" s="12">
        <v>38.662004608007528</v>
      </c>
      <c r="D408" s="12">
        <v>0.60560254504075361</v>
      </c>
      <c r="E408" s="12">
        <v>0.128400902583544</v>
      </c>
      <c r="F408" s="13">
        <v>30128.621361757178</v>
      </c>
      <c r="G408" s="13">
        <v>-1210.4927928994985</v>
      </c>
      <c r="H408" s="13">
        <v>-2707.1499148268972</v>
      </c>
      <c r="I408" s="14">
        <v>1</v>
      </c>
    </row>
    <row r="409" spans="2:9" x14ac:dyDescent="0.3">
      <c r="B409" s="11">
        <v>195</v>
      </c>
      <c r="C409" s="12">
        <v>44.133648404470527</v>
      </c>
      <c r="D409" s="12">
        <v>3.8036530328417466E-2</v>
      </c>
      <c r="E409" s="12">
        <v>0.76190061798372311</v>
      </c>
      <c r="F409" s="13">
        <v>25094.200598355783</v>
      </c>
      <c r="G409" s="13">
        <v>-293.20721325332102</v>
      </c>
      <c r="H409" s="13">
        <v>-2250.2048239197902</v>
      </c>
      <c r="I409" s="14">
        <v>0</v>
      </c>
    </row>
    <row r="410" spans="2:9" x14ac:dyDescent="0.3">
      <c r="B410" s="11">
        <v>196</v>
      </c>
      <c r="C410" s="12">
        <v>42.1964485179329</v>
      </c>
      <c r="D410" s="12">
        <v>13.251453627958696</v>
      </c>
      <c r="E410" s="12">
        <v>0.58262600132993969</v>
      </c>
      <c r="F410" s="13">
        <v>58643.794323450784</v>
      </c>
      <c r="G410" s="13">
        <v>-5164.7106519313811</v>
      </c>
      <c r="H410" s="13">
        <v>-11395.312939066496</v>
      </c>
      <c r="I410" s="14">
        <v>0</v>
      </c>
    </row>
    <row r="411" spans="2:9" x14ac:dyDescent="0.3">
      <c r="B411" s="11">
        <v>197</v>
      </c>
      <c r="C411" s="12">
        <v>24.599520365913456</v>
      </c>
      <c r="D411" s="12">
        <v>7.8204364029995297</v>
      </c>
      <c r="E411" s="12">
        <v>1.9322918069943869</v>
      </c>
      <c r="F411" s="13">
        <v>17453.121524680137</v>
      </c>
      <c r="G411" s="13">
        <v>-983.57754957249847</v>
      </c>
      <c r="H411" s="13">
        <v>-1431.8410312361282</v>
      </c>
      <c r="I411" s="14">
        <v>0</v>
      </c>
    </row>
    <row r="412" spans="2:9" x14ac:dyDescent="0.3">
      <c r="B412" s="11">
        <v>198</v>
      </c>
      <c r="C412" s="12">
        <v>24.965291177140625</v>
      </c>
      <c r="D412" s="12">
        <v>2.3694259609887984</v>
      </c>
      <c r="E412" s="12">
        <v>0.31176771925492602</v>
      </c>
      <c r="F412" s="13">
        <v>27214.160156711438</v>
      </c>
      <c r="G412" s="13">
        <v>-1446.0195454275081</v>
      </c>
      <c r="H412" s="13">
        <v>-2100.6933616074475</v>
      </c>
      <c r="I412" s="14">
        <v>0</v>
      </c>
    </row>
    <row r="413" spans="2:9" x14ac:dyDescent="0.3">
      <c r="B413" s="11">
        <v>199</v>
      </c>
      <c r="C413" s="12">
        <v>38.961368923816266</v>
      </c>
      <c r="D413" s="12">
        <v>16.692102085593675</v>
      </c>
      <c r="E413" s="12">
        <v>0.69011967894183279</v>
      </c>
      <c r="F413" s="13">
        <v>115210.81642130332</v>
      </c>
      <c r="G413" s="13">
        <v>-3205.9737550110094</v>
      </c>
      <c r="H413" s="13">
        <v>-25826.622271723827</v>
      </c>
      <c r="I413" s="14">
        <v>0</v>
      </c>
    </row>
    <row r="414" spans="2:9" x14ac:dyDescent="0.3">
      <c r="B414" s="15">
        <v>200</v>
      </c>
      <c r="C414" s="16">
        <v>45.872203519848</v>
      </c>
      <c r="D414" s="16">
        <v>16.413812467531063</v>
      </c>
      <c r="E414" s="16">
        <v>1.2214156780950298E-2</v>
      </c>
      <c r="F414" s="17">
        <v>123171.43473705507</v>
      </c>
      <c r="G414" s="17">
        <v>-1195.0289392025488</v>
      </c>
      <c r="H414" s="17">
        <v>-6469.8283073230923</v>
      </c>
      <c r="I414" s="18">
        <v>0</v>
      </c>
    </row>
    <row r="415" spans="2:9" x14ac:dyDescent="0.3">
      <c r="B415" s="3"/>
      <c r="C415" s="3"/>
      <c r="D415" s="3"/>
      <c r="E415" s="3"/>
      <c r="F415" s="3"/>
      <c r="G415" s="3"/>
      <c r="H415" s="3"/>
      <c r="I415" s="3"/>
    </row>
    <row r="416" spans="2:9" x14ac:dyDescent="0.3">
      <c r="B416" s="19" t="s">
        <v>5</v>
      </c>
      <c r="C416" s="20">
        <f>AVERAGE(C215:C414)</f>
        <v>34.666146453529812</v>
      </c>
      <c r="D416" s="20">
        <f t="shared" ref="D416:G416" si="85">AVERAGE(D215:D414)</f>
        <v>8.6148571398453964</v>
      </c>
      <c r="E416" s="20">
        <f t="shared" si="85"/>
        <v>0.77970681197760683</v>
      </c>
      <c r="F416" s="20">
        <f>AVERAGE(F215:F414)</f>
        <v>48439.955205073318</v>
      </c>
      <c r="G416" s="20">
        <f t="shared" si="85"/>
        <v>-3202.1093706653883</v>
      </c>
      <c r="H416" s="20">
        <f>AVERAGE(H215:H414)</f>
        <v>-6378.0735865159841</v>
      </c>
      <c r="I416" s="21"/>
    </row>
    <row r="417" spans="2:9" x14ac:dyDescent="0.3">
      <c r="B417" s="3"/>
      <c r="C417" s="21"/>
      <c r="D417" s="21"/>
      <c r="E417" s="21"/>
      <c r="F417" s="21"/>
      <c r="G417" s="21"/>
      <c r="H417" s="21"/>
      <c r="I417" s="3"/>
    </row>
    <row r="418" spans="2:9" x14ac:dyDescent="0.3">
      <c r="B418" s="19" t="s">
        <v>6</v>
      </c>
      <c r="C418" s="20">
        <f>STDEVP(C215:C414)</f>
        <v>8.20317058019568</v>
      </c>
      <c r="D418" s="20">
        <f t="shared" ref="D418:H418" si="86">STDEVP(D215:D414)</f>
        <v>6.7730121053521914</v>
      </c>
      <c r="E418" s="20">
        <f t="shared" si="86"/>
        <v>0.61904342261776335</v>
      </c>
      <c r="F418" s="20">
        <f t="shared" si="86"/>
        <v>47862.353904342759</v>
      </c>
      <c r="G418" s="20">
        <f t="shared" si="86"/>
        <v>3892.0260177374007</v>
      </c>
      <c r="H418" s="20">
        <f t="shared" si="86"/>
        <v>7472.4438283994141</v>
      </c>
      <c r="I418" s="21"/>
    </row>
    <row r="419" spans="2:9" x14ac:dyDescent="0.3">
      <c r="B419" s="3"/>
      <c r="C419" s="3"/>
      <c r="D419" s="3"/>
      <c r="E419" s="3"/>
      <c r="F419" s="3"/>
      <c r="G419" s="3"/>
      <c r="H419" s="3"/>
      <c r="I419" s="3"/>
    </row>
    <row r="420" spans="2:9" x14ac:dyDescent="0.3">
      <c r="B420" s="3"/>
      <c r="C420" s="3"/>
      <c r="D420" s="3"/>
      <c r="E420" s="3"/>
      <c r="F420" s="3"/>
      <c r="G420" s="3"/>
      <c r="H420" s="3"/>
      <c r="I420" s="3"/>
    </row>
  </sheetData>
  <phoneticPr fontId="8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9"/>
  <sheetViews>
    <sheetView topLeftCell="C1" workbookViewId="0">
      <selection activeCell="J7" sqref="J7"/>
    </sheetView>
  </sheetViews>
  <sheetFormatPr defaultColWidth="11.19921875" defaultRowHeight="15.6" x14ac:dyDescent="0.3"/>
  <cols>
    <col min="2" max="2" width="24.796875" customWidth="1"/>
    <col min="3" max="3" width="23.296875" customWidth="1"/>
    <col min="4" max="4" width="25.796875" customWidth="1"/>
    <col min="6" max="6" width="26" customWidth="1"/>
    <col min="7" max="7" width="21" customWidth="1"/>
    <col min="8" max="8" width="24.5" customWidth="1"/>
  </cols>
  <sheetData>
    <row r="1" spans="1:11" x14ac:dyDescent="0.3">
      <c r="A1" s="3"/>
      <c r="B1" s="3"/>
      <c r="C1" s="3"/>
      <c r="D1" s="3"/>
      <c r="E1" s="3"/>
      <c r="F1" s="3"/>
      <c r="G1" s="3"/>
      <c r="H1" s="3"/>
      <c r="I1" s="3"/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</row>
    <row r="3" spans="1:11" x14ac:dyDescent="0.3">
      <c r="A3" s="3"/>
      <c r="B3" s="3"/>
      <c r="C3" s="3"/>
      <c r="D3" s="3"/>
      <c r="E3" s="3"/>
      <c r="F3" s="3"/>
      <c r="G3" s="3"/>
      <c r="H3" s="3"/>
      <c r="I3" s="3"/>
    </row>
    <row r="4" spans="1:11" ht="21" x14ac:dyDescent="0.4">
      <c r="A4" s="3"/>
      <c r="B4" s="4" t="s">
        <v>15</v>
      </c>
      <c r="C4" s="5"/>
      <c r="D4" s="6"/>
      <c r="E4" s="3"/>
      <c r="F4" s="4" t="s">
        <v>14</v>
      </c>
      <c r="G4" s="5"/>
      <c r="H4" s="6"/>
      <c r="I4" s="3"/>
      <c r="J4" t="s">
        <v>71</v>
      </c>
    </row>
    <row r="5" spans="1:11" x14ac:dyDescent="0.3">
      <c r="A5" s="3"/>
      <c r="B5" s="3"/>
      <c r="C5" s="3"/>
      <c r="D5" s="3"/>
      <c r="E5" s="3"/>
      <c r="F5" s="3"/>
      <c r="G5" s="3"/>
      <c r="H5" s="3"/>
      <c r="I5" s="3"/>
      <c r="J5" t="s">
        <v>67</v>
      </c>
    </row>
    <row r="6" spans="1:11" ht="21" x14ac:dyDescent="0.4">
      <c r="A6" s="3"/>
      <c r="B6" s="7" t="s">
        <v>0</v>
      </c>
      <c r="C6" s="10" t="s">
        <v>12</v>
      </c>
      <c r="D6" s="7" t="s">
        <v>13</v>
      </c>
      <c r="E6" s="3"/>
      <c r="F6" s="4" t="s">
        <v>0</v>
      </c>
      <c r="G6" s="10" t="s">
        <v>12</v>
      </c>
      <c r="H6" s="7" t="s">
        <v>13</v>
      </c>
      <c r="I6" s="3"/>
    </row>
    <row r="7" spans="1:11" x14ac:dyDescent="0.3">
      <c r="A7" s="3"/>
      <c r="B7" s="11">
        <v>1</v>
      </c>
      <c r="C7" s="27">
        <v>215.22739407272948</v>
      </c>
      <c r="D7" s="14">
        <v>0</v>
      </c>
      <c r="E7" s="3"/>
      <c r="F7" s="22">
        <v>201</v>
      </c>
      <c r="G7" s="27">
        <v>3032.9014214027129</v>
      </c>
      <c r="H7" s="24">
        <v>1</v>
      </c>
      <c r="I7" s="3"/>
      <c r="J7">
        <f xml:space="preserve"> (G7-G$207)/G$208</f>
        <v>1.6636748116741629</v>
      </c>
      <c r="K7" s="24">
        <v>1</v>
      </c>
    </row>
    <row r="8" spans="1:11" x14ac:dyDescent="0.3">
      <c r="A8" s="3"/>
      <c r="B8" s="11">
        <v>2</v>
      </c>
      <c r="C8" s="27">
        <v>4387.3953165744542</v>
      </c>
      <c r="D8" s="14">
        <v>1</v>
      </c>
      <c r="E8" s="3"/>
      <c r="F8" s="11">
        <v>202</v>
      </c>
      <c r="G8" s="27">
        <v>2825.8004399949791</v>
      </c>
      <c r="H8" s="14">
        <v>1</v>
      </c>
      <c r="I8" s="3"/>
      <c r="J8">
        <f t="shared" ref="J8:J71" si="0" xml:space="preserve"> (G8-G$207)/G$208</f>
        <v>1.4824883427341278</v>
      </c>
      <c r="K8" s="14">
        <v>1</v>
      </c>
    </row>
    <row r="9" spans="1:11" x14ac:dyDescent="0.3">
      <c r="A9" s="3"/>
      <c r="B9" s="11">
        <v>3</v>
      </c>
      <c r="C9" s="27">
        <v>3653.9769738883801</v>
      </c>
      <c r="D9" s="14">
        <v>1</v>
      </c>
      <c r="E9" s="3"/>
      <c r="F9" s="11">
        <v>203</v>
      </c>
      <c r="G9" s="27">
        <v>322.31576096131266</v>
      </c>
      <c r="H9" s="14">
        <v>0</v>
      </c>
      <c r="I9" s="3"/>
      <c r="J9">
        <f t="shared" si="0"/>
        <v>-0.70773570138355402</v>
      </c>
      <c r="K9" s="14">
        <v>0</v>
      </c>
    </row>
    <row r="10" spans="1:11" x14ac:dyDescent="0.3">
      <c r="A10" s="3"/>
      <c r="B10" s="11">
        <v>4</v>
      </c>
      <c r="C10" s="27">
        <v>3005.8093488474497</v>
      </c>
      <c r="D10" s="14">
        <v>0</v>
      </c>
      <c r="E10" s="3"/>
      <c r="F10" s="11">
        <v>204</v>
      </c>
      <c r="G10" s="27">
        <v>249.83243806169463</v>
      </c>
      <c r="H10" s="14">
        <v>0</v>
      </c>
      <c r="I10" s="3"/>
      <c r="J10">
        <f t="shared" si="0"/>
        <v>-0.77114919775596558</v>
      </c>
      <c r="K10" s="14">
        <v>0</v>
      </c>
    </row>
    <row r="11" spans="1:11" x14ac:dyDescent="0.3">
      <c r="A11" s="3"/>
      <c r="B11" s="11">
        <v>5</v>
      </c>
      <c r="C11" s="27">
        <v>176.38359223524995</v>
      </c>
      <c r="D11" s="14">
        <v>0</v>
      </c>
      <c r="E11" s="3"/>
      <c r="F11" s="11">
        <v>205</v>
      </c>
      <c r="G11" s="27">
        <v>1066.5812974671308</v>
      </c>
      <c r="H11" s="14">
        <v>0</v>
      </c>
      <c r="I11" s="3"/>
      <c r="J11">
        <f t="shared" si="0"/>
        <v>-5.6599991660575721E-2</v>
      </c>
      <c r="K11" s="14">
        <v>0</v>
      </c>
    </row>
    <row r="12" spans="1:11" x14ac:dyDescent="0.3">
      <c r="A12" s="3"/>
      <c r="B12" s="11">
        <v>6</v>
      </c>
      <c r="C12" s="27">
        <v>4281.3836154016826</v>
      </c>
      <c r="D12" s="14">
        <v>1</v>
      </c>
      <c r="E12" s="3"/>
      <c r="F12" s="11">
        <v>206</v>
      </c>
      <c r="G12" s="27">
        <v>778.96598841451646</v>
      </c>
      <c r="H12" s="14">
        <v>0</v>
      </c>
      <c r="I12" s="3"/>
      <c r="J12">
        <f t="shared" si="0"/>
        <v>-0.30822604338721477</v>
      </c>
      <c r="K12" s="14">
        <v>0</v>
      </c>
    </row>
    <row r="13" spans="1:11" x14ac:dyDescent="0.3">
      <c r="A13" s="3"/>
      <c r="B13" s="11">
        <v>7</v>
      </c>
      <c r="C13" s="27">
        <v>166.0373284839221</v>
      </c>
      <c r="D13" s="14">
        <v>0</v>
      </c>
      <c r="E13" s="3"/>
      <c r="F13" s="11">
        <v>207</v>
      </c>
      <c r="G13" s="27">
        <v>240.27692438157425</v>
      </c>
      <c r="H13" s="14">
        <v>1</v>
      </c>
      <c r="I13" s="3"/>
      <c r="J13">
        <f t="shared" si="0"/>
        <v>-0.77950903154738849</v>
      </c>
      <c r="K13" s="14">
        <v>1</v>
      </c>
    </row>
    <row r="14" spans="1:11" x14ac:dyDescent="0.3">
      <c r="A14" s="3"/>
      <c r="B14" s="11">
        <v>8</v>
      </c>
      <c r="C14" s="27">
        <v>-210.14865530639071</v>
      </c>
      <c r="D14" s="14">
        <v>0</v>
      </c>
      <c r="E14" s="3"/>
      <c r="F14" s="11">
        <v>208</v>
      </c>
      <c r="G14" s="27">
        <v>1045.7026980765031</v>
      </c>
      <c r="H14" s="14">
        <v>1</v>
      </c>
      <c r="I14" s="3"/>
      <c r="J14">
        <f t="shared" si="0"/>
        <v>-7.4866055270161921E-2</v>
      </c>
      <c r="K14" s="14">
        <v>1</v>
      </c>
    </row>
    <row r="15" spans="1:11" x14ac:dyDescent="0.3">
      <c r="A15" s="3"/>
      <c r="B15" s="11">
        <v>9</v>
      </c>
      <c r="C15" s="27">
        <v>977.71689712355771</v>
      </c>
      <c r="D15" s="14">
        <v>0</v>
      </c>
      <c r="E15" s="3"/>
      <c r="F15" s="11">
        <v>209</v>
      </c>
      <c r="G15" s="27">
        <v>397.37961732305678</v>
      </c>
      <c r="H15" s="14">
        <v>0</v>
      </c>
      <c r="I15" s="3"/>
      <c r="J15">
        <f t="shared" si="0"/>
        <v>-0.64206457328575872</v>
      </c>
      <c r="K15" s="14">
        <v>0</v>
      </c>
    </row>
    <row r="16" spans="1:11" x14ac:dyDescent="0.3">
      <c r="A16" s="3"/>
      <c r="B16" s="11">
        <v>10</v>
      </c>
      <c r="C16" s="27">
        <v>-15.5431155708694</v>
      </c>
      <c r="D16" s="14">
        <v>0</v>
      </c>
      <c r="E16" s="3"/>
      <c r="F16" s="11">
        <v>210</v>
      </c>
      <c r="G16" s="27">
        <v>-52.408451756445174</v>
      </c>
      <c r="H16" s="14">
        <v>0</v>
      </c>
      <c r="I16" s="3"/>
      <c r="J16">
        <f t="shared" si="0"/>
        <v>-1.0355707336811353</v>
      </c>
      <c r="K16" s="14">
        <v>0</v>
      </c>
    </row>
    <row r="17" spans="1:11" x14ac:dyDescent="0.3">
      <c r="A17" s="3"/>
      <c r="B17" s="11">
        <v>11</v>
      </c>
      <c r="C17" s="27">
        <v>2518.784324734921</v>
      </c>
      <c r="D17" s="14">
        <v>1</v>
      </c>
      <c r="E17" s="3"/>
      <c r="F17" s="11">
        <v>211</v>
      </c>
      <c r="G17" s="27">
        <v>361.03663399568586</v>
      </c>
      <c r="H17" s="14">
        <v>0</v>
      </c>
      <c r="I17" s="3"/>
      <c r="J17">
        <f t="shared" si="0"/>
        <v>-0.67385996495929623</v>
      </c>
      <c r="K17" s="14">
        <v>0</v>
      </c>
    </row>
    <row r="18" spans="1:11" x14ac:dyDescent="0.3">
      <c r="A18" s="3"/>
      <c r="B18" s="11">
        <v>12</v>
      </c>
      <c r="C18" s="27">
        <v>522.59290956540588</v>
      </c>
      <c r="D18" s="14">
        <v>0</v>
      </c>
      <c r="E18" s="3"/>
      <c r="F18" s="11">
        <v>212</v>
      </c>
      <c r="G18" s="27">
        <v>1918.0605667675395</v>
      </c>
      <c r="H18" s="14">
        <v>0</v>
      </c>
      <c r="I18" s="3"/>
      <c r="J18">
        <f t="shared" si="0"/>
        <v>0.6883338137299827</v>
      </c>
      <c r="K18" s="14">
        <v>0</v>
      </c>
    </row>
    <row r="19" spans="1:11" x14ac:dyDescent="0.3">
      <c r="A19" s="3"/>
      <c r="B19" s="11">
        <v>13</v>
      </c>
      <c r="C19" s="27">
        <v>923.41962390824062</v>
      </c>
      <c r="D19" s="14">
        <v>1</v>
      </c>
      <c r="E19" s="3"/>
      <c r="F19" s="11">
        <v>213</v>
      </c>
      <c r="G19" s="27">
        <v>49.521666866499388</v>
      </c>
      <c r="H19" s="14">
        <v>0</v>
      </c>
      <c r="I19" s="3"/>
      <c r="J19">
        <f t="shared" si="0"/>
        <v>-0.94639511439437618</v>
      </c>
      <c r="K19" s="14">
        <v>0</v>
      </c>
    </row>
    <row r="20" spans="1:11" x14ac:dyDescent="0.3">
      <c r="A20" s="3"/>
      <c r="B20" s="11">
        <v>14</v>
      </c>
      <c r="C20" s="27">
        <v>-215.30842185393433</v>
      </c>
      <c r="D20" s="14">
        <v>0</v>
      </c>
      <c r="E20" s="3"/>
      <c r="F20" s="11">
        <v>214</v>
      </c>
      <c r="G20" s="27">
        <v>2020.7035285598051</v>
      </c>
      <c r="H20" s="14">
        <v>0</v>
      </c>
      <c r="I20" s="3"/>
      <c r="J20">
        <f t="shared" si="0"/>
        <v>0.77813307823502798</v>
      </c>
      <c r="K20" s="14">
        <v>0</v>
      </c>
    </row>
    <row r="21" spans="1:11" x14ac:dyDescent="0.3">
      <c r="A21" s="3"/>
      <c r="B21" s="11">
        <v>15</v>
      </c>
      <c r="C21" s="27">
        <v>-437.46285126452392</v>
      </c>
      <c r="D21" s="14">
        <v>0</v>
      </c>
      <c r="E21" s="3"/>
      <c r="F21" s="11">
        <v>215</v>
      </c>
      <c r="G21" s="27">
        <v>1706.0995723483993</v>
      </c>
      <c r="H21" s="14">
        <v>1</v>
      </c>
      <c r="I21" s="3"/>
      <c r="J21">
        <f t="shared" si="0"/>
        <v>0.50289546442437005</v>
      </c>
      <c r="K21" s="14">
        <v>1</v>
      </c>
    </row>
    <row r="22" spans="1:11" x14ac:dyDescent="0.3">
      <c r="A22" s="3"/>
      <c r="B22" s="11">
        <v>16</v>
      </c>
      <c r="C22" s="27">
        <v>670.2113820466692</v>
      </c>
      <c r="D22" s="14">
        <v>0</v>
      </c>
      <c r="E22" s="3"/>
      <c r="F22" s="11">
        <v>216</v>
      </c>
      <c r="G22" s="27">
        <v>-543.84511860760335</v>
      </c>
      <c r="H22" s="14">
        <v>0</v>
      </c>
      <c r="I22" s="3"/>
      <c r="J22">
        <f t="shared" si="0"/>
        <v>-1.4655140095129355</v>
      </c>
      <c r="K22" s="14">
        <v>0</v>
      </c>
    </row>
    <row r="23" spans="1:11" x14ac:dyDescent="0.3">
      <c r="A23" s="3"/>
      <c r="B23" s="11">
        <v>17</v>
      </c>
      <c r="C23" s="27">
        <v>841.07861064661108</v>
      </c>
      <c r="D23" s="14">
        <v>0</v>
      </c>
      <c r="E23" s="3"/>
      <c r="F23" s="11">
        <v>217</v>
      </c>
      <c r="G23" s="27">
        <v>358.74485425581491</v>
      </c>
      <c r="H23" s="14">
        <v>0</v>
      </c>
      <c r="I23" s="3"/>
      <c r="J23">
        <f t="shared" si="0"/>
        <v>-0.67586497466921158</v>
      </c>
      <c r="K23" s="14">
        <v>0</v>
      </c>
    </row>
    <row r="24" spans="1:11" x14ac:dyDescent="0.3">
      <c r="A24" s="3"/>
      <c r="B24" s="11">
        <v>18</v>
      </c>
      <c r="C24" s="27">
        <v>2856.8775955334067</v>
      </c>
      <c r="D24" s="14">
        <v>1</v>
      </c>
      <c r="E24" s="3"/>
      <c r="F24" s="11">
        <v>218</v>
      </c>
      <c r="G24" s="27">
        <v>946.32649351985992</v>
      </c>
      <c r="H24" s="14">
        <v>0</v>
      </c>
      <c r="I24" s="3"/>
      <c r="J24">
        <f t="shared" si="0"/>
        <v>-0.16180733134664715</v>
      </c>
      <c r="K24" s="14">
        <v>0</v>
      </c>
    </row>
    <row r="25" spans="1:11" x14ac:dyDescent="0.3">
      <c r="A25" s="3"/>
      <c r="B25" s="11">
        <v>19</v>
      </c>
      <c r="C25" s="27">
        <v>762.75725548010189</v>
      </c>
      <c r="D25" s="14">
        <v>0</v>
      </c>
      <c r="E25" s="3"/>
      <c r="F25" s="11">
        <v>219</v>
      </c>
      <c r="G25" s="27">
        <v>1672.7580674992571</v>
      </c>
      <c r="H25" s="14">
        <v>0</v>
      </c>
      <c r="I25" s="3"/>
      <c r="J25">
        <f t="shared" si="0"/>
        <v>0.47372597671021116</v>
      </c>
      <c r="K25" s="14">
        <v>0</v>
      </c>
    </row>
    <row r="26" spans="1:11" x14ac:dyDescent="0.3">
      <c r="A26" s="3"/>
      <c r="B26" s="11">
        <v>20</v>
      </c>
      <c r="C26" s="27">
        <v>544.40561256415333</v>
      </c>
      <c r="D26" s="14">
        <v>0</v>
      </c>
      <c r="E26" s="3"/>
      <c r="F26" s="11">
        <v>220</v>
      </c>
      <c r="G26" s="27">
        <v>4211.6961122990688</v>
      </c>
      <c r="H26" s="14">
        <v>1</v>
      </c>
      <c r="I26" s="3"/>
      <c r="J26">
        <f t="shared" si="0"/>
        <v>2.6949671126424439</v>
      </c>
      <c r="K26" s="14">
        <v>1</v>
      </c>
    </row>
    <row r="27" spans="1:11" x14ac:dyDescent="0.3">
      <c r="A27" s="3"/>
      <c r="B27" s="11">
        <v>21</v>
      </c>
      <c r="C27" s="27">
        <v>600.30814711737821</v>
      </c>
      <c r="D27" s="14">
        <v>0</v>
      </c>
      <c r="E27" s="3"/>
      <c r="F27" s="11">
        <v>221</v>
      </c>
      <c r="G27" s="27">
        <v>-104.51410063530363</v>
      </c>
      <c r="H27" s="14">
        <v>0</v>
      </c>
      <c r="I27" s="3"/>
      <c r="J27">
        <f t="shared" si="0"/>
        <v>-1.0811564111029281</v>
      </c>
      <c r="K27" s="14">
        <v>0</v>
      </c>
    </row>
    <row r="28" spans="1:11" x14ac:dyDescent="0.3">
      <c r="A28" s="3"/>
      <c r="B28" s="11">
        <v>22</v>
      </c>
      <c r="C28" s="27">
        <v>773.37538370682046</v>
      </c>
      <c r="D28" s="14">
        <v>0</v>
      </c>
      <c r="E28" s="3"/>
      <c r="F28" s="11">
        <v>222</v>
      </c>
      <c r="G28" s="27">
        <v>3224.1909799111609</v>
      </c>
      <c r="H28" s="14">
        <v>1</v>
      </c>
      <c r="I28" s="3"/>
      <c r="J28">
        <f t="shared" si="0"/>
        <v>1.8310283385172261</v>
      </c>
      <c r="K28" s="14">
        <v>1</v>
      </c>
    </row>
    <row r="29" spans="1:11" x14ac:dyDescent="0.3">
      <c r="A29" s="3"/>
      <c r="B29" s="11">
        <v>23</v>
      </c>
      <c r="C29" s="27">
        <v>287.08223468087363</v>
      </c>
      <c r="D29" s="14">
        <v>0</v>
      </c>
      <c r="E29" s="3"/>
      <c r="F29" s="11">
        <v>223</v>
      </c>
      <c r="G29" s="27">
        <v>1029.166361689159</v>
      </c>
      <c r="H29" s="14">
        <v>1</v>
      </c>
      <c r="I29" s="3"/>
      <c r="J29">
        <f t="shared" si="0"/>
        <v>-8.9333202547116422E-2</v>
      </c>
      <c r="K29" s="14">
        <v>1</v>
      </c>
    </row>
    <row r="30" spans="1:11" x14ac:dyDescent="0.3">
      <c r="A30" s="3"/>
      <c r="B30" s="11">
        <v>24</v>
      </c>
      <c r="C30" s="27">
        <v>71.988058757006002</v>
      </c>
      <c r="D30" s="14">
        <v>0</v>
      </c>
      <c r="E30" s="3"/>
      <c r="F30" s="11">
        <v>224</v>
      </c>
      <c r="G30" s="27">
        <v>47.395368879557843</v>
      </c>
      <c r="H30" s="14">
        <v>0</v>
      </c>
      <c r="I30" s="3"/>
      <c r="J30">
        <f t="shared" si="0"/>
        <v>-0.94825534905646969</v>
      </c>
      <c r="K30" s="14">
        <v>0</v>
      </c>
    </row>
    <row r="31" spans="1:11" x14ac:dyDescent="0.3">
      <c r="A31" s="3"/>
      <c r="B31" s="11">
        <v>25</v>
      </c>
      <c r="C31" s="27">
        <v>423.53390486158287</v>
      </c>
      <c r="D31" s="14">
        <v>1</v>
      </c>
      <c r="E31" s="3"/>
      <c r="F31" s="11">
        <v>225</v>
      </c>
      <c r="G31" s="27">
        <v>2281.4846496602199</v>
      </c>
      <c r="H31" s="14">
        <v>0</v>
      </c>
      <c r="I31" s="3"/>
      <c r="J31">
        <f t="shared" si="0"/>
        <v>1.0062826996285816</v>
      </c>
      <c r="K31" s="14">
        <v>0</v>
      </c>
    </row>
    <row r="32" spans="1:11" x14ac:dyDescent="0.3">
      <c r="A32" s="3"/>
      <c r="B32" s="11">
        <v>26</v>
      </c>
      <c r="C32" s="27">
        <v>450.83239398820365</v>
      </c>
      <c r="D32" s="14">
        <v>0</v>
      </c>
      <c r="E32" s="3"/>
      <c r="F32" s="11">
        <v>226</v>
      </c>
      <c r="G32" s="27">
        <v>648.11433080210088</v>
      </c>
      <c r="H32" s="14">
        <v>0</v>
      </c>
      <c r="I32" s="3"/>
      <c r="J32">
        <f t="shared" si="0"/>
        <v>-0.42270425414502583</v>
      </c>
      <c r="K32" s="14">
        <v>0</v>
      </c>
    </row>
    <row r="33" spans="1:11" x14ac:dyDescent="0.3">
      <c r="A33" s="3"/>
      <c r="B33" s="11">
        <v>27</v>
      </c>
      <c r="C33" s="27">
        <v>356.04012100295807</v>
      </c>
      <c r="D33" s="14">
        <v>0</v>
      </c>
      <c r="E33" s="3"/>
      <c r="F33" s="11">
        <v>227</v>
      </c>
      <c r="G33" s="27">
        <v>-96.115442873452466</v>
      </c>
      <c r="H33" s="14">
        <v>0</v>
      </c>
      <c r="I33" s="3"/>
      <c r="J33">
        <f t="shared" si="0"/>
        <v>-1.0738086760349339</v>
      </c>
      <c r="K33" s="14">
        <v>0</v>
      </c>
    </row>
    <row r="34" spans="1:11" x14ac:dyDescent="0.3">
      <c r="A34" s="3"/>
      <c r="B34" s="11">
        <v>28</v>
      </c>
      <c r="C34" s="27">
        <v>745.01593612104318</v>
      </c>
      <c r="D34" s="14">
        <v>0</v>
      </c>
      <c r="E34" s="3"/>
      <c r="F34" s="11">
        <v>228</v>
      </c>
      <c r="G34" s="27">
        <v>140.84936185299904</v>
      </c>
      <c r="H34" s="14">
        <v>0</v>
      </c>
      <c r="I34" s="3"/>
      <c r="J34">
        <f t="shared" si="0"/>
        <v>-0.86649523918104465</v>
      </c>
      <c r="K34" s="14">
        <v>0</v>
      </c>
    </row>
    <row r="35" spans="1:11" x14ac:dyDescent="0.3">
      <c r="A35" s="3"/>
      <c r="B35" s="11">
        <v>29</v>
      </c>
      <c r="C35" s="27">
        <v>787.64706219132677</v>
      </c>
      <c r="D35" s="14">
        <v>0</v>
      </c>
      <c r="E35" s="3"/>
      <c r="F35" s="11">
        <v>229</v>
      </c>
      <c r="G35" s="27">
        <v>3735.8029879288779</v>
      </c>
      <c r="H35" s="14">
        <v>1</v>
      </c>
      <c r="I35" s="3"/>
      <c r="J35">
        <f t="shared" si="0"/>
        <v>2.278622418322922</v>
      </c>
      <c r="K35" s="14">
        <v>1</v>
      </c>
    </row>
    <row r="36" spans="1:11" x14ac:dyDescent="0.3">
      <c r="A36" s="3"/>
      <c r="B36" s="11">
        <v>30</v>
      </c>
      <c r="C36" s="27">
        <v>1353.936643673514</v>
      </c>
      <c r="D36" s="14">
        <v>0</v>
      </c>
      <c r="E36" s="3"/>
      <c r="F36" s="11">
        <v>230</v>
      </c>
      <c r="G36" s="27">
        <v>2173.3518994606452</v>
      </c>
      <c r="H36" s="14">
        <v>1</v>
      </c>
      <c r="I36" s="3"/>
      <c r="J36">
        <f t="shared" si="0"/>
        <v>0.91168058305597433</v>
      </c>
      <c r="K36" s="14">
        <v>1</v>
      </c>
    </row>
    <row r="37" spans="1:11" x14ac:dyDescent="0.3">
      <c r="A37" s="3"/>
      <c r="B37" s="11">
        <v>31</v>
      </c>
      <c r="C37" s="27">
        <v>4147.3234970142348</v>
      </c>
      <c r="D37" s="14">
        <v>1</v>
      </c>
      <c r="E37" s="3"/>
      <c r="F37" s="11">
        <v>231</v>
      </c>
      <c r="G37" s="27">
        <v>172.65230209994519</v>
      </c>
      <c r="H37" s="14">
        <v>0</v>
      </c>
      <c r="I37" s="3"/>
      <c r="J37">
        <f t="shared" si="0"/>
        <v>-0.83867179572806283</v>
      </c>
      <c r="K37" s="14">
        <v>0</v>
      </c>
    </row>
    <row r="38" spans="1:11" x14ac:dyDescent="0.3">
      <c r="A38" s="3"/>
      <c r="B38" s="11">
        <v>32</v>
      </c>
      <c r="C38" s="27">
        <v>92.875257309181364</v>
      </c>
      <c r="D38" s="14">
        <v>0</v>
      </c>
      <c r="E38" s="3"/>
      <c r="F38" s="11">
        <v>232</v>
      </c>
      <c r="G38" s="27">
        <v>1389.2869890908853</v>
      </c>
      <c r="H38" s="14">
        <v>0</v>
      </c>
      <c r="I38" s="3"/>
      <c r="J38">
        <f t="shared" si="0"/>
        <v>0.22572558871437343</v>
      </c>
      <c r="K38" s="14">
        <v>0</v>
      </c>
    </row>
    <row r="39" spans="1:11" x14ac:dyDescent="0.3">
      <c r="A39" s="3"/>
      <c r="B39" s="11">
        <v>33</v>
      </c>
      <c r="C39" s="27">
        <v>472.04330936952755</v>
      </c>
      <c r="D39" s="14">
        <v>0</v>
      </c>
      <c r="E39" s="3"/>
      <c r="F39" s="11">
        <v>233</v>
      </c>
      <c r="G39" s="27">
        <v>-155.379978530941</v>
      </c>
      <c r="H39" s="14">
        <v>0</v>
      </c>
      <c r="I39" s="3"/>
      <c r="J39">
        <f t="shared" si="0"/>
        <v>-1.1256574498850715</v>
      </c>
      <c r="K39" s="14">
        <v>0</v>
      </c>
    </row>
    <row r="40" spans="1:11" x14ac:dyDescent="0.3">
      <c r="A40" s="3"/>
      <c r="B40" s="11">
        <v>34</v>
      </c>
      <c r="C40" s="27">
        <v>154.47256343158656</v>
      </c>
      <c r="D40" s="14">
        <v>0</v>
      </c>
      <c r="E40" s="3"/>
      <c r="F40" s="11">
        <v>234</v>
      </c>
      <c r="G40" s="27">
        <v>561.96715147371356</v>
      </c>
      <c r="H40" s="14">
        <v>0</v>
      </c>
      <c r="I40" s="3"/>
      <c r="J40">
        <f t="shared" si="0"/>
        <v>-0.49807185079066696</v>
      </c>
      <c r="K40" s="14">
        <v>0</v>
      </c>
    </row>
    <row r="41" spans="1:11" x14ac:dyDescent="0.3">
      <c r="A41" s="3"/>
      <c r="B41" s="11">
        <v>35</v>
      </c>
      <c r="C41" s="27">
        <v>386.41412825368963</v>
      </c>
      <c r="D41" s="14">
        <v>0</v>
      </c>
      <c r="E41" s="3"/>
      <c r="F41" s="11">
        <v>235</v>
      </c>
      <c r="G41" s="27">
        <v>8.7957808413898988</v>
      </c>
      <c r="H41" s="14">
        <v>0</v>
      </c>
      <c r="I41" s="3"/>
      <c r="J41">
        <f t="shared" si="0"/>
        <v>-0.98202497685657486</v>
      </c>
      <c r="K41" s="14">
        <v>0</v>
      </c>
    </row>
    <row r="42" spans="1:11" x14ac:dyDescent="0.3">
      <c r="A42" s="3"/>
      <c r="B42" s="11">
        <v>36</v>
      </c>
      <c r="C42" s="27">
        <v>1270.182933944365</v>
      </c>
      <c r="D42" s="14">
        <v>0</v>
      </c>
      <c r="E42" s="3"/>
      <c r="F42" s="11">
        <v>236</v>
      </c>
      <c r="G42" s="27">
        <v>1411.6099790917738</v>
      </c>
      <c r="H42" s="14">
        <v>0</v>
      </c>
      <c r="I42" s="3"/>
      <c r="J42">
        <f t="shared" si="0"/>
        <v>0.24525530656965375</v>
      </c>
      <c r="K42" s="14">
        <v>0</v>
      </c>
    </row>
    <row r="43" spans="1:11" x14ac:dyDescent="0.3">
      <c r="A43" s="3"/>
      <c r="B43" s="11">
        <v>37</v>
      </c>
      <c r="C43" s="27">
        <v>873.19773718495549</v>
      </c>
      <c r="D43" s="14">
        <v>0</v>
      </c>
      <c r="E43" s="3"/>
      <c r="F43" s="11">
        <v>237</v>
      </c>
      <c r="G43" s="27">
        <v>2895.6502679858168</v>
      </c>
      <c r="H43" s="14">
        <v>0</v>
      </c>
      <c r="I43" s="3"/>
      <c r="J43">
        <f t="shared" si="0"/>
        <v>1.5435978729917961</v>
      </c>
      <c r="K43" s="14">
        <v>0</v>
      </c>
    </row>
    <row r="44" spans="1:11" x14ac:dyDescent="0.3">
      <c r="A44" s="3"/>
      <c r="B44" s="11">
        <v>38</v>
      </c>
      <c r="C44" s="27">
        <v>-143.43291319071491</v>
      </c>
      <c r="D44" s="14">
        <v>0</v>
      </c>
      <c r="E44" s="3"/>
      <c r="F44" s="11">
        <v>238</v>
      </c>
      <c r="G44" s="27">
        <v>402.19979586974648</v>
      </c>
      <c r="H44" s="14">
        <v>0</v>
      </c>
      <c r="I44" s="3"/>
      <c r="J44">
        <f t="shared" si="0"/>
        <v>-0.63784754290473988</v>
      </c>
      <c r="K44" s="14">
        <v>0</v>
      </c>
    </row>
    <row r="45" spans="1:11" x14ac:dyDescent="0.3">
      <c r="A45" s="3"/>
      <c r="B45" s="11">
        <v>39</v>
      </c>
      <c r="C45" s="27">
        <v>4597.4797884738955</v>
      </c>
      <c r="D45" s="14">
        <v>1</v>
      </c>
      <c r="E45" s="3"/>
      <c r="F45" s="11">
        <v>239</v>
      </c>
      <c r="G45" s="27">
        <v>1782.4004555160652</v>
      </c>
      <c r="H45" s="14">
        <v>1</v>
      </c>
      <c r="I45" s="3"/>
      <c r="J45">
        <f t="shared" si="0"/>
        <v>0.5696488303629792</v>
      </c>
      <c r="K45" s="14">
        <v>1</v>
      </c>
    </row>
    <row r="46" spans="1:11" x14ac:dyDescent="0.3">
      <c r="A46" s="3"/>
      <c r="B46" s="11">
        <v>40</v>
      </c>
      <c r="C46" s="27">
        <v>131.41212565776203</v>
      </c>
      <c r="D46" s="14">
        <v>0</v>
      </c>
      <c r="E46" s="3"/>
      <c r="F46" s="11">
        <v>240</v>
      </c>
      <c r="G46" s="27">
        <v>-16.732592078517591</v>
      </c>
      <c r="H46" s="14">
        <v>0</v>
      </c>
      <c r="I46" s="3"/>
      <c r="J46">
        <f t="shared" si="0"/>
        <v>-1.0043589885821693</v>
      </c>
      <c r="K46" s="14">
        <v>0</v>
      </c>
    </row>
    <row r="47" spans="1:11" x14ac:dyDescent="0.3">
      <c r="A47" s="3"/>
      <c r="B47" s="11">
        <v>41</v>
      </c>
      <c r="C47" s="27">
        <v>-204.03482914194902</v>
      </c>
      <c r="D47" s="14">
        <v>0</v>
      </c>
      <c r="E47" s="3"/>
      <c r="F47" s="11">
        <v>241</v>
      </c>
      <c r="G47" s="27">
        <v>160.15425188846098</v>
      </c>
      <c r="H47" s="14">
        <v>0</v>
      </c>
      <c r="I47" s="3"/>
      <c r="J47">
        <f t="shared" si="0"/>
        <v>-0.84960596692832313</v>
      </c>
      <c r="K47" s="14">
        <v>0</v>
      </c>
    </row>
    <row r="48" spans="1:11" x14ac:dyDescent="0.3">
      <c r="A48" s="3"/>
      <c r="B48" s="11">
        <v>42</v>
      </c>
      <c r="C48" s="27">
        <v>130.69272303437435</v>
      </c>
      <c r="D48" s="14">
        <v>0</v>
      </c>
      <c r="E48" s="3"/>
      <c r="F48" s="11">
        <v>242</v>
      </c>
      <c r="G48" s="27">
        <v>290.88664723181671</v>
      </c>
      <c r="H48" s="14">
        <v>0</v>
      </c>
      <c r="I48" s="3"/>
      <c r="J48">
        <f t="shared" si="0"/>
        <v>-0.73523209517104138</v>
      </c>
      <c r="K48" s="14">
        <v>0</v>
      </c>
    </row>
    <row r="49" spans="1:11" x14ac:dyDescent="0.3">
      <c r="A49" s="3"/>
      <c r="B49" s="11">
        <v>43</v>
      </c>
      <c r="C49" s="27">
        <v>1629.8417541253689</v>
      </c>
      <c r="D49" s="14">
        <v>0</v>
      </c>
      <c r="E49" s="3"/>
      <c r="F49" s="11">
        <v>243</v>
      </c>
      <c r="G49" s="27">
        <v>178.83934029537835</v>
      </c>
      <c r="H49" s="14">
        <v>0</v>
      </c>
      <c r="I49" s="3"/>
      <c r="J49">
        <f t="shared" si="0"/>
        <v>-0.83325894062613237</v>
      </c>
      <c r="K49" s="14">
        <v>0</v>
      </c>
    </row>
    <row r="50" spans="1:11" x14ac:dyDescent="0.3">
      <c r="A50" s="3"/>
      <c r="B50" s="11">
        <v>44</v>
      </c>
      <c r="C50" s="27">
        <v>132.31530055149449</v>
      </c>
      <c r="D50" s="14">
        <v>0</v>
      </c>
      <c r="E50" s="3"/>
      <c r="F50" s="11">
        <v>244</v>
      </c>
      <c r="G50" s="27">
        <v>4534.9923020429214</v>
      </c>
      <c r="H50" s="14">
        <v>1</v>
      </c>
      <c r="I50" s="3"/>
      <c r="J50">
        <f t="shared" si="0"/>
        <v>2.9778093022027723</v>
      </c>
      <c r="K50" s="14">
        <v>1</v>
      </c>
    </row>
    <row r="51" spans="1:11" x14ac:dyDescent="0.3">
      <c r="A51" s="3"/>
      <c r="B51" s="11">
        <v>45</v>
      </c>
      <c r="C51" s="27">
        <v>265.45233896093151</v>
      </c>
      <c r="D51" s="14">
        <v>0</v>
      </c>
      <c r="E51" s="3"/>
      <c r="F51" s="11">
        <v>245</v>
      </c>
      <c r="G51" s="27">
        <v>643.29612190990736</v>
      </c>
      <c r="H51" s="14">
        <v>0</v>
      </c>
      <c r="I51" s="3"/>
      <c r="J51">
        <f t="shared" si="0"/>
        <v>-0.42691956133409853</v>
      </c>
      <c r="K51" s="14">
        <v>0</v>
      </c>
    </row>
    <row r="52" spans="1:11" x14ac:dyDescent="0.3">
      <c r="A52" s="3"/>
      <c r="B52" s="11">
        <v>46</v>
      </c>
      <c r="C52" s="27">
        <v>106.09660764679474</v>
      </c>
      <c r="D52" s="14">
        <v>0</v>
      </c>
      <c r="E52" s="3"/>
      <c r="F52" s="11">
        <v>246</v>
      </c>
      <c r="G52" s="27">
        <v>4890.3665646909103</v>
      </c>
      <c r="H52" s="14">
        <v>1</v>
      </c>
      <c r="I52" s="3"/>
      <c r="J52">
        <f t="shared" si="0"/>
        <v>3.288715640568165</v>
      </c>
      <c r="K52" s="14">
        <v>1</v>
      </c>
    </row>
    <row r="53" spans="1:11" x14ac:dyDescent="0.3">
      <c r="A53" s="3"/>
      <c r="B53" s="11">
        <v>47</v>
      </c>
      <c r="C53" s="27">
        <v>3475.8840703061405</v>
      </c>
      <c r="D53" s="14">
        <v>1</v>
      </c>
      <c r="E53" s="3"/>
      <c r="F53" s="11">
        <v>247</v>
      </c>
      <c r="G53" s="27">
        <v>222.05645251152157</v>
      </c>
      <c r="H53" s="14">
        <v>0</v>
      </c>
      <c r="I53" s="3"/>
      <c r="J53">
        <f t="shared" si="0"/>
        <v>-0.79544957870518573</v>
      </c>
      <c r="K53" s="14">
        <v>0</v>
      </c>
    </row>
    <row r="54" spans="1:11" x14ac:dyDescent="0.3">
      <c r="A54" s="3"/>
      <c r="B54" s="11">
        <v>48</v>
      </c>
      <c r="C54" s="27">
        <v>1337.7687815267147</v>
      </c>
      <c r="D54" s="14">
        <v>1</v>
      </c>
      <c r="E54" s="3"/>
      <c r="F54" s="11">
        <v>248</v>
      </c>
      <c r="G54" s="27">
        <v>995.38274018310972</v>
      </c>
      <c r="H54" s="14">
        <v>0</v>
      </c>
      <c r="I54" s="3"/>
      <c r="J54">
        <f t="shared" si="0"/>
        <v>-0.11888948493206855</v>
      </c>
      <c r="K54" s="14">
        <v>0</v>
      </c>
    </row>
    <row r="55" spans="1:11" x14ac:dyDescent="0.3">
      <c r="A55" s="3"/>
      <c r="B55" s="11">
        <v>49</v>
      </c>
      <c r="C55" s="27">
        <v>782.13867878337896</v>
      </c>
      <c r="D55" s="14">
        <v>0</v>
      </c>
      <c r="E55" s="3"/>
      <c r="F55" s="11">
        <v>249</v>
      </c>
      <c r="G55" s="27">
        <v>2207.6090997598576</v>
      </c>
      <c r="H55" s="14">
        <v>0</v>
      </c>
      <c r="I55" s="3"/>
      <c r="J55">
        <f t="shared" si="0"/>
        <v>0.94165118539593029</v>
      </c>
      <c r="K55" s="14">
        <v>0</v>
      </c>
    </row>
    <row r="56" spans="1:11" x14ac:dyDescent="0.3">
      <c r="A56" s="3"/>
      <c r="B56" s="11">
        <v>50</v>
      </c>
      <c r="C56" s="27">
        <v>1377.8768564266138</v>
      </c>
      <c r="D56" s="14">
        <v>1</v>
      </c>
      <c r="E56" s="3"/>
      <c r="F56" s="11">
        <v>250</v>
      </c>
      <c r="G56" s="27">
        <v>3251.4729001207179</v>
      </c>
      <c r="H56" s="14">
        <v>1</v>
      </c>
      <c r="I56" s="3"/>
      <c r="J56">
        <f t="shared" si="0"/>
        <v>1.8548964764423748</v>
      </c>
      <c r="K56" s="14">
        <v>1</v>
      </c>
    </row>
    <row r="57" spans="1:11" x14ac:dyDescent="0.3">
      <c r="A57" s="3"/>
      <c r="B57" s="11">
        <v>51</v>
      </c>
      <c r="C57" s="27">
        <v>4503.2028637706908</v>
      </c>
      <c r="D57" s="14">
        <v>1</v>
      </c>
      <c r="E57" s="3"/>
      <c r="F57" s="11">
        <v>251</v>
      </c>
      <c r="G57" s="27">
        <v>1413.6026774257739</v>
      </c>
      <c r="H57" s="14">
        <v>0</v>
      </c>
      <c r="I57" s="3"/>
      <c r="J57">
        <f t="shared" si="0"/>
        <v>0.24699865888187358</v>
      </c>
      <c r="K57" s="14">
        <v>0</v>
      </c>
    </row>
    <row r="58" spans="1:11" x14ac:dyDescent="0.3">
      <c r="A58" s="3"/>
      <c r="B58" s="11">
        <v>52</v>
      </c>
      <c r="C58" s="27">
        <v>821.00946148583239</v>
      </c>
      <c r="D58" s="14">
        <v>0</v>
      </c>
      <c r="E58" s="3"/>
      <c r="F58" s="11">
        <v>252</v>
      </c>
      <c r="G58" s="27">
        <v>2579.1666327350158</v>
      </c>
      <c r="H58" s="14">
        <v>1</v>
      </c>
      <c r="I58" s="3"/>
      <c r="J58">
        <f t="shared" si="0"/>
        <v>1.2667157840773813</v>
      </c>
      <c r="K58" s="14">
        <v>1</v>
      </c>
    </row>
    <row r="59" spans="1:11" x14ac:dyDescent="0.3">
      <c r="A59" s="3"/>
      <c r="B59" s="11">
        <v>53</v>
      </c>
      <c r="C59" s="27">
        <v>2553.0491397044411</v>
      </c>
      <c r="D59" s="14">
        <v>1</v>
      </c>
      <c r="E59" s="3"/>
      <c r="F59" s="11">
        <v>253</v>
      </c>
      <c r="G59" s="27">
        <v>1695.4922687793371</v>
      </c>
      <c r="H59" s="14">
        <v>1</v>
      </c>
      <c r="I59" s="3"/>
      <c r="J59">
        <f t="shared" si="0"/>
        <v>0.49361545104350807</v>
      </c>
      <c r="K59" s="14">
        <v>1</v>
      </c>
    </row>
    <row r="60" spans="1:11" x14ac:dyDescent="0.3">
      <c r="A60" s="3"/>
      <c r="B60" s="11">
        <v>54</v>
      </c>
      <c r="C60" s="27">
        <v>377.71500102676191</v>
      </c>
      <c r="D60" s="14">
        <v>0</v>
      </c>
      <c r="E60" s="3"/>
      <c r="F60" s="11">
        <v>254</v>
      </c>
      <c r="G60" s="27">
        <v>1002.2959980256176</v>
      </c>
      <c r="H60" s="14">
        <v>1</v>
      </c>
      <c r="I60" s="3"/>
      <c r="J60">
        <f t="shared" si="0"/>
        <v>-0.11284128193060645</v>
      </c>
      <c r="K60" s="14">
        <v>1</v>
      </c>
    </row>
    <row r="61" spans="1:11" x14ac:dyDescent="0.3">
      <c r="A61" s="3"/>
      <c r="B61" s="11">
        <v>55</v>
      </c>
      <c r="C61" s="27">
        <v>197.63401843195317</v>
      </c>
      <c r="D61" s="14">
        <v>0</v>
      </c>
      <c r="E61" s="3"/>
      <c r="F61" s="11">
        <v>255</v>
      </c>
      <c r="G61" s="27">
        <v>3064.4743339152851</v>
      </c>
      <c r="H61" s="14">
        <v>1</v>
      </c>
      <c r="I61" s="3"/>
      <c r="J61">
        <f t="shared" si="0"/>
        <v>1.6912970107261467</v>
      </c>
      <c r="K61" s="14">
        <v>1</v>
      </c>
    </row>
    <row r="62" spans="1:11" x14ac:dyDescent="0.3">
      <c r="A62" s="3"/>
      <c r="B62" s="11">
        <v>56</v>
      </c>
      <c r="C62" s="27">
        <v>833.56844111871794</v>
      </c>
      <c r="D62" s="14">
        <v>0</v>
      </c>
      <c r="E62" s="3"/>
      <c r="F62" s="11">
        <v>256</v>
      </c>
      <c r="G62" s="27">
        <v>98.7752592612716</v>
      </c>
      <c r="H62" s="14">
        <v>0</v>
      </c>
      <c r="I62" s="3"/>
      <c r="J62">
        <f t="shared" si="0"/>
        <v>-0.90330461608789492</v>
      </c>
      <c r="K62" s="14">
        <v>0</v>
      </c>
    </row>
    <row r="63" spans="1:11" x14ac:dyDescent="0.3">
      <c r="A63" s="3"/>
      <c r="B63" s="11">
        <v>57</v>
      </c>
      <c r="C63" s="27">
        <v>51.706536955453927</v>
      </c>
      <c r="D63" s="14">
        <v>0</v>
      </c>
      <c r="E63" s="3"/>
      <c r="F63" s="11">
        <v>257</v>
      </c>
      <c r="G63" s="27">
        <v>244.57375152996732</v>
      </c>
      <c r="H63" s="14">
        <v>0</v>
      </c>
      <c r="I63" s="3"/>
      <c r="J63">
        <f t="shared" si="0"/>
        <v>-0.77574986568843818</v>
      </c>
      <c r="K63" s="14">
        <v>0</v>
      </c>
    </row>
    <row r="64" spans="1:11" x14ac:dyDescent="0.3">
      <c r="A64" s="3"/>
      <c r="B64" s="11">
        <v>58</v>
      </c>
      <c r="C64" s="27">
        <v>1985.499820879141</v>
      </c>
      <c r="D64" s="14">
        <v>0</v>
      </c>
      <c r="E64" s="3"/>
      <c r="F64" s="11">
        <v>258</v>
      </c>
      <c r="G64" s="27">
        <v>1220.6658310209568</v>
      </c>
      <c r="H64" s="14">
        <v>1</v>
      </c>
      <c r="I64" s="3"/>
      <c r="J64">
        <f t="shared" si="0"/>
        <v>7.8203969011759272E-2</v>
      </c>
      <c r="K64" s="14">
        <v>1</v>
      </c>
    </row>
    <row r="65" spans="1:11" x14ac:dyDescent="0.3">
      <c r="A65" s="3"/>
      <c r="B65" s="11">
        <v>59</v>
      </c>
      <c r="C65" s="27">
        <v>1050.4886306640319</v>
      </c>
      <c r="D65" s="14">
        <v>0</v>
      </c>
      <c r="E65" s="3"/>
      <c r="F65" s="11">
        <v>259</v>
      </c>
      <c r="G65" s="27">
        <v>949.46492235763299</v>
      </c>
      <c r="H65" s="14">
        <v>0</v>
      </c>
      <c r="I65" s="3"/>
      <c r="J65">
        <f t="shared" si="0"/>
        <v>-0.15906161360416984</v>
      </c>
      <c r="K65" s="14">
        <v>0</v>
      </c>
    </row>
    <row r="66" spans="1:11" x14ac:dyDescent="0.3">
      <c r="A66" s="3"/>
      <c r="B66" s="11">
        <v>60</v>
      </c>
      <c r="C66" s="27">
        <v>469.4082568320934</v>
      </c>
      <c r="D66" s="14">
        <v>0</v>
      </c>
      <c r="E66" s="3"/>
      <c r="F66" s="11">
        <v>260</v>
      </c>
      <c r="G66" s="27">
        <v>131.07864687133375</v>
      </c>
      <c r="H66" s="14">
        <v>0</v>
      </c>
      <c r="I66" s="3"/>
      <c r="J66">
        <f t="shared" si="0"/>
        <v>-0.87504334616978985</v>
      </c>
      <c r="K66" s="14">
        <v>0</v>
      </c>
    </row>
    <row r="67" spans="1:11" x14ac:dyDescent="0.3">
      <c r="A67" s="3"/>
      <c r="B67" s="11">
        <v>61</v>
      </c>
      <c r="C67" s="27">
        <v>923.16076636841035</v>
      </c>
      <c r="D67" s="14">
        <v>0</v>
      </c>
      <c r="E67" s="3"/>
      <c r="F67" s="11">
        <v>261</v>
      </c>
      <c r="G67" s="27">
        <v>1413.6325821491482</v>
      </c>
      <c r="H67" s="14">
        <v>1</v>
      </c>
      <c r="I67" s="3"/>
      <c r="J67">
        <f t="shared" si="0"/>
        <v>0.24702482163202569</v>
      </c>
      <c r="K67" s="14">
        <v>1</v>
      </c>
    </row>
    <row r="68" spans="1:11" x14ac:dyDescent="0.3">
      <c r="A68" s="3"/>
      <c r="B68" s="11">
        <v>62</v>
      </c>
      <c r="C68" s="27">
        <v>484.3467144221529</v>
      </c>
      <c r="D68" s="14">
        <v>0</v>
      </c>
      <c r="E68" s="3"/>
      <c r="F68" s="11">
        <v>262</v>
      </c>
      <c r="G68" s="27">
        <v>2693.8309429304513</v>
      </c>
      <c r="H68" s="14">
        <v>0</v>
      </c>
      <c r="I68" s="3"/>
      <c r="J68">
        <f t="shared" si="0"/>
        <v>1.3670321675949151</v>
      </c>
      <c r="K68" s="14">
        <v>0</v>
      </c>
    </row>
    <row r="69" spans="1:11" x14ac:dyDescent="0.3">
      <c r="A69" s="3"/>
      <c r="B69" s="11">
        <v>63</v>
      </c>
      <c r="C69" s="27">
        <v>3671.0814811010823</v>
      </c>
      <c r="D69" s="14">
        <v>1</v>
      </c>
      <c r="E69" s="3"/>
      <c r="F69" s="11">
        <v>263</v>
      </c>
      <c r="G69" s="27">
        <v>2919.6862459859567</v>
      </c>
      <c r="H69" s="14">
        <v>0</v>
      </c>
      <c r="I69" s="3"/>
      <c r="J69">
        <f t="shared" si="0"/>
        <v>1.5646262329337113</v>
      </c>
      <c r="K69" s="14">
        <v>0</v>
      </c>
    </row>
    <row r="70" spans="1:11" x14ac:dyDescent="0.3">
      <c r="A70" s="3"/>
      <c r="B70" s="11">
        <v>64</v>
      </c>
      <c r="C70" s="27">
        <v>2843.6009176041352</v>
      </c>
      <c r="D70" s="14">
        <v>1</v>
      </c>
      <c r="E70" s="3"/>
      <c r="F70" s="11">
        <v>264</v>
      </c>
      <c r="G70" s="27">
        <v>315.39152126741897</v>
      </c>
      <c r="H70" s="14">
        <v>0</v>
      </c>
      <c r="I70" s="3"/>
      <c r="J70">
        <f t="shared" si="0"/>
        <v>-0.7137935120791058</v>
      </c>
      <c r="K70" s="14">
        <v>0</v>
      </c>
    </row>
    <row r="71" spans="1:11" x14ac:dyDescent="0.3">
      <c r="A71" s="3"/>
      <c r="B71" s="11">
        <v>65</v>
      </c>
      <c r="C71" s="27">
        <v>989.71043954527192</v>
      </c>
      <c r="D71" s="14">
        <v>0</v>
      </c>
      <c r="E71" s="3"/>
      <c r="F71" s="11">
        <v>265</v>
      </c>
      <c r="G71" s="27">
        <v>2955.1429243735874</v>
      </c>
      <c r="H71" s="14">
        <v>1</v>
      </c>
      <c r="I71" s="3"/>
      <c r="J71">
        <f t="shared" si="0"/>
        <v>1.5956462228619548</v>
      </c>
      <c r="K71" s="14">
        <v>1</v>
      </c>
    </row>
    <row r="72" spans="1:11" x14ac:dyDescent="0.3">
      <c r="A72" s="3"/>
      <c r="B72" s="11">
        <v>66</v>
      </c>
      <c r="C72" s="27">
        <v>3606.5793248339851</v>
      </c>
      <c r="D72" s="14">
        <v>1</v>
      </c>
      <c r="E72" s="3"/>
      <c r="F72" s="11">
        <v>266</v>
      </c>
      <c r="G72" s="27">
        <v>77.225856883568071</v>
      </c>
      <c r="H72" s="14">
        <v>0</v>
      </c>
      <c r="I72" s="3"/>
      <c r="J72">
        <f t="shared" ref="J72:J135" si="1" xml:space="preserve"> (G72-G$207)/G$208</f>
        <v>-0.92215754521475957</v>
      </c>
      <c r="K72" s="14">
        <v>0</v>
      </c>
    </row>
    <row r="73" spans="1:11" x14ac:dyDescent="0.3">
      <c r="A73" s="3"/>
      <c r="B73" s="11">
        <v>67</v>
      </c>
      <c r="C73" s="27">
        <v>733.1806419486536</v>
      </c>
      <c r="D73" s="14">
        <v>0</v>
      </c>
      <c r="E73" s="3"/>
      <c r="F73" s="11">
        <v>267</v>
      </c>
      <c r="G73" s="27">
        <v>2006.3821520361785</v>
      </c>
      <c r="H73" s="14">
        <v>1</v>
      </c>
      <c r="I73" s="3"/>
      <c r="J73">
        <f t="shared" si="1"/>
        <v>0.76560373325057329</v>
      </c>
      <c r="K73" s="14">
        <v>1</v>
      </c>
    </row>
    <row r="74" spans="1:11" x14ac:dyDescent="0.3">
      <c r="A74" s="3"/>
      <c r="B74" s="11">
        <v>68</v>
      </c>
      <c r="C74" s="27">
        <v>519.42182007252063</v>
      </c>
      <c r="D74" s="14">
        <v>0</v>
      </c>
      <c r="E74" s="3"/>
      <c r="F74" s="11">
        <v>268</v>
      </c>
      <c r="G74" s="27">
        <v>264.99480358980179</v>
      </c>
      <c r="H74" s="14">
        <v>0</v>
      </c>
      <c r="I74" s="3"/>
      <c r="J74">
        <f t="shared" si="1"/>
        <v>-0.75788409658579181</v>
      </c>
      <c r="K74" s="14">
        <v>0</v>
      </c>
    </row>
    <row r="75" spans="1:11" x14ac:dyDescent="0.3">
      <c r="A75" s="3"/>
      <c r="B75" s="11">
        <v>69</v>
      </c>
      <c r="C75" s="27">
        <v>483.45284612909109</v>
      </c>
      <c r="D75" s="14">
        <v>0</v>
      </c>
      <c r="E75" s="3"/>
      <c r="F75" s="11">
        <v>269</v>
      </c>
      <c r="G75" s="27">
        <v>669.75568144181125</v>
      </c>
      <c r="H75" s="14">
        <v>0</v>
      </c>
      <c r="I75" s="3"/>
      <c r="J75">
        <f t="shared" si="1"/>
        <v>-0.403770882227379</v>
      </c>
      <c r="K75" s="14">
        <v>0</v>
      </c>
    </row>
    <row r="76" spans="1:11" x14ac:dyDescent="0.3">
      <c r="A76" s="3"/>
      <c r="B76" s="11">
        <v>70</v>
      </c>
      <c r="C76" s="27">
        <v>3564.8574991950773</v>
      </c>
      <c r="D76" s="14">
        <v>1</v>
      </c>
      <c r="E76" s="3"/>
      <c r="F76" s="11">
        <v>270</v>
      </c>
      <c r="G76" s="27">
        <v>935.73579934044665</v>
      </c>
      <c r="H76" s="14">
        <v>0</v>
      </c>
      <c r="I76" s="3"/>
      <c r="J76">
        <f t="shared" si="1"/>
        <v>-0.17107281366811344</v>
      </c>
      <c r="K76" s="14">
        <v>0</v>
      </c>
    </row>
    <row r="77" spans="1:11" x14ac:dyDescent="0.3">
      <c r="A77" s="3"/>
      <c r="B77" s="11">
        <v>71</v>
      </c>
      <c r="C77" s="27">
        <v>1008.9994840883102</v>
      </c>
      <c r="D77" s="14">
        <v>0</v>
      </c>
      <c r="E77" s="3"/>
      <c r="F77" s="11">
        <v>271</v>
      </c>
      <c r="G77" s="27">
        <v>2175.1890651648928</v>
      </c>
      <c r="H77" s="14">
        <v>1</v>
      </c>
      <c r="I77" s="3"/>
      <c r="J77">
        <f t="shared" si="1"/>
        <v>0.91328786451136734</v>
      </c>
      <c r="K77" s="14">
        <v>1</v>
      </c>
    </row>
    <row r="78" spans="1:11" x14ac:dyDescent="0.3">
      <c r="A78" s="3"/>
      <c r="B78" s="11">
        <v>72</v>
      </c>
      <c r="C78" s="27">
        <v>2720.5453568128851</v>
      </c>
      <c r="D78" s="14">
        <v>0</v>
      </c>
      <c r="E78" s="3"/>
      <c r="F78" s="11">
        <v>272</v>
      </c>
      <c r="G78" s="27">
        <v>192.23344045938782</v>
      </c>
      <c r="H78" s="14">
        <v>0</v>
      </c>
      <c r="I78" s="3"/>
      <c r="J78">
        <f t="shared" si="1"/>
        <v>-0.82154084205967437</v>
      </c>
      <c r="K78" s="14">
        <v>0</v>
      </c>
    </row>
    <row r="79" spans="1:11" x14ac:dyDescent="0.3">
      <c r="A79" s="3"/>
      <c r="B79" s="11">
        <v>73</v>
      </c>
      <c r="C79" s="27">
        <v>421.50572762524274</v>
      </c>
      <c r="D79" s="14">
        <v>1</v>
      </c>
      <c r="E79" s="3"/>
      <c r="F79" s="11">
        <v>273</v>
      </c>
      <c r="G79" s="27">
        <v>3028.0315610702792</v>
      </c>
      <c r="H79" s="14">
        <v>1</v>
      </c>
      <c r="I79" s="3"/>
      <c r="J79">
        <f t="shared" si="1"/>
        <v>1.6594143161812533</v>
      </c>
      <c r="K79" s="14">
        <v>1</v>
      </c>
    </row>
    <row r="80" spans="1:11" x14ac:dyDescent="0.3">
      <c r="A80" s="3"/>
      <c r="B80" s="11">
        <v>74</v>
      </c>
      <c r="C80" s="27">
        <v>-130.57251559446075</v>
      </c>
      <c r="D80" s="14">
        <v>1</v>
      </c>
      <c r="E80" s="3"/>
      <c r="F80" s="11">
        <v>274</v>
      </c>
      <c r="G80" s="27">
        <v>767.78177418502321</v>
      </c>
      <c r="H80" s="14">
        <v>0</v>
      </c>
      <c r="I80" s="3"/>
      <c r="J80">
        <f t="shared" si="1"/>
        <v>-0.31801077869043004</v>
      </c>
      <c r="K80" s="14">
        <v>0</v>
      </c>
    </row>
    <row r="81" spans="1:11" x14ac:dyDescent="0.3">
      <c r="A81" s="3"/>
      <c r="B81" s="11">
        <v>75</v>
      </c>
      <c r="C81" s="27">
        <v>289.14207901819788</v>
      </c>
      <c r="D81" s="14">
        <v>0</v>
      </c>
      <c r="E81" s="3"/>
      <c r="F81" s="11">
        <v>275</v>
      </c>
      <c r="G81" s="27">
        <v>1275.3928113365869</v>
      </c>
      <c r="H81" s="14">
        <v>0</v>
      </c>
      <c r="I81" s="3"/>
      <c r="J81">
        <f t="shared" si="1"/>
        <v>0.12608297108958108</v>
      </c>
      <c r="K81" s="14">
        <v>0</v>
      </c>
    </row>
    <row r="82" spans="1:11" x14ac:dyDescent="0.3">
      <c r="A82" s="3"/>
      <c r="B82" s="11">
        <v>76</v>
      </c>
      <c r="C82" s="27">
        <v>111.28692118276041</v>
      </c>
      <c r="D82" s="14">
        <v>0</v>
      </c>
      <c r="E82" s="3"/>
      <c r="F82" s="11">
        <v>276</v>
      </c>
      <c r="G82" s="27">
        <v>585.7198580894335</v>
      </c>
      <c r="H82" s="14">
        <v>0</v>
      </c>
      <c r="I82" s="3"/>
      <c r="J82">
        <f t="shared" si="1"/>
        <v>-0.47729131653043577</v>
      </c>
      <c r="K82" s="14">
        <v>0</v>
      </c>
    </row>
    <row r="83" spans="1:11" x14ac:dyDescent="0.3">
      <c r="A83" s="3"/>
      <c r="B83" s="11">
        <v>77</v>
      </c>
      <c r="C83" s="27">
        <v>2178.662342702843</v>
      </c>
      <c r="D83" s="14">
        <v>0</v>
      </c>
      <c r="E83" s="3"/>
      <c r="F83" s="11">
        <v>277</v>
      </c>
      <c r="G83" s="27">
        <v>317.20771595266058</v>
      </c>
      <c r="H83" s="14">
        <v>0</v>
      </c>
      <c r="I83" s="3"/>
      <c r="J83">
        <f t="shared" si="1"/>
        <v>-0.71220457754248601</v>
      </c>
      <c r="K83" s="14">
        <v>0</v>
      </c>
    </row>
    <row r="84" spans="1:11" x14ac:dyDescent="0.3">
      <c r="A84" s="3"/>
      <c r="B84" s="11">
        <v>78</v>
      </c>
      <c r="C84" s="27">
        <v>-21.018017918618703</v>
      </c>
      <c r="D84" s="14">
        <v>0</v>
      </c>
      <c r="E84" s="3"/>
      <c r="F84" s="11">
        <v>278</v>
      </c>
      <c r="G84" s="27">
        <v>1269.4832216998554</v>
      </c>
      <c r="H84" s="14">
        <v>1</v>
      </c>
      <c r="I84" s="3"/>
      <c r="J84">
        <f t="shared" si="1"/>
        <v>0.12091284745286129</v>
      </c>
      <c r="K84" s="14">
        <v>1</v>
      </c>
    </row>
    <row r="85" spans="1:11" x14ac:dyDescent="0.3">
      <c r="A85" s="3"/>
      <c r="B85" s="11">
        <v>79</v>
      </c>
      <c r="C85" s="27">
        <v>1770.9279684411104</v>
      </c>
      <c r="D85" s="14">
        <v>0</v>
      </c>
      <c r="E85" s="3"/>
      <c r="F85" s="11">
        <v>279</v>
      </c>
      <c r="G85" s="27">
        <v>1337.9641675479766</v>
      </c>
      <c r="H85" s="14">
        <v>1</v>
      </c>
      <c r="I85" s="3"/>
      <c r="J85">
        <f t="shared" si="1"/>
        <v>0.1808247835699901</v>
      </c>
      <c r="K85" s="14">
        <v>1</v>
      </c>
    </row>
    <row r="86" spans="1:11" x14ac:dyDescent="0.3">
      <c r="A86" s="3"/>
      <c r="B86" s="11">
        <v>80</v>
      </c>
      <c r="C86" s="27">
        <v>55.832699382411803</v>
      </c>
      <c r="D86" s="14">
        <v>0</v>
      </c>
      <c r="E86" s="3"/>
      <c r="F86" s="11">
        <v>280</v>
      </c>
      <c r="G86" s="27">
        <v>1910.4653982091997</v>
      </c>
      <c r="H86" s="14">
        <v>0</v>
      </c>
      <c r="I86" s="3"/>
      <c r="J86">
        <f t="shared" si="1"/>
        <v>0.68168902739079751</v>
      </c>
      <c r="K86" s="14">
        <v>0</v>
      </c>
    </row>
    <row r="87" spans="1:11" x14ac:dyDescent="0.3">
      <c r="A87" s="3"/>
      <c r="B87" s="11">
        <v>81</v>
      </c>
      <c r="C87" s="27">
        <v>-14.381461863276996</v>
      </c>
      <c r="D87" s="14">
        <v>0</v>
      </c>
      <c r="E87" s="3"/>
      <c r="F87" s="11">
        <v>281</v>
      </c>
      <c r="G87" s="27">
        <v>192.7565867387396</v>
      </c>
      <c r="H87" s="14">
        <v>0</v>
      </c>
      <c r="I87" s="3"/>
      <c r="J87">
        <f t="shared" si="1"/>
        <v>-0.82108315699005008</v>
      </c>
      <c r="K87" s="14">
        <v>0</v>
      </c>
    </row>
    <row r="88" spans="1:11" x14ac:dyDescent="0.3">
      <c r="A88" s="3"/>
      <c r="B88" s="11">
        <v>82</v>
      </c>
      <c r="C88" s="27">
        <v>1198.8231756242917</v>
      </c>
      <c r="D88" s="14">
        <v>0</v>
      </c>
      <c r="E88" s="3"/>
      <c r="F88" s="11">
        <v>282</v>
      </c>
      <c r="G88" s="27">
        <v>-220.44198776819957</v>
      </c>
      <c r="H88" s="14">
        <v>0</v>
      </c>
      <c r="I88" s="3"/>
      <c r="J88">
        <f t="shared" si="1"/>
        <v>-1.1825782603791286</v>
      </c>
      <c r="K88" s="14">
        <v>0</v>
      </c>
    </row>
    <row r="89" spans="1:11" x14ac:dyDescent="0.3">
      <c r="A89" s="3"/>
      <c r="B89" s="11">
        <v>83</v>
      </c>
      <c r="C89" s="27">
        <v>2824.7110561829254</v>
      </c>
      <c r="D89" s="14">
        <v>1</v>
      </c>
      <c r="E89" s="3"/>
      <c r="F89" s="11">
        <v>283</v>
      </c>
      <c r="G89" s="27">
        <v>1018.9658317573264</v>
      </c>
      <c r="H89" s="14">
        <v>0</v>
      </c>
      <c r="I89" s="3"/>
      <c r="J89">
        <f t="shared" si="1"/>
        <v>-9.8257341810499263E-2</v>
      </c>
      <c r="K89" s="14">
        <v>0</v>
      </c>
    </row>
    <row r="90" spans="1:11" x14ac:dyDescent="0.3">
      <c r="A90" s="3"/>
      <c r="B90" s="11">
        <v>84</v>
      </c>
      <c r="C90" s="27">
        <v>1833.9175297783461</v>
      </c>
      <c r="D90" s="14">
        <v>1</v>
      </c>
      <c r="E90" s="3"/>
      <c r="F90" s="11">
        <v>284</v>
      </c>
      <c r="G90" s="27">
        <v>125.37215288914815</v>
      </c>
      <c r="H90" s="14">
        <v>0</v>
      </c>
      <c r="I90" s="3"/>
      <c r="J90">
        <f t="shared" si="1"/>
        <v>-0.88003578747852584</v>
      </c>
      <c r="K90" s="14">
        <v>0</v>
      </c>
    </row>
    <row r="91" spans="1:11" x14ac:dyDescent="0.3">
      <c r="A91" s="3"/>
      <c r="B91" s="11">
        <v>85</v>
      </c>
      <c r="C91" s="27">
        <v>-124.54628528757581</v>
      </c>
      <c r="D91" s="14">
        <v>0</v>
      </c>
      <c r="E91" s="3"/>
      <c r="F91" s="11">
        <v>285</v>
      </c>
      <c r="G91" s="27">
        <v>1830.8143863266484</v>
      </c>
      <c r="H91" s="14">
        <v>0</v>
      </c>
      <c r="I91" s="3"/>
      <c r="J91">
        <f t="shared" si="1"/>
        <v>0.61200473380414555</v>
      </c>
      <c r="K91" s="14">
        <v>0</v>
      </c>
    </row>
    <row r="92" spans="1:11" x14ac:dyDescent="0.3">
      <c r="A92" s="3"/>
      <c r="B92" s="11">
        <v>86</v>
      </c>
      <c r="C92" s="27">
        <v>-33.416794720671263</v>
      </c>
      <c r="D92" s="14">
        <v>0</v>
      </c>
      <c r="E92" s="3"/>
      <c r="F92" s="11">
        <v>286</v>
      </c>
      <c r="G92" s="27">
        <v>233.96777108292838</v>
      </c>
      <c r="H92" s="14">
        <v>0</v>
      </c>
      <c r="I92" s="3"/>
      <c r="J92">
        <f t="shared" si="1"/>
        <v>-0.78502872150932279</v>
      </c>
      <c r="K92" s="14">
        <v>0</v>
      </c>
    </row>
    <row r="93" spans="1:11" x14ac:dyDescent="0.3">
      <c r="A93" s="3"/>
      <c r="B93" s="11">
        <v>87</v>
      </c>
      <c r="C93" s="27">
        <v>3355.3142993096003</v>
      </c>
      <c r="D93" s="14">
        <v>0</v>
      </c>
      <c r="E93" s="3"/>
      <c r="F93" s="11">
        <v>287</v>
      </c>
      <c r="G93" s="27">
        <v>1966.8471290696559</v>
      </c>
      <c r="H93" s="14">
        <v>0</v>
      </c>
      <c r="I93" s="3"/>
      <c r="J93">
        <f t="shared" si="1"/>
        <v>0.73101572134412696</v>
      </c>
      <c r="K93" s="14">
        <v>0</v>
      </c>
    </row>
    <row r="94" spans="1:11" x14ac:dyDescent="0.3">
      <c r="A94" s="3"/>
      <c r="B94" s="11">
        <v>88</v>
      </c>
      <c r="C94" s="27">
        <v>1474.9497593701092</v>
      </c>
      <c r="D94" s="14">
        <v>0</v>
      </c>
      <c r="E94" s="3"/>
      <c r="F94" s="11">
        <v>288</v>
      </c>
      <c r="G94" s="27">
        <v>615.30571303608667</v>
      </c>
      <c r="H94" s="14">
        <v>0</v>
      </c>
      <c r="I94" s="3"/>
      <c r="J94">
        <f t="shared" si="1"/>
        <v>-0.45140753485099278</v>
      </c>
      <c r="K94" s="14">
        <v>0</v>
      </c>
    </row>
    <row r="95" spans="1:11" x14ac:dyDescent="0.3">
      <c r="A95" s="3"/>
      <c r="B95" s="11">
        <v>89</v>
      </c>
      <c r="C95" s="27">
        <v>28.087588806369126</v>
      </c>
      <c r="D95" s="14">
        <v>0</v>
      </c>
      <c r="E95" s="3"/>
      <c r="F95" s="11">
        <v>289</v>
      </c>
      <c r="G95" s="27">
        <v>1445.8302009340778</v>
      </c>
      <c r="H95" s="14">
        <v>0</v>
      </c>
      <c r="I95" s="3"/>
      <c r="J95">
        <f t="shared" si="1"/>
        <v>0.27519355756106212</v>
      </c>
      <c r="K95" s="14">
        <v>0</v>
      </c>
    </row>
    <row r="96" spans="1:11" x14ac:dyDescent="0.3">
      <c r="A96" s="3"/>
      <c r="B96" s="11">
        <v>90</v>
      </c>
      <c r="C96" s="27">
        <v>5.2087138566919862</v>
      </c>
      <c r="D96" s="14">
        <v>0</v>
      </c>
      <c r="E96" s="3"/>
      <c r="F96" s="11">
        <v>290</v>
      </c>
      <c r="G96" s="27">
        <v>1611.272145637347</v>
      </c>
      <c r="H96" s="14">
        <v>0</v>
      </c>
      <c r="I96" s="3"/>
      <c r="J96">
        <f t="shared" si="1"/>
        <v>0.41993377835384738</v>
      </c>
      <c r="K96" s="14">
        <v>0</v>
      </c>
    </row>
    <row r="97" spans="1:11" x14ac:dyDescent="0.3">
      <c r="A97" s="3"/>
      <c r="B97" s="11">
        <v>91</v>
      </c>
      <c r="C97" s="27">
        <v>158.70336890950648</v>
      </c>
      <c r="D97" s="14">
        <v>0</v>
      </c>
      <c r="E97" s="3"/>
      <c r="F97" s="11">
        <v>291</v>
      </c>
      <c r="G97" s="27">
        <v>2755.9252774571455</v>
      </c>
      <c r="H97" s="14">
        <v>1</v>
      </c>
      <c r="I97" s="3"/>
      <c r="J97">
        <f t="shared" si="1"/>
        <v>1.421356648037251</v>
      </c>
      <c r="K97" s="14">
        <v>1</v>
      </c>
    </row>
    <row r="98" spans="1:11" x14ac:dyDescent="0.3">
      <c r="A98" s="3"/>
      <c r="B98" s="11">
        <v>92</v>
      </c>
      <c r="C98" s="27">
        <v>570.95847580785642</v>
      </c>
      <c r="D98" s="14">
        <v>0</v>
      </c>
      <c r="E98" s="3"/>
      <c r="F98" s="11">
        <v>292</v>
      </c>
      <c r="G98" s="27">
        <v>1759.7642926121478</v>
      </c>
      <c r="H98" s="14">
        <v>0</v>
      </c>
      <c r="I98" s="3"/>
      <c r="J98">
        <f t="shared" si="1"/>
        <v>0.54984512687961629</v>
      </c>
      <c r="K98" s="14">
        <v>0</v>
      </c>
    </row>
    <row r="99" spans="1:11" x14ac:dyDescent="0.3">
      <c r="A99" s="3"/>
      <c r="B99" s="11">
        <v>93</v>
      </c>
      <c r="C99" s="27">
        <v>1260.1319194586933</v>
      </c>
      <c r="D99" s="14">
        <v>0</v>
      </c>
      <c r="E99" s="3"/>
      <c r="F99" s="11">
        <v>293</v>
      </c>
      <c r="G99" s="27">
        <v>59.114853003331234</v>
      </c>
      <c r="H99" s="14">
        <v>0</v>
      </c>
      <c r="I99" s="3"/>
      <c r="J99">
        <f t="shared" si="1"/>
        <v>-0.93800232209468615</v>
      </c>
      <c r="K99" s="14">
        <v>0</v>
      </c>
    </row>
    <row r="100" spans="1:11" x14ac:dyDescent="0.3">
      <c r="A100" s="3"/>
      <c r="B100" s="11">
        <v>94</v>
      </c>
      <c r="C100" s="27">
        <v>4007.8728231498744</v>
      </c>
      <c r="D100" s="14">
        <v>0</v>
      </c>
      <c r="E100" s="3"/>
      <c r="F100" s="11">
        <v>294</v>
      </c>
      <c r="G100" s="27">
        <v>2508.5518083428133</v>
      </c>
      <c r="H100" s="14">
        <v>0</v>
      </c>
      <c r="I100" s="3"/>
      <c r="J100">
        <f t="shared" si="1"/>
        <v>1.2049369812949138</v>
      </c>
      <c r="K100" s="14">
        <v>0</v>
      </c>
    </row>
    <row r="101" spans="1:11" x14ac:dyDescent="0.3">
      <c r="A101" s="3"/>
      <c r="B101" s="11">
        <v>95</v>
      </c>
      <c r="C101" s="27">
        <v>1251.6054944186524</v>
      </c>
      <c r="D101" s="14">
        <v>1</v>
      </c>
      <c r="E101" s="3"/>
      <c r="F101" s="11">
        <v>295</v>
      </c>
      <c r="G101" s="27">
        <v>169.15756203615416</v>
      </c>
      <c r="H101" s="14">
        <v>0</v>
      </c>
      <c r="I101" s="3"/>
      <c r="J101">
        <f t="shared" si="1"/>
        <v>-0.84172923953019996</v>
      </c>
      <c r="K101" s="14">
        <v>0</v>
      </c>
    </row>
    <row r="102" spans="1:11" x14ac:dyDescent="0.3">
      <c r="A102" s="3"/>
      <c r="B102" s="11">
        <v>96</v>
      </c>
      <c r="C102" s="27">
        <v>288.53228776900687</v>
      </c>
      <c r="D102" s="14">
        <v>0</v>
      </c>
      <c r="E102" s="3"/>
      <c r="F102" s="11">
        <v>296</v>
      </c>
      <c r="G102" s="27">
        <v>1308.0351505135006</v>
      </c>
      <c r="H102" s="14">
        <v>0</v>
      </c>
      <c r="I102" s="3"/>
      <c r="J102">
        <f t="shared" si="1"/>
        <v>0.15464077961953682</v>
      </c>
      <c r="K102" s="14">
        <v>0</v>
      </c>
    </row>
    <row r="103" spans="1:11" x14ac:dyDescent="0.3">
      <c r="A103" s="3"/>
      <c r="B103" s="11">
        <v>97</v>
      </c>
      <c r="C103" s="27">
        <v>791.40761129633756</v>
      </c>
      <c r="D103" s="14">
        <v>0</v>
      </c>
      <c r="E103" s="3"/>
      <c r="F103" s="11">
        <v>297</v>
      </c>
      <c r="G103" s="27">
        <v>9.8436220432164419</v>
      </c>
      <c r="H103" s="14">
        <v>0</v>
      </c>
      <c r="I103" s="3"/>
      <c r="J103">
        <f t="shared" si="1"/>
        <v>-0.98110825185566775</v>
      </c>
      <c r="K103" s="14">
        <v>0</v>
      </c>
    </row>
    <row r="104" spans="1:11" x14ac:dyDescent="0.3">
      <c r="A104" s="3"/>
      <c r="B104" s="11">
        <v>98</v>
      </c>
      <c r="C104" s="27">
        <v>-127.04768706263727</v>
      </c>
      <c r="D104" s="14">
        <v>0</v>
      </c>
      <c r="E104" s="3"/>
      <c r="F104" s="11">
        <v>298</v>
      </c>
      <c r="G104" s="27">
        <v>249.53482201397327</v>
      </c>
      <c r="H104" s="14">
        <v>0</v>
      </c>
      <c r="I104" s="3"/>
      <c r="J104">
        <f t="shared" si="1"/>
        <v>-0.77140957315554104</v>
      </c>
      <c r="K104" s="14">
        <v>0</v>
      </c>
    </row>
    <row r="105" spans="1:11" x14ac:dyDescent="0.3">
      <c r="A105" s="3"/>
      <c r="B105" s="11">
        <v>99</v>
      </c>
      <c r="C105" s="27">
        <v>103.33705175579635</v>
      </c>
      <c r="D105" s="14">
        <v>0</v>
      </c>
      <c r="E105" s="3"/>
      <c r="F105" s="11">
        <v>299</v>
      </c>
      <c r="G105" s="27">
        <v>-118.16289648836135</v>
      </c>
      <c r="H105" s="14">
        <v>0</v>
      </c>
      <c r="I105" s="3"/>
      <c r="J105">
        <f t="shared" si="1"/>
        <v>-1.0930973353278608</v>
      </c>
      <c r="K105" s="14">
        <v>0</v>
      </c>
    </row>
    <row r="106" spans="1:11" x14ac:dyDescent="0.3">
      <c r="A106" s="3"/>
      <c r="B106" s="11">
        <v>100</v>
      </c>
      <c r="C106" s="27">
        <v>-172.611622481251</v>
      </c>
      <c r="D106" s="14">
        <v>0</v>
      </c>
      <c r="E106" s="3"/>
      <c r="F106" s="11">
        <v>300</v>
      </c>
      <c r="G106" s="27">
        <v>426.44967798010975</v>
      </c>
      <c r="H106" s="14">
        <v>0</v>
      </c>
      <c r="I106" s="3"/>
      <c r="J106">
        <f t="shared" si="1"/>
        <v>-0.61663204463948262</v>
      </c>
      <c r="K106" s="14">
        <v>0</v>
      </c>
    </row>
    <row r="107" spans="1:11" x14ac:dyDescent="0.3">
      <c r="A107" s="3"/>
      <c r="B107" s="11">
        <v>101</v>
      </c>
      <c r="C107" s="27">
        <v>720.6508095353887</v>
      </c>
      <c r="D107" s="14">
        <v>0</v>
      </c>
      <c r="E107" s="3"/>
      <c r="F107" s="11">
        <v>301</v>
      </c>
      <c r="G107" s="27">
        <v>420.35301319350503</v>
      </c>
      <c r="H107" s="14">
        <v>0</v>
      </c>
      <c r="I107" s="3"/>
      <c r="J107">
        <f t="shared" si="1"/>
        <v>-0.62196583474268452</v>
      </c>
      <c r="K107" s="14">
        <v>0</v>
      </c>
    </row>
    <row r="108" spans="1:11" x14ac:dyDescent="0.3">
      <c r="A108" s="3"/>
      <c r="B108" s="11">
        <v>102</v>
      </c>
      <c r="C108" s="27">
        <v>725.05021285800274</v>
      </c>
      <c r="D108" s="14">
        <v>1</v>
      </c>
      <c r="E108" s="3"/>
      <c r="F108" s="11">
        <v>302</v>
      </c>
      <c r="G108" s="27">
        <v>672.78032565451781</v>
      </c>
      <c r="H108" s="14">
        <v>0</v>
      </c>
      <c r="I108" s="3"/>
      <c r="J108">
        <f t="shared" si="1"/>
        <v>-0.40112471125814886</v>
      </c>
      <c r="K108" s="14">
        <v>0</v>
      </c>
    </row>
    <row r="109" spans="1:11" x14ac:dyDescent="0.3">
      <c r="A109" s="3"/>
      <c r="B109" s="11">
        <v>103</v>
      </c>
      <c r="C109" s="27">
        <v>468.90711476878835</v>
      </c>
      <c r="D109" s="14">
        <v>0</v>
      </c>
      <c r="E109" s="3"/>
      <c r="F109" s="11">
        <v>303</v>
      </c>
      <c r="G109" s="27">
        <v>1923.6464315702815</v>
      </c>
      <c r="H109" s="14">
        <v>0</v>
      </c>
      <c r="I109" s="3"/>
      <c r="J109">
        <f t="shared" si="1"/>
        <v>0.69322072016908198</v>
      </c>
      <c r="K109" s="14">
        <v>0</v>
      </c>
    </row>
    <row r="110" spans="1:11" x14ac:dyDescent="0.3">
      <c r="A110" s="3"/>
      <c r="B110" s="11">
        <v>104</v>
      </c>
      <c r="C110" s="27">
        <v>-266.71718008761496</v>
      </c>
      <c r="D110" s="14">
        <v>1</v>
      </c>
      <c r="E110" s="3"/>
      <c r="F110" s="11">
        <v>304</v>
      </c>
      <c r="G110" s="27">
        <v>739.16025837259212</v>
      </c>
      <c r="H110" s="14">
        <v>0</v>
      </c>
      <c r="I110" s="3"/>
      <c r="J110">
        <f t="shared" si="1"/>
        <v>-0.34305088883629203</v>
      </c>
      <c r="K110" s="14">
        <v>0</v>
      </c>
    </row>
    <row r="111" spans="1:11" x14ac:dyDescent="0.3">
      <c r="A111" s="3"/>
      <c r="B111" s="11">
        <v>105</v>
      </c>
      <c r="C111" s="27">
        <v>741.69678245822479</v>
      </c>
      <c r="D111" s="14">
        <v>0</v>
      </c>
      <c r="E111" s="3"/>
      <c r="F111" s="11">
        <v>305</v>
      </c>
      <c r="G111" s="27">
        <v>98.941821124813998</v>
      </c>
      <c r="H111" s="14">
        <v>0</v>
      </c>
      <c r="I111" s="3"/>
      <c r="J111">
        <f t="shared" si="1"/>
        <v>-0.90315889608352717</v>
      </c>
      <c r="K111" s="14">
        <v>0</v>
      </c>
    </row>
    <row r="112" spans="1:11" x14ac:dyDescent="0.3">
      <c r="A112" s="3"/>
      <c r="B112" s="11">
        <v>106</v>
      </c>
      <c r="C112" s="27">
        <v>2304.6329842186433</v>
      </c>
      <c r="D112" s="14">
        <v>1</v>
      </c>
      <c r="E112" s="3"/>
      <c r="F112" s="11">
        <v>306</v>
      </c>
      <c r="G112" s="27">
        <v>394.79909863245649</v>
      </c>
      <c r="H112" s="14">
        <v>0</v>
      </c>
      <c r="I112" s="3"/>
      <c r="J112">
        <f t="shared" si="1"/>
        <v>-0.64432219208797548</v>
      </c>
      <c r="K112" s="14">
        <v>0</v>
      </c>
    </row>
    <row r="113" spans="1:11" x14ac:dyDescent="0.3">
      <c r="A113" s="3"/>
      <c r="B113" s="11">
        <v>107</v>
      </c>
      <c r="C113" s="27">
        <v>-496.2604077029805</v>
      </c>
      <c r="D113" s="14">
        <v>0</v>
      </c>
      <c r="E113" s="3"/>
      <c r="F113" s="11">
        <v>307</v>
      </c>
      <c r="G113" s="27">
        <v>118.62980498015422</v>
      </c>
      <c r="H113" s="14">
        <v>0</v>
      </c>
      <c r="I113" s="3"/>
      <c r="J113">
        <f t="shared" si="1"/>
        <v>-0.88593446647894436</v>
      </c>
      <c r="K113" s="14">
        <v>0</v>
      </c>
    </row>
    <row r="114" spans="1:11" x14ac:dyDescent="0.3">
      <c r="A114" s="3"/>
      <c r="B114" s="11">
        <v>108</v>
      </c>
      <c r="C114" s="27">
        <v>2179.0841281376115</v>
      </c>
      <c r="D114" s="14">
        <v>1</v>
      </c>
      <c r="E114" s="3"/>
      <c r="F114" s="11">
        <v>308</v>
      </c>
      <c r="G114" s="27">
        <v>-332.06190413384525</v>
      </c>
      <c r="H114" s="14">
        <v>0</v>
      </c>
      <c r="I114" s="3"/>
      <c r="J114">
        <f t="shared" si="1"/>
        <v>-1.2802311945767555</v>
      </c>
      <c r="K114" s="14">
        <v>0</v>
      </c>
    </row>
    <row r="115" spans="1:11" x14ac:dyDescent="0.3">
      <c r="A115" s="3"/>
      <c r="B115" s="11">
        <v>109</v>
      </c>
      <c r="C115" s="27">
        <v>2214.2884536857173</v>
      </c>
      <c r="D115" s="14">
        <v>1</v>
      </c>
      <c r="E115" s="3"/>
      <c r="F115" s="11">
        <v>309</v>
      </c>
      <c r="G115" s="27">
        <v>118.70603524966376</v>
      </c>
      <c r="H115" s="14">
        <v>0</v>
      </c>
      <c r="I115" s="3"/>
      <c r="J115">
        <f t="shared" si="1"/>
        <v>-0.88586777489078816</v>
      </c>
      <c r="K115" s="14">
        <v>0</v>
      </c>
    </row>
    <row r="116" spans="1:11" x14ac:dyDescent="0.3">
      <c r="A116" s="3"/>
      <c r="B116" s="11">
        <v>110</v>
      </c>
      <c r="C116" s="27">
        <v>141.87081038919206</v>
      </c>
      <c r="D116" s="14">
        <v>0</v>
      </c>
      <c r="E116" s="3"/>
      <c r="F116" s="11">
        <v>310</v>
      </c>
      <c r="G116" s="27">
        <v>32.032851043417296</v>
      </c>
      <c r="H116" s="14">
        <v>0</v>
      </c>
      <c r="I116" s="3"/>
      <c r="J116">
        <f t="shared" si="1"/>
        <v>-0.96169555750858982</v>
      </c>
      <c r="K116" s="14">
        <v>0</v>
      </c>
    </row>
    <row r="117" spans="1:11" x14ac:dyDescent="0.3">
      <c r="A117" s="3"/>
      <c r="B117" s="11">
        <v>111</v>
      </c>
      <c r="C117" s="27">
        <v>1632.6270120508334</v>
      </c>
      <c r="D117" s="14">
        <v>0</v>
      </c>
      <c r="E117" s="3"/>
      <c r="F117" s="11">
        <v>311</v>
      </c>
      <c r="G117" s="27">
        <v>2307.6109961100747</v>
      </c>
      <c r="H117" s="14">
        <v>1</v>
      </c>
      <c r="I117" s="3"/>
      <c r="J117">
        <f t="shared" si="1"/>
        <v>1.0291398605525734</v>
      </c>
      <c r="K117" s="14">
        <v>1</v>
      </c>
    </row>
    <row r="118" spans="1:11" x14ac:dyDescent="0.3">
      <c r="A118" s="3"/>
      <c r="B118" s="11">
        <v>112</v>
      </c>
      <c r="C118" s="27">
        <v>2202.1054352146848</v>
      </c>
      <c r="D118" s="14">
        <v>0</v>
      </c>
      <c r="E118" s="3"/>
      <c r="F118" s="11">
        <v>312</v>
      </c>
      <c r="G118" s="27">
        <v>1160.8642781525407</v>
      </c>
      <c r="H118" s="14">
        <v>0</v>
      </c>
      <c r="I118" s="3"/>
      <c r="J118">
        <f t="shared" si="1"/>
        <v>2.58853748278568E-2</v>
      </c>
      <c r="K118" s="14">
        <v>0</v>
      </c>
    </row>
    <row r="119" spans="1:11" x14ac:dyDescent="0.3">
      <c r="A119" s="3"/>
      <c r="B119" s="11">
        <v>113</v>
      </c>
      <c r="C119" s="27">
        <v>300.86921930253595</v>
      </c>
      <c r="D119" s="14">
        <v>0</v>
      </c>
      <c r="E119" s="3"/>
      <c r="F119" s="11">
        <v>313</v>
      </c>
      <c r="G119" s="27">
        <v>3026.6881891529802</v>
      </c>
      <c r="H119" s="14">
        <v>1</v>
      </c>
      <c r="I119" s="3"/>
      <c r="J119">
        <f t="shared" si="1"/>
        <v>1.658239040175731</v>
      </c>
      <c r="K119" s="14">
        <v>1</v>
      </c>
    </row>
    <row r="120" spans="1:11" x14ac:dyDescent="0.3">
      <c r="A120" s="3"/>
      <c r="B120" s="11">
        <v>114</v>
      </c>
      <c r="C120" s="27">
        <v>1287.7148163862175</v>
      </c>
      <c r="D120" s="14">
        <v>1</v>
      </c>
      <c r="E120" s="3"/>
      <c r="F120" s="11">
        <v>314</v>
      </c>
      <c r="G120" s="27">
        <v>472.44947214614859</v>
      </c>
      <c r="H120" s="14">
        <v>1</v>
      </c>
      <c r="I120" s="3"/>
      <c r="J120">
        <f t="shared" si="1"/>
        <v>-0.57638819731311863</v>
      </c>
      <c r="K120" s="14">
        <v>1</v>
      </c>
    </row>
    <row r="121" spans="1:11" x14ac:dyDescent="0.3">
      <c r="A121" s="3"/>
      <c r="B121" s="11">
        <v>115</v>
      </c>
      <c r="C121" s="27">
        <v>266.09173682649418</v>
      </c>
      <c r="D121" s="14">
        <v>0</v>
      </c>
      <c r="E121" s="3"/>
      <c r="F121" s="11">
        <v>315</v>
      </c>
      <c r="G121" s="27">
        <v>1684.4335573958424</v>
      </c>
      <c r="H121" s="14">
        <v>0</v>
      </c>
      <c r="I121" s="3"/>
      <c r="J121">
        <f t="shared" si="1"/>
        <v>0.483940514435373</v>
      </c>
      <c r="K121" s="14">
        <v>0</v>
      </c>
    </row>
    <row r="122" spans="1:11" x14ac:dyDescent="0.3">
      <c r="A122" s="3"/>
      <c r="B122" s="11">
        <v>116</v>
      </c>
      <c r="C122" s="27">
        <v>2247.1394144392139</v>
      </c>
      <c r="D122" s="14">
        <v>1</v>
      </c>
      <c r="E122" s="3"/>
      <c r="F122" s="11">
        <v>316</v>
      </c>
      <c r="G122" s="27">
        <v>161.65835627286617</v>
      </c>
      <c r="H122" s="14">
        <v>0</v>
      </c>
      <c r="I122" s="3"/>
      <c r="J122">
        <f t="shared" si="1"/>
        <v>-0.84829007088343156</v>
      </c>
      <c r="K122" s="14">
        <v>0</v>
      </c>
    </row>
    <row r="123" spans="1:11" x14ac:dyDescent="0.3">
      <c r="A123" s="3"/>
      <c r="B123" s="11">
        <v>117</v>
      </c>
      <c r="C123" s="27">
        <v>1252.0837737138172</v>
      </c>
      <c r="D123" s="14">
        <v>0</v>
      </c>
      <c r="E123" s="3"/>
      <c r="F123" s="11">
        <v>317</v>
      </c>
      <c r="G123" s="27">
        <v>1701.5930118237047</v>
      </c>
      <c r="H123" s="14">
        <v>0</v>
      </c>
      <c r="I123" s="3"/>
      <c r="J123">
        <f t="shared" si="1"/>
        <v>0.49895280909273543</v>
      </c>
      <c r="K123" s="14">
        <v>0</v>
      </c>
    </row>
    <row r="124" spans="1:11" x14ac:dyDescent="0.3">
      <c r="A124" s="3"/>
      <c r="B124" s="11">
        <v>118</v>
      </c>
      <c r="C124" s="27">
        <v>199.67009734856674</v>
      </c>
      <c r="D124" s="14">
        <v>0</v>
      </c>
      <c r="E124" s="3"/>
      <c r="F124" s="11">
        <v>318</v>
      </c>
      <c r="G124" s="27">
        <v>329.26314686995801</v>
      </c>
      <c r="H124" s="14">
        <v>0</v>
      </c>
      <c r="I124" s="3"/>
      <c r="J124">
        <f t="shared" si="1"/>
        <v>-0.70165764075537673</v>
      </c>
      <c r="K124" s="14">
        <v>0</v>
      </c>
    </row>
    <row r="125" spans="1:11" x14ac:dyDescent="0.3">
      <c r="A125" s="3"/>
      <c r="B125" s="11">
        <v>119</v>
      </c>
      <c r="C125" s="27">
        <v>-6.4379502276726726</v>
      </c>
      <c r="D125" s="14">
        <v>0</v>
      </c>
      <c r="E125" s="3"/>
      <c r="F125" s="11">
        <v>319</v>
      </c>
      <c r="G125" s="27">
        <v>52.204886227696349</v>
      </c>
      <c r="H125" s="14">
        <v>0</v>
      </c>
      <c r="I125" s="3"/>
      <c r="J125">
        <f t="shared" si="1"/>
        <v>-0.94404764583994349</v>
      </c>
      <c r="K125" s="14">
        <v>0</v>
      </c>
    </row>
    <row r="126" spans="1:11" x14ac:dyDescent="0.3">
      <c r="A126" s="3"/>
      <c r="B126" s="11">
        <v>120</v>
      </c>
      <c r="C126" s="27">
        <v>237.93885087692695</v>
      </c>
      <c r="D126" s="14">
        <v>0</v>
      </c>
      <c r="E126" s="3"/>
      <c r="F126" s="11">
        <v>320</v>
      </c>
      <c r="G126" s="27">
        <v>1925.3085239720644</v>
      </c>
      <c r="H126" s="14">
        <v>0</v>
      </c>
      <c r="I126" s="3"/>
      <c r="J126">
        <f t="shared" si="1"/>
        <v>0.69467483521616735</v>
      </c>
      <c r="K126" s="14">
        <v>0</v>
      </c>
    </row>
    <row r="127" spans="1:11" x14ac:dyDescent="0.3">
      <c r="A127" s="3"/>
      <c r="B127" s="11">
        <v>121</v>
      </c>
      <c r="C127" s="27">
        <v>2491.9854381355731</v>
      </c>
      <c r="D127" s="14">
        <v>1</v>
      </c>
      <c r="E127" s="3"/>
      <c r="F127" s="11">
        <v>321</v>
      </c>
      <c r="G127" s="27">
        <v>634.03231617884103</v>
      </c>
      <c r="H127" s="14">
        <v>0</v>
      </c>
      <c r="I127" s="3"/>
      <c r="J127">
        <f t="shared" si="1"/>
        <v>-0.43502418854517794</v>
      </c>
      <c r="K127" s="14">
        <v>0</v>
      </c>
    </row>
    <row r="128" spans="1:11" x14ac:dyDescent="0.3">
      <c r="A128" s="3"/>
      <c r="B128" s="11">
        <v>122</v>
      </c>
      <c r="C128" s="27">
        <v>56.818925646737966</v>
      </c>
      <c r="D128" s="14">
        <v>0</v>
      </c>
      <c r="E128" s="3"/>
      <c r="F128" s="11">
        <v>322</v>
      </c>
      <c r="G128" s="27">
        <v>3825.4933303731009</v>
      </c>
      <c r="H128" s="14">
        <v>1</v>
      </c>
      <c r="I128" s="3"/>
      <c r="J128">
        <f t="shared" si="1"/>
        <v>2.3570898226540371</v>
      </c>
      <c r="K128" s="14">
        <v>1</v>
      </c>
    </row>
    <row r="129" spans="1:11" x14ac:dyDescent="0.3">
      <c r="A129" s="3"/>
      <c r="B129" s="11">
        <v>123</v>
      </c>
      <c r="C129" s="27">
        <v>1876.7473393041253</v>
      </c>
      <c r="D129" s="14">
        <v>0</v>
      </c>
      <c r="E129" s="3"/>
      <c r="F129" s="11">
        <v>323</v>
      </c>
      <c r="G129" s="27">
        <v>334.78801206776836</v>
      </c>
      <c r="H129" s="14">
        <v>0</v>
      </c>
      <c r="I129" s="3"/>
      <c r="J129">
        <f t="shared" si="1"/>
        <v>-0.69682410105046277</v>
      </c>
      <c r="K129" s="14">
        <v>0</v>
      </c>
    </row>
    <row r="130" spans="1:11" x14ac:dyDescent="0.3">
      <c r="A130" s="3"/>
      <c r="B130" s="11">
        <v>124</v>
      </c>
      <c r="C130" s="27">
        <v>-156.04925557341477</v>
      </c>
      <c r="D130" s="14">
        <v>0</v>
      </c>
      <c r="E130" s="3"/>
      <c r="F130" s="11">
        <v>324</v>
      </c>
      <c r="G130" s="27">
        <v>27.542433667483632</v>
      </c>
      <c r="H130" s="14">
        <v>0</v>
      </c>
      <c r="I130" s="3"/>
      <c r="J130">
        <f t="shared" si="1"/>
        <v>-0.9656240896810695</v>
      </c>
      <c r="K130" s="14">
        <v>0</v>
      </c>
    </row>
    <row r="131" spans="1:11" x14ac:dyDescent="0.3">
      <c r="A131" s="3"/>
      <c r="B131" s="11">
        <v>125</v>
      </c>
      <c r="C131" s="27">
        <v>1788.1376190719957</v>
      </c>
      <c r="D131" s="14">
        <v>0</v>
      </c>
      <c r="E131" s="3"/>
      <c r="F131" s="11">
        <v>325</v>
      </c>
      <c r="G131" s="27">
        <v>-193.14937168617254</v>
      </c>
      <c r="H131" s="14">
        <v>0</v>
      </c>
      <c r="I131" s="3"/>
      <c r="J131">
        <f t="shared" si="1"/>
        <v>-1.1587007649543106</v>
      </c>
      <c r="K131" s="14">
        <v>0</v>
      </c>
    </row>
    <row r="132" spans="1:11" x14ac:dyDescent="0.3">
      <c r="A132" s="3"/>
      <c r="B132" s="11">
        <v>126</v>
      </c>
      <c r="C132" s="27">
        <v>3616.1883045263385</v>
      </c>
      <c r="D132" s="14">
        <v>1</v>
      </c>
      <c r="E132" s="3"/>
      <c r="F132" s="11">
        <v>326</v>
      </c>
      <c r="G132" s="27">
        <v>792.52444917813591</v>
      </c>
      <c r="H132" s="14">
        <v>0</v>
      </c>
      <c r="I132" s="3"/>
      <c r="J132">
        <f t="shared" si="1"/>
        <v>-0.29636415063651977</v>
      </c>
      <c r="K132" s="14">
        <v>0</v>
      </c>
    </row>
    <row r="133" spans="1:11" x14ac:dyDescent="0.3">
      <c r="A133" s="3"/>
      <c r="B133" s="11">
        <v>127</v>
      </c>
      <c r="C133" s="27">
        <v>1489.8295889294623</v>
      </c>
      <c r="D133" s="14">
        <v>0</v>
      </c>
      <c r="E133" s="3"/>
      <c r="F133" s="11">
        <v>327</v>
      </c>
      <c r="G133" s="27">
        <v>733.31894160598961</v>
      </c>
      <c r="H133" s="14">
        <v>0</v>
      </c>
      <c r="I133" s="3"/>
      <c r="J133">
        <f t="shared" si="1"/>
        <v>-0.34816128257613266</v>
      </c>
      <c r="K133" s="14">
        <v>0</v>
      </c>
    </row>
    <row r="134" spans="1:11" x14ac:dyDescent="0.3">
      <c r="A134" s="3"/>
      <c r="B134" s="11">
        <v>128</v>
      </c>
      <c r="C134" s="27">
        <v>638.58326249674076</v>
      </c>
      <c r="D134" s="14">
        <v>0</v>
      </c>
      <c r="E134" s="3"/>
      <c r="F134" s="11">
        <v>328</v>
      </c>
      <c r="G134" s="27">
        <v>25.458851853599754</v>
      </c>
      <c r="H134" s="14">
        <v>0</v>
      </c>
      <c r="I134" s="3"/>
      <c r="J134">
        <f t="shared" si="1"/>
        <v>-0.96744695323796426</v>
      </c>
      <c r="K134" s="14">
        <v>0</v>
      </c>
    </row>
    <row r="135" spans="1:11" x14ac:dyDescent="0.3">
      <c r="A135" s="3"/>
      <c r="B135" s="11">
        <v>129</v>
      </c>
      <c r="C135" s="27">
        <v>614.88978737227808</v>
      </c>
      <c r="D135" s="14">
        <v>0</v>
      </c>
      <c r="E135" s="3"/>
      <c r="F135" s="11">
        <v>329</v>
      </c>
      <c r="G135" s="27">
        <v>183.086256266573</v>
      </c>
      <c r="H135" s="14">
        <v>0</v>
      </c>
      <c r="I135" s="3"/>
      <c r="J135">
        <f t="shared" si="1"/>
        <v>-0.82954344056681173</v>
      </c>
      <c r="K135" s="14">
        <v>0</v>
      </c>
    </row>
    <row r="136" spans="1:11" x14ac:dyDescent="0.3">
      <c r="A136" s="3"/>
      <c r="B136" s="11">
        <v>130</v>
      </c>
      <c r="C136" s="27">
        <v>2516.2418042837803</v>
      </c>
      <c r="D136" s="14">
        <v>1</v>
      </c>
      <c r="E136" s="3"/>
      <c r="F136" s="11">
        <v>330</v>
      </c>
      <c r="G136" s="27">
        <v>324.7504664373559</v>
      </c>
      <c r="H136" s="14">
        <v>0</v>
      </c>
      <c r="I136" s="3"/>
      <c r="J136">
        <f t="shared" ref="J136:J199" si="2" xml:space="preserve"> (G136-G$207)/G$208</f>
        <v>-0.70560565021182753</v>
      </c>
      <c r="K136" s="14">
        <v>0</v>
      </c>
    </row>
    <row r="137" spans="1:11" x14ac:dyDescent="0.3">
      <c r="A137" s="3"/>
      <c r="B137" s="11">
        <v>131</v>
      </c>
      <c r="C137" s="27">
        <v>726.34704333115735</v>
      </c>
      <c r="D137" s="14">
        <v>1</v>
      </c>
      <c r="E137" s="3"/>
      <c r="F137" s="11">
        <v>331</v>
      </c>
      <c r="G137" s="27">
        <v>108.17416521950443</v>
      </c>
      <c r="H137" s="14">
        <v>0</v>
      </c>
      <c r="I137" s="3"/>
      <c r="J137">
        <f t="shared" si="2"/>
        <v>-0.89508179371932806</v>
      </c>
      <c r="K137" s="14">
        <v>0</v>
      </c>
    </row>
    <row r="138" spans="1:11" x14ac:dyDescent="0.3">
      <c r="A138" s="3"/>
      <c r="B138" s="11">
        <v>132</v>
      </c>
      <c r="C138" s="27">
        <v>1114.2855914938878</v>
      </c>
      <c r="D138" s="14">
        <v>0</v>
      </c>
      <c r="E138" s="3"/>
      <c r="F138" s="11">
        <v>332</v>
      </c>
      <c r="G138" s="27">
        <v>-13.405607224498393</v>
      </c>
      <c r="H138" s="14">
        <v>0</v>
      </c>
      <c r="I138" s="3"/>
      <c r="J138">
        <f t="shared" si="2"/>
        <v>-1.001448308807408</v>
      </c>
      <c r="K138" s="14">
        <v>0</v>
      </c>
    </row>
    <row r="139" spans="1:11" x14ac:dyDescent="0.3">
      <c r="A139" s="3"/>
      <c r="B139" s="11">
        <v>133</v>
      </c>
      <c r="C139" s="27">
        <v>-111.17672341667816</v>
      </c>
      <c r="D139" s="14">
        <v>0</v>
      </c>
      <c r="E139" s="3"/>
      <c r="F139" s="11">
        <v>333</v>
      </c>
      <c r="G139" s="27">
        <v>576.9638425026119</v>
      </c>
      <c r="H139" s="14">
        <v>0</v>
      </c>
      <c r="I139" s="3"/>
      <c r="J139">
        <f t="shared" si="2"/>
        <v>-0.48495169329628374</v>
      </c>
      <c r="K139" s="14">
        <v>0</v>
      </c>
    </row>
    <row r="140" spans="1:11" x14ac:dyDescent="0.3">
      <c r="A140" s="3"/>
      <c r="B140" s="11">
        <v>134</v>
      </c>
      <c r="C140" s="27">
        <v>-92.792063854166543</v>
      </c>
      <c r="D140" s="14">
        <v>0</v>
      </c>
      <c r="E140" s="3"/>
      <c r="F140" s="11">
        <v>334</v>
      </c>
      <c r="G140" s="27">
        <v>2586.1042237930856</v>
      </c>
      <c r="H140" s="14">
        <v>1</v>
      </c>
      <c r="I140" s="3"/>
      <c r="J140">
        <f t="shared" si="2"/>
        <v>1.2727852754830589</v>
      </c>
      <c r="K140" s="14">
        <v>1</v>
      </c>
    </row>
    <row r="141" spans="1:11" x14ac:dyDescent="0.3">
      <c r="A141" s="3"/>
      <c r="B141" s="11">
        <v>135</v>
      </c>
      <c r="C141" s="27">
        <v>419.40455072692771</v>
      </c>
      <c r="D141" s="14">
        <v>0</v>
      </c>
      <c r="E141" s="3"/>
      <c r="F141" s="11">
        <v>335</v>
      </c>
      <c r="G141" s="27">
        <v>146.46196074368095</v>
      </c>
      <c r="H141" s="14">
        <v>1</v>
      </c>
      <c r="I141" s="3"/>
      <c r="J141">
        <f t="shared" si="2"/>
        <v>-0.86158494388612605</v>
      </c>
      <c r="K141" s="14">
        <v>1</v>
      </c>
    </row>
    <row r="142" spans="1:11" x14ac:dyDescent="0.3">
      <c r="A142" s="3"/>
      <c r="B142" s="11">
        <v>136</v>
      </c>
      <c r="C142" s="27">
        <v>2015.4963693506866</v>
      </c>
      <c r="D142" s="14">
        <v>1</v>
      </c>
      <c r="E142" s="3"/>
      <c r="F142" s="11">
        <v>336</v>
      </c>
      <c r="G142" s="27">
        <v>2990.4225024669495</v>
      </c>
      <c r="H142" s="14">
        <v>0</v>
      </c>
      <c r="I142" s="3"/>
      <c r="J142">
        <f t="shared" si="2"/>
        <v>1.6265112730272449</v>
      </c>
      <c r="K142" s="14">
        <v>0</v>
      </c>
    </row>
    <row r="143" spans="1:11" x14ac:dyDescent="0.3">
      <c r="A143" s="3"/>
      <c r="B143" s="11">
        <v>137</v>
      </c>
      <c r="C143" s="27">
        <v>1702.9463833763855</v>
      </c>
      <c r="D143" s="14">
        <v>1</v>
      </c>
      <c r="E143" s="3"/>
      <c r="F143" s="11">
        <v>337</v>
      </c>
      <c r="G143" s="27">
        <v>3229.5570188661736</v>
      </c>
      <c r="H143" s="14">
        <v>1</v>
      </c>
      <c r="I143" s="3"/>
      <c r="J143">
        <f t="shared" si="2"/>
        <v>1.8357229258815388</v>
      </c>
      <c r="K143" s="14">
        <v>1</v>
      </c>
    </row>
    <row r="144" spans="1:11" x14ac:dyDescent="0.3">
      <c r="A144" s="3"/>
      <c r="B144" s="11">
        <v>138</v>
      </c>
      <c r="C144" s="27">
        <v>607.70546807642722</v>
      </c>
      <c r="D144" s="14">
        <v>0</v>
      </c>
      <c r="E144" s="3"/>
      <c r="F144" s="11">
        <v>338</v>
      </c>
      <c r="G144" s="27">
        <v>326.28192532658136</v>
      </c>
      <c r="H144" s="14">
        <v>0</v>
      </c>
      <c r="I144" s="3"/>
      <c r="J144">
        <f t="shared" si="2"/>
        <v>-0.70426582252690073</v>
      </c>
      <c r="K144" s="14">
        <v>0</v>
      </c>
    </row>
    <row r="145" spans="1:11" x14ac:dyDescent="0.3">
      <c r="A145" s="3"/>
      <c r="B145" s="11">
        <v>139</v>
      </c>
      <c r="C145" s="27">
        <v>779.70827363091587</v>
      </c>
      <c r="D145" s="14">
        <v>0</v>
      </c>
      <c r="E145" s="3"/>
      <c r="F145" s="11">
        <v>339</v>
      </c>
      <c r="G145" s="27">
        <v>3017.2878541925243</v>
      </c>
      <c r="H145" s="14">
        <v>1</v>
      </c>
      <c r="I145" s="3"/>
      <c r="J145">
        <f t="shared" si="2"/>
        <v>1.6500149676157592</v>
      </c>
      <c r="K145" s="14">
        <v>1</v>
      </c>
    </row>
    <row r="146" spans="1:11" x14ac:dyDescent="0.3">
      <c r="A146" s="3"/>
      <c r="B146" s="11">
        <v>140</v>
      </c>
      <c r="C146" s="27">
        <v>2353.1543037699917</v>
      </c>
      <c r="D146" s="14">
        <v>1</v>
      </c>
      <c r="E146" s="3"/>
      <c r="F146" s="11">
        <v>340</v>
      </c>
      <c r="G146" s="27">
        <v>804.69194271564243</v>
      </c>
      <c r="H146" s="14">
        <v>0</v>
      </c>
      <c r="I146" s="3"/>
      <c r="J146">
        <f t="shared" si="2"/>
        <v>-0.28571917360683013</v>
      </c>
      <c r="K146" s="14">
        <v>0</v>
      </c>
    </row>
    <row r="147" spans="1:11" x14ac:dyDescent="0.3">
      <c r="A147" s="3"/>
      <c r="B147" s="11">
        <v>141</v>
      </c>
      <c r="C147" s="27">
        <v>1069.8117928944266</v>
      </c>
      <c r="D147" s="14">
        <v>1</v>
      </c>
      <c r="E147" s="3"/>
      <c r="F147" s="11">
        <v>341</v>
      </c>
      <c r="G147" s="27">
        <v>1366.6424449602132</v>
      </c>
      <c r="H147" s="14">
        <v>0</v>
      </c>
      <c r="I147" s="3"/>
      <c r="J147">
        <f t="shared" si="2"/>
        <v>0.20591455274581058</v>
      </c>
      <c r="K147" s="14">
        <v>0</v>
      </c>
    </row>
    <row r="148" spans="1:11" x14ac:dyDescent="0.3">
      <c r="A148" s="3"/>
      <c r="B148" s="11">
        <v>142</v>
      </c>
      <c r="C148" s="27">
        <v>1604.0661783512192</v>
      </c>
      <c r="D148" s="14">
        <v>0</v>
      </c>
      <c r="E148" s="3"/>
      <c r="F148" s="11">
        <v>342</v>
      </c>
      <c r="G148" s="27">
        <v>1755.2038431305418</v>
      </c>
      <c r="H148" s="14">
        <v>0</v>
      </c>
      <c r="I148" s="3"/>
      <c r="J148">
        <f t="shared" si="2"/>
        <v>0.54585532570757445</v>
      </c>
      <c r="K148" s="14">
        <v>0</v>
      </c>
    </row>
    <row r="149" spans="1:11" x14ac:dyDescent="0.3">
      <c r="A149" s="3"/>
      <c r="B149" s="11">
        <v>143</v>
      </c>
      <c r="C149" s="27">
        <v>975.81638640705933</v>
      </c>
      <c r="D149" s="14">
        <v>0</v>
      </c>
      <c r="E149" s="3"/>
      <c r="F149" s="11">
        <v>343</v>
      </c>
      <c r="G149" s="27">
        <v>1800.5302470622285</v>
      </c>
      <c r="H149" s="14">
        <v>0</v>
      </c>
      <c r="I149" s="3"/>
      <c r="J149">
        <f t="shared" si="2"/>
        <v>0.58551004401121909</v>
      </c>
      <c r="K149" s="14">
        <v>0</v>
      </c>
    </row>
    <row r="150" spans="1:11" x14ac:dyDescent="0.3">
      <c r="A150" s="3"/>
      <c r="B150" s="11">
        <v>144</v>
      </c>
      <c r="C150" s="27">
        <v>343.8763479253293</v>
      </c>
      <c r="D150" s="14">
        <v>0</v>
      </c>
      <c r="E150" s="3"/>
      <c r="F150" s="11">
        <v>344</v>
      </c>
      <c r="G150" s="27">
        <v>89.226801305919508</v>
      </c>
      <c r="H150" s="14">
        <v>0</v>
      </c>
      <c r="I150" s="3"/>
      <c r="J150">
        <f t="shared" si="2"/>
        <v>-0.91165827703625413</v>
      </c>
      <c r="K150" s="14">
        <v>0</v>
      </c>
    </row>
    <row r="151" spans="1:11" x14ac:dyDescent="0.3">
      <c r="A151" s="3"/>
      <c r="B151" s="11">
        <v>145</v>
      </c>
      <c r="C151" s="27">
        <v>202.77361210573923</v>
      </c>
      <c r="D151" s="14">
        <v>0</v>
      </c>
      <c r="E151" s="3"/>
      <c r="F151" s="11">
        <v>345</v>
      </c>
      <c r="G151" s="27">
        <v>2480.8695397579077</v>
      </c>
      <c r="H151" s="14">
        <v>0</v>
      </c>
      <c r="I151" s="3"/>
      <c r="J151">
        <f t="shared" si="2"/>
        <v>1.1807185905221822</v>
      </c>
      <c r="K151" s="14">
        <v>0</v>
      </c>
    </row>
    <row r="152" spans="1:11" x14ac:dyDescent="0.3">
      <c r="A152" s="3"/>
      <c r="B152" s="11">
        <v>146</v>
      </c>
      <c r="C152" s="27">
        <v>1111.2654921928308</v>
      </c>
      <c r="D152" s="14">
        <v>0</v>
      </c>
      <c r="E152" s="3"/>
      <c r="F152" s="11">
        <v>346</v>
      </c>
      <c r="G152" s="27">
        <v>3388.6581496883159</v>
      </c>
      <c r="H152" s="14">
        <v>1</v>
      </c>
      <c r="I152" s="3"/>
      <c r="J152">
        <f t="shared" si="2"/>
        <v>1.9749157578134984</v>
      </c>
      <c r="K152" s="14">
        <v>1</v>
      </c>
    </row>
    <row r="153" spans="1:11" x14ac:dyDescent="0.3">
      <c r="A153" s="3"/>
      <c r="B153" s="11">
        <v>147</v>
      </c>
      <c r="C153" s="27">
        <v>2457.3795890145393</v>
      </c>
      <c r="D153" s="14">
        <v>1</v>
      </c>
      <c r="E153" s="3"/>
      <c r="F153" s="11">
        <v>347</v>
      </c>
      <c r="G153" s="27">
        <v>1131.257103819501</v>
      </c>
      <c r="H153" s="14">
        <v>1</v>
      </c>
      <c r="I153" s="3"/>
      <c r="J153">
        <f t="shared" si="2"/>
        <v>-1.7058546585800206E-5</v>
      </c>
      <c r="K153" s="14">
        <v>1</v>
      </c>
    </row>
    <row r="154" spans="1:11" x14ac:dyDescent="0.3">
      <c r="A154" s="3"/>
      <c r="B154" s="11">
        <v>148</v>
      </c>
      <c r="C154" s="27">
        <v>3148.8446481247911</v>
      </c>
      <c r="D154" s="14">
        <v>1</v>
      </c>
      <c r="E154" s="3"/>
      <c r="F154" s="11">
        <v>348</v>
      </c>
      <c r="G154" s="27">
        <v>916.58757065148279</v>
      </c>
      <c r="H154" s="14">
        <v>1</v>
      </c>
      <c r="I154" s="3"/>
      <c r="J154">
        <f t="shared" si="2"/>
        <v>-0.18782502758340724</v>
      </c>
      <c r="K154" s="14">
        <v>1</v>
      </c>
    </row>
    <row r="155" spans="1:11" x14ac:dyDescent="0.3">
      <c r="A155" s="3"/>
      <c r="B155" s="11">
        <v>149</v>
      </c>
      <c r="C155" s="27">
        <v>697.28480695467169</v>
      </c>
      <c r="D155" s="14">
        <v>0</v>
      </c>
      <c r="E155" s="3"/>
      <c r="F155" s="11">
        <v>349</v>
      </c>
      <c r="G155" s="27">
        <v>3834.791188266975</v>
      </c>
      <c r="H155" s="14">
        <v>1</v>
      </c>
      <c r="I155" s="3"/>
      <c r="J155">
        <f t="shared" si="2"/>
        <v>2.3652242410862732</v>
      </c>
      <c r="K155" s="14">
        <v>1</v>
      </c>
    </row>
    <row r="156" spans="1:11" x14ac:dyDescent="0.3">
      <c r="A156" s="3"/>
      <c r="B156" s="11">
        <v>150</v>
      </c>
      <c r="C156" s="27">
        <v>2062.5629815347074</v>
      </c>
      <c r="D156" s="14">
        <v>0</v>
      </c>
      <c r="E156" s="3"/>
      <c r="F156" s="11">
        <v>350</v>
      </c>
      <c r="G156" s="27">
        <v>3089.1432833863605</v>
      </c>
      <c r="H156" s="14">
        <v>0</v>
      </c>
      <c r="I156" s="3"/>
      <c r="J156">
        <f t="shared" si="2"/>
        <v>1.7128791385207249</v>
      </c>
      <c r="K156" s="14">
        <v>0</v>
      </c>
    </row>
    <row r="157" spans="1:11" x14ac:dyDescent="0.3">
      <c r="A157" s="3"/>
      <c r="B157" s="11">
        <v>151</v>
      </c>
      <c r="C157" s="27">
        <v>1044.4205084608113</v>
      </c>
      <c r="D157" s="14">
        <v>0</v>
      </c>
      <c r="E157" s="3"/>
      <c r="F157" s="11">
        <v>351</v>
      </c>
      <c r="G157" s="27">
        <v>876.42872809825224</v>
      </c>
      <c r="H157" s="14">
        <v>1</v>
      </c>
      <c r="I157" s="3"/>
      <c r="J157">
        <f t="shared" si="2"/>
        <v>-0.22295880063208945</v>
      </c>
      <c r="K157" s="14">
        <v>1</v>
      </c>
    </row>
    <row r="158" spans="1:11" x14ac:dyDescent="0.3">
      <c r="A158" s="3"/>
      <c r="B158" s="11">
        <v>152</v>
      </c>
      <c r="C158" s="27">
        <v>880.38450903174191</v>
      </c>
      <c r="D158" s="14">
        <v>0</v>
      </c>
      <c r="E158" s="3"/>
      <c r="F158" s="11">
        <v>352</v>
      </c>
      <c r="G158" s="27">
        <v>642.38909149393362</v>
      </c>
      <c r="H158" s="14">
        <v>0</v>
      </c>
      <c r="I158" s="3"/>
      <c r="J158">
        <f t="shared" si="2"/>
        <v>-0.42771309518012091</v>
      </c>
      <c r="K158" s="14">
        <v>0</v>
      </c>
    </row>
    <row r="159" spans="1:11" x14ac:dyDescent="0.3">
      <c r="A159" s="3"/>
      <c r="B159" s="11">
        <v>153</v>
      </c>
      <c r="C159" s="27">
        <v>419.37463154161088</v>
      </c>
      <c r="D159" s="14">
        <v>0</v>
      </c>
      <c r="E159" s="3"/>
      <c r="F159" s="11">
        <v>353</v>
      </c>
      <c r="G159" s="27">
        <v>707.36366595143181</v>
      </c>
      <c r="H159" s="14">
        <v>0</v>
      </c>
      <c r="I159" s="3"/>
      <c r="J159">
        <f t="shared" si="2"/>
        <v>-0.37086877876590674</v>
      </c>
      <c r="K159" s="14">
        <v>0</v>
      </c>
    </row>
    <row r="160" spans="1:11" x14ac:dyDescent="0.3">
      <c r="A160" s="3"/>
      <c r="B160" s="11">
        <v>154</v>
      </c>
      <c r="C160" s="27">
        <v>3172.6135729507832</v>
      </c>
      <c r="D160" s="14">
        <v>0</v>
      </c>
      <c r="E160" s="3"/>
      <c r="F160" s="11">
        <v>354</v>
      </c>
      <c r="G160" s="27">
        <v>22.176601120675684</v>
      </c>
      <c r="H160" s="14">
        <v>0</v>
      </c>
      <c r="I160" s="3"/>
      <c r="J160">
        <f t="shared" si="2"/>
        <v>-0.97031849646500246</v>
      </c>
      <c r="K160" s="14">
        <v>0</v>
      </c>
    </row>
    <row r="161" spans="1:11" x14ac:dyDescent="0.3">
      <c r="A161" s="3"/>
      <c r="B161" s="11">
        <v>155</v>
      </c>
      <c r="C161" s="27">
        <v>1212.4313871961026</v>
      </c>
      <c r="D161" s="14">
        <v>0</v>
      </c>
      <c r="E161" s="3"/>
      <c r="F161" s="11">
        <v>355</v>
      </c>
      <c r="G161" s="27">
        <v>519.68957621550408</v>
      </c>
      <c r="H161" s="14">
        <v>0</v>
      </c>
      <c r="I161" s="3"/>
      <c r="J161">
        <f t="shared" si="2"/>
        <v>-0.53505923986199422</v>
      </c>
      <c r="K161" s="14">
        <v>0</v>
      </c>
    </row>
    <row r="162" spans="1:11" x14ac:dyDescent="0.3">
      <c r="A162" s="3"/>
      <c r="B162" s="11">
        <v>156</v>
      </c>
      <c r="C162" s="27">
        <v>3927.0465540353316</v>
      </c>
      <c r="D162" s="14">
        <v>1</v>
      </c>
      <c r="E162" s="3"/>
      <c r="F162" s="11">
        <v>356</v>
      </c>
      <c r="G162" s="27">
        <v>1010.8847049665237</v>
      </c>
      <c r="H162" s="14">
        <v>0</v>
      </c>
      <c r="I162" s="3"/>
      <c r="J162">
        <f t="shared" si="2"/>
        <v>-0.10532727850674124</v>
      </c>
      <c r="K162" s="14">
        <v>0</v>
      </c>
    </row>
    <row r="163" spans="1:11" x14ac:dyDescent="0.3">
      <c r="A163" s="3"/>
      <c r="B163" s="11">
        <v>157</v>
      </c>
      <c r="C163" s="27">
        <v>157.06475207935117</v>
      </c>
      <c r="D163" s="14">
        <v>0</v>
      </c>
      <c r="E163" s="3"/>
      <c r="F163" s="11">
        <v>357</v>
      </c>
      <c r="G163" s="27">
        <v>-94.672753891426652</v>
      </c>
      <c r="H163" s="14">
        <v>0</v>
      </c>
      <c r="I163" s="3"/>
      <c r="J163">
        <f t="shared" si="2"/>
        <v>-1.0725465104930076</v>
      </c>
      <c r="K163" s="14">
        <v>0</v>
      </c>
    </row>
    <row r="164" spans="1:11" x14ac:dyDescent="0.3">
      <c r="A164" s="3"/>
      <c r="B164" s="11">
        <v>158</v>
      </c>
      <c r="C164" s="27">
        <v>606.54293090542615</v>
      </c>
      <c r="D164" s="14">
        <v>1</v>
      </c>
      <c r="E164" s="3"/>
      <c r="F164" s="11">
        <v>358</v>
      </c>
      <c r="G164" s="27">
        <v>4410.3339177541939</v>
      </c>
      <c r="H164" s="14">
        <v>1</v>
      </c>
      <c r="I164" s="3"/>
      <c r="J164">
        <f t="shared" si="2"/>
        <v>2.868749401474552</v>
      </c>
      <c r="K164" s="14">
        <v>1</v>
      </c>
    </row>
    <row r="165" spans="1:11" x14ac:dyDescent="0.3">
      <c r="A165" s="3"/>
      <c r="B165" s="11">
        <v>159</v>
      </c>
      <c r="C165" s="27">
        <v>3915.4007466724452</v>
      </c>
      <c r="D165" s="14">
        <v>0</v>
      </c>
      <c r="E165" s="3"/>
      <c r="F165" s="11">
        <v>359</v>
      </c>
      <c r="G165" s="27">
        <v>2347.7506201501983</v>
      </c>
      <c r="H165" s="14">
        <v>0</v>
      </c>
      <c r="I165" s="3"/>
      <c r="J165">
        <f t="shared" si="2"/>
        <v>1.0642568198976003</v>
      </c>
      <c r="K165" s="14">
        <v>0</v>
      </c>
    </row>
    <row r="166" spans="1:11" x14ac:dyDescent="0.3">
      <c r="A166" s="3"/>
      <c r="B166" s="11">
        <v>160</v>
      </c>
      <c r="C166" s="27">
        <v>814.7357553412985</v>
      </c>
      <c r="D166" s="14">
        <v>0</v>
      </c>
      <c r="E166" s="3"/>
      <c r="F166" s="11">
        <v>360</v>
      </c>
      <c r="G166" s="27">
        <v>-43.994695945786333</v>
      </c>
      <c r="H166" s="14">
        <v>0</v>
      </c>
      <c r="I166" s="3"/>
      <c r="J166">
        <f t="shared" si="2"/>
        <v>-1.0282097897807505</v>
      </c>
      <c r="K166" s="14">
        <v>0</v>
      </c>
    </row>
    <row r="167" spans="1:11" x14ac:dyDescent="0.3">
      <c r="A167" s="3"/>
      <c r="B167" s="11">
        <v>161</v>
      </c>
      <c r="C167" s="27">
        <v>498.6385056085889</v>
      </c>
      <c r="D167" s="14">
        <v>0</v>
      </c>
      <c r="E167" s="3"/>
      <c r="F167" s="11">
        <v>361</v>
      </c>
      <c r="G167" s="27">
        <v>1007.2263761689879</v>
      </c>
      <c r="H167" s="14">
        <v>0</v>
      </c>
      <c r="I167" s="3"/>
      <c r="J167">
        <f t="shared" si="2"/>
        <v>-0.10852784121070146</v>
      </c>
      <c r="K167" s="14">
        <v>0</v>
      </c>
    </row>
    <row r="168" spans="1:11" x14ac:dyDescent="0.3">
      <c r="A168" s="3"/>
      <c r="B168" s="11">
        <v>162</v>
      </c>
      <c r="C168" s="27">
        <v>2877.0266168116223</v>
      </c>
      <c r="D168" s="14">
        <v>1</v>
      </c>
      <c r="E168" s="3"/>
      <c r="F168" s="11">
        <v>362</v>
      </c>
      <c r="G168" s="27">
        <v>1611.1794096893027</v>
      </c>
      <c r="H168" s="14">
        <v>0</v>
      </c>
      <c r="I168" s="3"/>
      <c r="J168">
        <f t="shared" si="2"/>
        <v>0.41985264644005477</v>
      </c>
      <c r="K168" s="14">
        <v>0</v>
      </c>
    </row>
    <row r="169" spans="1:11" x14ac:dyDescent="0.3">
      <c r="A169" s="3"/>
      <c r="B169" s="11">
        <v>163</v>
      </c>
      <c r="C169" s="27">
        <v>52.68758494100112</v>
      </c>
      <c r="D169" s="14">
        <v>0</v>
      </c>
      <c r="E169" s="3"/>
      <c r="F169" s="11">
        <v>363</v>
      </c>
      <c r="G169" s="27">
        <v>409.2436077804104</v>
      </c>
      <c r="H169" s="14">
        <v>0</v>
      </c>
      <c r="I169" s="3"/>
      <c r="J169">
        <f t="shared" si="2"/>
        <v>-0.63168512204465554</v>
      </c>
      <c r="K169" s="14">
        <v>0</v>
      </c>
    </row>
    <row r="170" spans="1:11" x14ac:dyDescent="0.3">
      <c r="A170" s="3"/>
      <c r="B170" s="11">
        <v>164</v>
      </c>
      <c r="C170" s="27">
        <v>-199.2422213153003</v>
      </c>
      <c r="D170" s="14">
        <v>0</v>
      </c>
      <c r="E170" s="3"/>
      <c r="F170" s="11">
        <v>364</v>
      </c>
      <c r="G170" s="27">
        <v>1016.5165070757286</v>
      </c>
      <c r="H170" s="14">
        <v>1</v>
      </c>
      <c r="I170" s="3"/>
      <c r="J170">
        <f t="shared" si="2"/>
        <v>-0.10040018288894248</v>
      </c>
      <c r="K170" s="14">
        <v>1</v>
      </c>
    </row>
    <row r="171" spans="1:11" x14ac:dyDescent="0.3">
      <c r="A171" s="3"/>
      <c r="B171" s="11">
        <v>165</v>
      </c>
      <c r="C171" s="27">
        <v>623.95696729915016</v>
      </c>
      <c r="D171" s="14">
        <v>0</v>
      </c>
      <c r="E171" s="3"/>
      <c r="F171" s="11">
        <v>365</v>
      </c>
      <c r="G171" s="27">
        <v>-67.247118768233008</v>
      </c>
      <c r="H171" s="14">
        <v>0</v>
      </c>
      <c r="I171" s="3"/>
      <c r="J171">
        <f t="shared" si="2"/>
        <v>-1.0485526406782328</v>
      </c>
      <c r="K171" s="14">
        <v>0</v>
      </c>
    </row>
    <row r="172" spans="1:11" x14ac:dyDescent="0.3">
      <c r="A172" s="3"/>
      <c r="B172" s="11">
        <v>166</v>
      </c>
      <c r="C172" s="27">
        <v>634.28951977363715</v>
      </c>
      <c r="D172" s="14">
        <v>0</v>
      </c>
      <c r="E172" s="3"/>
      <c r="F172" s="11">
        <v>366</v>
      </c>
      <c r="G172" s="27">
        <v>1255.43593079576</v>
      </c>
      <c r="H172" s="14">
        <v>0</v>
      </c>
      <c r="I172" s="3"/>
      <c r="J172">
        <f t="shared" si="2"/>
        <v>0.10862329179848385</v>
      </c>
      <c r="K172" s="14">
        <v>0</v>
      </c>
    </row>
    <row r="173" spans="1:11" x14ac:dyDescent="0.3">
      <c r="A173" s="3"/>
      <c r="B173" s="11">
        <v>167</v>
      </c>
      <c r="C173" s="27">
        <v>549.60843210574967</v>
      </c>
      <c r="D173" s="14">
        <v>1</v>
      </c>
      <c r="E173" s="3"/>
      <c r="F173" s="11">
        <v>367</v>
      </c>
      <c r="G173" s="27">
        <v>1153.9223321603943</v>
      </c>
      <c r="H173" s="14">
        <v>1</v>
      </c>
      <c r="I173" s="3"/>
      <c r="J173">
        <f t="shared" si="2"/>
        <v>1.9812073420302622E-2</v>
      </c>
      <c r="K173" s="14">
        <v>1</v>
      </c>
    </row>
    <row r="174" spans="1:11" x14ac:dyDescent="0.3">
      <c r="A174" s="3"/>
      <c r="B174" s="11">
        <v>168</v>
      </c>
      <c r="C174" s="27">
        <v>717.21719509899526</v>
      </c>
      <c r="D174" s="14">
        <v>0</v>
      </c>
      <c r="E174" s="3"/>
      <c r="F174" s="11">
        <v>368</v>
      </c>
      <c r="G174" s="27">
        <v>-28.159020164579786</v>
      </c>
      <c r="H174" s="14">
        <v>0</v>
      </c>
      <c r="I174" s="3"/>
      <c r="J174">
        <f t="shared" si="2"/>
        <v>-1.0143556295610687</v>
      </c>
      <c r="K174" s="14">
        <v>0</v>
      </c>
    </row>
    <row r="175" spans="1:11" x14ac:dyDescent="0.3">
      <c r="A175" s="3"/>
      <c r="B175" s="11">
        <v>169</v>
      </c>
      <c r="C175" s="27">
        <v>1153.6754588381054</v>
      </c>
      <c r="D175" s="14">
        <v>0</v>
      </c>
      <c r="E175" s="3"/>
      <c r="F175" s="11">
        <v>369</v>
      </c>
      <c r="G175" s="27">
        <v>1442.7645557787523</v>
      </c>
      <c r="H175" s="14">
        <v>0</v>
      </c>
      <c r="I175" s="3"/>
      <c r="J175">
        <f t="shared" si="2"/>
        <v>0.27251151609056329</v>
      </c>
      <c r="K175" s="14">
        <v>0</v>
      </c>
    </row>
    <row r="176" spans="1:11" x14ac:dyDescent="0.3">
      <c r="A176" s="3"/>
      <c r="B176" s="11">
        <v>170</v>
      </c>
      <c r="C176" s="27">
        <v>364.07022939993414</v>
      </c>
      <c r="D176" s="14">
        <v>0</v>
      </c>
      <c r="E176" s="3"/>
      <c r="F176" s="11">
        <v>370</v>
      </c>
      <c r="G176" s="27">
        <v>2322.3128523619257</v>
      </c>
      <c r="H176" s="14">
        <v>1</v>
      </c>
      <c r="I176" s="3"/>
      <c r="J176">
        <f t="shared" si="2"/>
        <v>1.0420020758981035</v>
      </c>
      <c r="K176" s="14">
        <v>1</v>
      </c>
    </row>
    <row r="177" spans="1:11" x14ac:dyDescent="0.3">
      <c r="A177" s="3"/>
      <c r="B177" s="11">
        <v>171</v>
      </c>
      <c r="C177" s="27">
        <v>2091.9260491147083</v>
      </c>
      <c r="D177" s="14">
        <v>0</v>
      </c>
      <c r="E177" s="3"/>
      <c r="F177" s="11">
        <v>371</v>
      </c>
      <c r="G177" s="27">
        <v>37.892456896731005</v>
      </c>
      <c r="H177" s="14">
        <v>1</v>
      </c>
      <c r="I177" s="3"/>
      <c r="J177">
        <f t="shared" si="2"/>
        <v>-0.95656916319251428</v>
      </c>
      <c r="K177" s="14">
        <v>1</v>
      </c>
    </row>
    <row r="178" spans="1:11" x14ac:dyDescent="0.3">
      <c r="A178" s="3"/>
      <c r="B178" s="11">
        <v>172</v>
      </c>
      <c r="C178" s="27">
        <v>4270.5000194502609</v>
      </c>
      <c r="D178" s="14">
        <v>1</v>
      </c>
      <c r="E178" s="3"/>
      <c r="F178" s="11">
        <v>372</v>
      </c>
      <c r="G178" s="27">
        <v>1111.2926414164888</v>
      </c>
      <c r="H178" s="14">
        <v>1</v>
      </c>
      <c r="I178" s="3"/>
      <c r="J178">
        <f t="shared" si="2"/>
        <v>-1.7483370982673559E-2</v>
      </c>
      <c r="K178" s="14">
        <v>1</v>
      </c>
    </row>
    <row r="179" spans="1:11" x14ac:dyDescent="0.3">
      <c r="A179" s="3"/>
      <c r="B179" s="11">
        <v>173</v>
      </c>
      <c r="C179" s="27">
        <v>588.2248438946832</v>
      </c>
      <c r="D179" s="14">
        <v>0</v>
      </c>
      <c r="E179" s="3"/>
      <c r="F179" s="11">
        <v>373</v>
      </c>
      <c r="G179" s="27">
        <v>2728.67793543281</v>
      </c>
      <c r="H179" s="14">
        <v>1</v>
      </c>
      <c r="I179" s="3"/>
      <c r="J179">
        <f t="shared" si="2"/>
        <v>1.397518761534573</v>
      </c>
      <c r="K179" s="14">
        <v>1</v>
      </c>
    </row>
    <row r="180" spans="1:11" x14ac:dyDescent="0.3">
      <c r="A180" s="3"/>
      <c r="B180" s="11">
        <v>174</v>
      </c>
      <c r="C180" s="27">
        <v>-108.94673846289248</v>
      </c>
      <c r="D180" s="14">
        <v>0</v>
      </c>
      <c r="E180" s="3"/>
      <c r="F180" s="11">
        <v>374</v>
      </c>
      <c r="G180" s="27">
        <v>258.28800587239289</v>
      </c>
      <c r="H180" s="14">
        <v>0</v>
      </c>
      <c r="I180" s="3"/>
      <c r="J180">
        <f t="shared" si="2"/>
        <v>-0.76375167378437592</v>
      </c>
      <c r="K180" s="14">
        <v>0</v>
      </c>
    </row>
    <row r="181" spans="1:11" x14ac:dyDescent="0.3">
      <c r="A181" s="3"/>
      <c r="B181" s="11">
        <v>175</v>
      </c>
      <c r="C181" s="27">
        <v>201.43940860089913</v>
      </c>
      <c r="D181" s="14">
        <v>0</v>
      </c>
      <c r="E181" s="3"/>
      <c r="F181" s="11">
        <v>375</v>
      </c>
      <c r="G181" s="27">
        <v>1053.1888099888681</v>
      </c>
      <c r="H181" s="14">
        <v>0</v>
      </c>
      <c r="I181" s="3"/>
      <c r="J181">
        <f t="shared" si="2"/>
        <v>-6.8316679336394862E-2</v>
      </c>
      <c r="K181" s="14">
        <v>0</v>
      </c>
    </row>
    <row r="182" spans="1:11" x14ac:dyDescent="0.3">
      <c r="A182" s="3"/>
      <c r="B182" s="11">
        <v>176</v>
      </c>
      <c r="C182" s="27">
        <v>2554.2824028437904</v>
      </c>
      <c r="D182" s="14">
        <v>0</v>
      </c>
      <c r="E182" s="3"/>
      <c r="F182" s="11">
        <v>376</v>
      </c>
      <c r="G182" s="27">
        <v>1100.22874488155</v>
      </c>
      <c r="H182" s="14">
        <v>0</v>
      </c>
      <c r="I182" s="3"/>
      <c r="J182">
        <f t="shared" si="2"/>
        <v>-2.7162843925087072E-2</v>
      </c>
      <c r="K182" s="14">
        <v>0</v>
      </c>
    </row>
    <row r="183" spans="1:11" x14ac:dyDescent="0.3">
      <c r="A183" s="3"/>
      <c r="B183" s="11">
        <v>177</v>
      </c>
      <c r="C183" s="27">
        <v>678.00280808226717</v>
      </c>
      <c r="D183" s="14">
        <v>0</v>
      </c>
      <c r="E183" s="3"/>
      <c r="F183" s="11">
        <v>377</v>
      </c>
      <c r="G183" s="27">
        <v>168.61290920303639</v>
      </c>
      <c r="H183" s="14">
        <v>0</v>
      </c>
      <c r="I183" s="3"/>
      <c r="J183">
        <f t="shared" si="2"/>
        <v>-0.84220574004197923</v>
      </c>
      <c r="K183" s="14">
        <v>0</v>
      </c>
    </row>
    <row r="184" spans="1:11" x14ac:dyDescent="0.3">
      <c r="A184" s="3"/>
      <c r="B184" s="11">
        <v>178</v>
      </c>
      <c r="C184" s="27">
        <v>1869.7397277824375</v>
      </c>
      <c r="D184" s="14">
        <v>0</v>
      </c>
      <c r="E184" s="3"/>
      <c r="F184" s="11">
        <v>378</v>
      </c>
      <c r="G184" s="27">
        <v>1736.1326693866267</v>
      </c>
      <c r="H184" s="14">
        <v>0</v>
      </c>
      <c r="I184" s="3"/>
      <c r="J184">
        <f t="shared" si="2"/>
        <v>0.52917052486445859</v>
      </c>
      <c r="K184" s="14">
        <v>0</v>
      </c>
    </row>
    <row r="185" spans="1:11" x14ac:dyDescent="0.3">
      <c r="A185" s="3"/>
      <c r="B185" s="11">
        <v>179</v>
      </c>
      <c r="C185" s="27">
        <v>1570.2363164526469</v>
      </c>
      <c r="D185" s="14">
        <v>1</v>
      </c>
      <c r="E185" s="3"/>
      <c r="F185" s="11">
        <v>379</v>
      </c>
      <c r="G185" s="27">
        <v>29.891486166650715</v>
      </c>
      <c r="H185" s="14">
        <v>0</v>
      </c>
      <c r="I185" s="3"/>
      <c r="J185">
        <f t="shared" si="2"/>
        <v>-0.96356897374300976</v>
      </c>
      <c r="K185" s="14">
        <v>0</v>
      </c>
    </row>
    <row r="186" spans="1:11" x14ac:dyDescent="0.3">
      <c r="A186" s="3"/>
      <c r="B186" s="11">
        <v>180</v>
      </c>
      <c r="C186" s="27">
        <v>2059.5503190660875</v>
      </c>
      <c r="D186" s="14">
        <v>1</v>
      </c>
      <c r="E186" s="3"/>
      <c r="F186" s="11">
        <v>380</v>
      </c>
      <c r="G186" s="27">
        <v>2901.6933685461509</v>
      </c>
      <c r="H186" s="14">
        <v>1</v>
      </c>
      <c r="I186" s="3"/>
      <c r="J186">
        <f t="shared" si="2"/>
        <v>1.5488848013517384</v>
      </c>
      <c r="K186" s="14">
        <v>1</v>
      </c>
    </row>
    <row r="187" spans="1:11" x14ac:dyDescent="0.3">
      <c r="A187" s="3"/>
      <c r="B187" s="11">
        <v>181</v>
      </c>
      <c r="C187" s="27">
        <v>2028.0778318001346</v>
      </c>
      <c r="D187" s="14">
        <v>0</v>
      </c>
      <c r="E187" s="3"/>
      <c r="F187" s="11">
        <v>381</v>
      </c>
      <c r="G187" s="27">
        <v>2936.7403075240122</v>
      </c>
      <c r="H187" s="14">
        <v>1</v>
      </c>
      <c r="I187" s="3"/>
      <c r="J187">
        <f t="shared" si="2"/>
        <v>1.5795463224966038</v>
      </c>
      <c r="K187" s="14">
        <v>1</v>
      </c>
    </row>
    <row r="188" spans="1:11" x14ac:dyDescent="0.3">
      <c r="A188" s="3"/>
      <c r="B188" s="11">
        <v>182</v>
      </c>
      <c r="C188" s="27">
        <v>840.2963479099767</v>
      </c>
      <c r="D188" s="14">
        <v>0</v>
      </c>
      <c r="E188" s="3"/>
      <c r="F188" s="11">
        <v>382</v>
      </c>
      <c r="G188" s="27">
        <v>977.18248756799574</v>
      </c>
      <c r="H188" s="14">
        <v>0</v>
      </c>
      <c r="I188" s="3"/>
      <c r="J188">
        <f t="shared" si="2"/>
        <v>-0.13481234286704308</v>
      </c>
      <c r="K188" s="14">
        <v>0</v>
      </c>
    </row>
    <row r="189" spans="1:11" x14ac:dyDescent="0.3">
      <c r="A189" s="3"/>
      <c r="B189" s="11">
        <v>183</v>
      </c>
      <c r="C189" s="27">
        <v>200.62069627927957</v>
      </c>
      <c r="D189" s="14">
        <v>0</v>
      </c>
      <c r="E189" s="3"/>
      <c r="F189" s="11">
        <v>383</v>
      </c>
      <c r="G189" s="27">
        <v>515.48890224513411</v>
      </c>
      <c r="H189" s="14">
        <v>0</v>
      </c>
      <c r="I189" s="3"/>
      <c r="J189">
        <f t="shared" si="2"/>
        <v>-0.53873428417461011</v>
      </c>
      <c r="K189" s="14">
        <v>0</v>
      </c>
    </row>
    <row r="190" spans="1:11" x14ac:dyDescent="0.3">
      <c r="A190" s="3"/>
      <c r="B190" s="11">
        <v>184</v>
      </c>
      <c r="C190" s="27">
        <v>2104.9584256424041</v>
      </c>
      <c r="D190" s="14">
        <v>0</v>
      </c>
      <c r="E190" s="3"/>
      <c r="F190" s="11">
        <v>384</v>
      </c>
      <c r="G190" s="27">
        <v>256.12781907986334</v>
      </c>
      <c r="H190" s="14">
        <v>0</v>
      </c>
      <c r="I190" s="3"/>
      <c r="J190">
        <f t="shared" si="2"/>
        <v>-0.7656415567512691</v>
      </c>
      <c r="K190" s="14">
        <v>0</v>
      </c>
    </row>
    <row r="191" spans="1:11" x14ac:dyDescent="0.3">
      <c r="A191" s="3"/>
      <c r="B191" s="11">
        <v>185</v>
      </c>
      <c r="C191" s="27">
        <v>822.21854250659851</v>
      </c>
      <c r="D191" s="14">
        <v>0</v>
      </c>
      <c r="E191" s="3"/>
      <c r="F191" s="11">
        <v>385</v>
      </c>
      <c r="G191" s="27">
        <v>-266.19929347888086</v>
      </c>
      <c r="H191" s="14">
        <v>0</v>
      </c>
      <c r="I191" s="3"/>
      <c r="J191">
        <f t="shared" si="2"/>
        <v>-1.222609961791522</v>
      </c>
      <c r="K191" s="14">
        <v>0</v>
      </c>
    </row>
    <row r="192" spans="1:11" x14ac:dyDescent="0.3">
      <c r="A192" s="3"/>
      <c r="B192" s="11">
        <v>186</v>
      </c>
      <c r="C192" s="27">
        <v>973.35212479765789</v>
      </c>
      <c r="D192" s="14">
        <v>0</v>
      </c>
      <c r="E192" s="3"/>
      <c r="F192" s="11">
        <v>386</v>
      </c>
      <c r="G192" s="27">
        <v>1546.119917690826</v>
      </c>
      <c r="H192" s="14">
        <v>0</v>
      </c>
      <c r="I192" s="3"/>
      <c r="J192">
        <f t="shared" si="2"/>
        <v>0.36293403820309605</v>
      </c>
      <c r="K192" s="14">
        <v>0</v>
      </c>
    </row>
    <row r="193" spans="1:11" x14ac:dyDescent="0.3">
      <c r="A193" s="3"/>
      <c r="B193" s="11">
        <v>187</v>
      </c>
      <c r="C193" s="27">
        <v>2975.3387013221309</v>
      </c>
      <c r="D193" s="14">
        <v>1</v>
      </c>
      <c r="E193" s="3"/>
      <c r="F193" s="11">
        <v>387</v>
      </c>
      <c r="G193" s="27">
        <v>2192.9421256521382</v>
      </c>
      <c r="H193" s="14">
        <v>0</v>
      </c>
      <c r="I193" s="3"/>
      <c r="J193">
        <f t="shared" si="2"/>
        <v>0.92881948739745157</v>
      </c>
      <c r="K193" s="14">
        <v>0</v>
      </c>
    </row>
    <row r="194" spans="1:11" x14ac:dyDescent="0.3">
      <c r="A194" s="3"/>
      <c r="B194" s="11">
        <v>188</v>
      </c>
      <c r="C194" s="27">
        <v>237.37106548782398</v>
      </c>
      <c r="D194" s="14">
        <v>0</v>
      </c>
      <c r="E194" s="3"/>
      <c r="F194" s="11">
        <v>388</v>
      </c>
      <c r="G194" s="27">
        <v>-19.872784075679959</v>
      </c>
      <c r="H194" s="14">
        <v>0</v>
      </c>
      <c r="I194" s="3"/>
      <c r="J194">
        <f t="shared" si="2"/>
        <v>-1.0071062488601854</v>
      </c>
      <c r="K194" s="14">
        <v>0</v>
      </c>
    </row>
    <row r="195" spans="1:11" x14ac:dyDescent="0.3">
      <c r="A195" s="3"/>
      <c r="B195" s="11">
        <v>189</v>
      </c>
      <c r="C195" s="27">
        <v>1642.2621780882064</v>
      </c>
      <c r="D195" s="14">
        <v>1</v>
      </c>
      <c r="E195" s="3"/>
      <c r="F195" s="11">
        <v>389</v>
      </c>
      <c r="G195" s="27">
        <v>1983.3930897233661</v>
      </c>
      <c r="H195" s="14">
        <v>0</v>
      </c>
      <c r="I195" s="3"/>
      <c r="J195">
        <f t="shared" si="2"/>
        <v>0.74549128860454628</v>
      </c>
      <c r="K195" s="14">
        <v>0</v>
      </c>
    </row>
    <row r="196" spans="1:11" x14ac:dyDescent="0.3">
      <c r="A196" s="3"/>
      <c r="B196" s="11">
        <v>190</v>
      </c>
      <c r="C196" s="27">
        <v>886.35994991924485</v>
      </c>
      <c r="D196" s="14">
        <v>0</v>
      </c>
      <c r="E196" s="3"/>
      <c r="F196" s="11">
        <v>390</v>
      </c>
      <c r="G196" s="27">
        <v>596.93002858835314</v>
      </c>
      <c r="H196" s="14">
        <v>0</v>
      </c>
      <c r="I196" s="3"/>
      <c r="J196">
        <f t="shared" si="2"/>
        <v>-0.46748387286160942</v>
      </c>
      <c r="K196" s="14">
        <v>0</v>
      </c>
    </row>
    <row r="197" spans="1:11" x14ac:dyDescent="0.3">
      <c r="A197" s="3"/>
      <c r="B197" s="11">
        <v>191</v>
      </c>
      <c r="C197" s="27">
        <v>-236.62145822564045</v>
      </c>
      <c r="D197" s="14">
        <v>0</v>
      </c>
      <c r="E197" s="3"/>
      <c r="F197" s="11">
        <v>391</v>
      </c>
      <c r="G197" s="27">
        <v>245.47535992060182</v>
      </c>
      <c r="H197" s="14">
        <v>0</v>
      </c>
      <c r="I197" s="3"/>
      <c r="J197">
        <f t="shared" si="2"/>
        <v>-0.77496107541059711</v>
      </c>
      <c r="K197" s="14">
        <v>0</v>
      </c>
    </row>
    <row r="198" spans="1:11" x14ac:dyDescent="0.3">
      <c r="A198" s="3"/>
      <c r="B198" s="11">
        <v>192</v>
      </c>
      <c r="C198" s="27">
        <v>45.670112732994575</v>
      </c>
      <c r="D198" s="14">
        <v>0</v>
      </c>
      <c r="E198" s="3"/>
      <c r="F198" s="11">
        <v>392</v>
      </c>
      <c r="G198" s="27">
        <v>1718.9060694121349</v>
      </c>
      <c r="H198" s="14">
        <v>0</v>
      </c>
      <c r="I198" s="3"/>
      <c r="J198">
        <f t="shared" si="2"/>
        <v>0.5140994865719084</v>
      </c>
      <c r="K198" s="14">
        <v>0</v>
      </c>
    </row>
    <row r="199" spans="1:11" x14ac:dyDescent="0.3">
      <c r="A199" s="3"/>
      <c r="B199" s="11">
        <v>193</v>
      </c>
      <c r="C199" s="27">
        <v>961.98569330029056</v>
      </c>
      <c r="D199" s="14">
        <v>0</v>
      </c>
      <c r="E199" s="3"/>
      <c r="F199" s="11">
        <v>393</v>
      </c>
      <c r="G199" s="27">
        <v>3209.3179240021391</v>
      </c>
      <c r="H199" s="14">
        <v>1</v>
      </c>
      <c r="I199" s="3"/>
      <c r="J199">
        <f t="shared" si="2"/>
        <v>1.8180163457000702</v>
      </c>
      <c r="K199" s="14">
        <v>1</v>
      </c>
    </row>
    <row r="200" spans="1:11" x14ac:dyDescent="0.3">
      <c r="A200" s="3"/>
      <c r="B200" s="11">
        <v>194</v>
      </c>
      <c r="C200" s="27">
        <v>1502.9301806437165</v>
      </c>
      <c r="D200" s="14">
        <v>1</v>
      </c>
      <c r="E200" s="3"/>
      <c r="F200" s="11">
        <v>394</v>
      </c>
      <c r="G200" s="27">
        <v>13.055409320403399</v>
      </c>
      <c r="H200" s="14">
        <v>0</v>
      </c>
      <c r="I200" s="3"/>
      <c r="J200">
        <f t="shared" ref="J200:J206" si="3" xml:space="preserve"> (G200-G$207)/G$208</f>
        <v>-0.97829835500349238</v>
      </c>
      <c r="K200" s="14">
        <v>0</v>
      </c>
    </row>
    <row r="201" spans="1:11" x14ac:dyDescent="0.3">
      <c r="A201" s="3"/>
      <c r="B201" s="11">
        <v>195</v>
      </c>
      <c r="C201" s="27">
        <v>281.20984167854397</v>
      </c>
      <c r="D201" s="14">
        <v>0</v>
      </c>
      <c r="E201" s="3"/>
      <c r="F201" s="11">
        <v>395</v>
      </c>
      <c r="G201" s="27">
        <v>41.900150909660219</v>
      </c>
      <c r="H201" s="14">
        <v>0</v>
      </c>
      <c r="I201" s="3"/>
      <c r="J201">
        <f t="shared" si="3"/>
        <v>-0.95306295128632756</v>
      </c>
      <c r="K201" s="14">
        <v>0</v>
      </c>
    </row>
    <row r="202" spans="1:11" x14ac:dyDescent="0.3">
      <c r="A202" s="3"/>
      <c r="B202" s="11">
        <v>196</v>
      </c>
      <c r="C202" s="27">
        <v>665.97566519197062</v>
      </c>
      <c r="D202" s="14">
        <v>0</v>
      </c>
      <c r="E202" s="3"/>
      <c r="F202" s="11">
        <v>396</v>
      </c>
      <c r="G202" s="27">
        <v>224.97824865548688</v>
      </c>
      <c r="H202" s="14">
        <v>0</v>
      </c>
      <c r="I202" s="3"/>
      <c r="J202">
        <f t="shared" si="3"/>
        <v>-0.79289338644241014</v>
      </c>
      <c r="K202" s="14">
        <v>0</v>
      </c>
    </row>
    <row r="203" spans="1:11" x14ac:dyDescent="0.3">
      <c r="A203" s="3"/>
      <c r="B203" s="11">
        <v>197</v>
      </c>
      <c r="C203" s="27">
        <v>860.72308906330022</v>
      </c>
      <c r="D203" s="14">
        <v>0</v>
      </c>
      <c r="E203" s="3"/>
      <c r="F203" s="11">
        <v>397</v>
      </c>
      <c r="G203" s="27">
        <v>1088.642189154677</v>
      </c>
      <c r="H203" s="14">
        <v>0</v>
      </c>
      <c r="I203" s="3"/>
      <c r="J203">
        <f t="shared" si="3"/>
        <v>-3.7299575798877563E-2</v>
      </c>
      <c r="K203" s="14">
        <v>0</v>
      </c>
    </row>
    <row r="204" spans="1:11" x14ac:dyDescent="0.3">
      <c r="A204" s="3"/>
      <c r="B204" s="11">
        <v>198</v>
      </c>
      <c r="C204" s="27">
        <v>1380.8400499768904</v>
      </c>
      <c r="D204" s="14">
        <v>0</v>
      </c>
      <c r="E204" s="3"/>
      <c r="F204" s="11">
        <v>398</v>
      </c>
      <c r="G204" s="27">
        <v>886.55310186292172</v>
      </c>
      <c r="H204" s="14">
        <v>0</v>
      </c>
      <c r="I204" s="3"/>
      <c r="J204">
        <f t="shared" si="3"/>
        <v>-0.21410128812693099</v>
      </c>
      <c r="K204" s="14">
        <v>0</v>
      </c>
    </row>
    <row r="205" spans="1:11" x14ac:dyDescent="0.3">
      <c r="A205" s="3"/>
      <c r="B205" s="11">
        <v>199</v>
      </c>
      <c r="C205" s="27">
        <v>457.66221157619401</v>
      </c>
      <c r="D205" s="14">
        <v>0</v>
      </c>
      <c r="E205" s="3"/>
      <c r="F205" s="11">
        <v>399</v>
      </c>
      <c r="G205" s="27">
        <v>92.170205840723725</v>
      </c>
      <c r="H205" s="14">
        <v>0</v>
      </c>
      <c r="I205" s="3"/>
      <c r="J205">
        <f t="shared" si="3"/>
        <v>-0.90908318023710699</v>
      </c>
      <c r="K205" s="14">
        <v>0</v>
      </c>
    </row>
    <row r="206" spans="1:11" x14ac:dyDescent="0.3">
      <c r="A206" s="3"/>
      <c r="B206" s="15">
        <v>200</v>
      </c>
      <c r="C206" s="28">
        <v>318.89299892643561</v>
      </c>
      <c r="D206" s="18">
        <v>0</v>
      </c>
      <c r="E206" s="3"/>
      <c r="F206" s="15">
        <v>400</v>
      </c>
      <c r="G206" s="28">
        <v>70.241997005001053</v>
      </c>
      <c r="H206" s="18">
        <v>0</v>
      </c>
      <c r="I206" s="3"/>
      <c r="J206">
        <f t="shared" si="3"/>
        <v>-0.92826751583087297</v>
      </c>
      <c r="K206" s="18">
        <v>0</v>
      </c>
    </row>
    <row r="207" spans="1:11" x14ac:dyDescent="0.3">
      <c r="A207" s="3"/>
      <c r="B207" s="3" t="s">
        <v>64</v>
      </c>
      <c r="C207" s="44">
        <f>AVERAGE(C7:C206)</f>
        <v>1124.315311536928</v>
      </c>
      <c r="D207" s="3"/>
      <c r="E207" s="3"/>
      <c r="F207" s="3" t="s">
        <v>64</v>
      </c>
      <c r="G207" s="44">
        <f>AVERAGE(G7:G206)</f>
        <v>1131.2766021946279</v>
      </c>
      <c r="H207" s="3"/>
      <c r="I207" s="3"/>
    </row>
    <row r="208" spans="1:11" x14ac:dyDescent="0.3">
      <c r="A208" s="3"/>
      <c r="B208" s="3" t="s">
        <v>65</v>
      </c>
      <c r="C208" s="3">
        <f>_xlfn.STDEV.P(C7:C206)</f>
        <v>1175.2188689794027</v>
      </c>
      <c r="D208" s="3"/>
      <c r="E208" s="3"/>
      <c r="F208" s="3" t="s">
        <v>70</v>
      </c>
      <c r="G208" s="3">
        <f>_xlfn.STDEV.P(G7:G206)</f>
        <v>1143.0267537046329</v>
      </c>
      <c r="H208" s="3"/>
      <c r="I208" s="3"/>
    </row>
    <row r="209" spans="1:9" x14ac:dyDescent="0.3">
      <c r="A209" s="3"/>
      <c r="B209" s="3"/>
      <c r="C209" s="3"/>
      <c r="D209" s="3"/>
      <c r="E209" s="3"/>
      <c r="F209" s="3"/>
      <c r="G209" s="3"/>
      <c r="H209" s="3"/>
      <c r="I209" s="3"/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836AF-BB69-4DED-A454-5EE54DB9DA51}">
  <dimension ref="A1:K204"/>
  <sheetViews>
    <sheetView workbookViewId="0">
      <selection activeCell="K67" sqref="A67:K67"/>
    </sheetView>
  </sheetViews>
  <sheetFormatPr defaultRowHeight="15.6" x14ac:dyDescent="0.3"/>
  <cols>
    <col min="1" max="1" width="14.8984375" customWidth="1"/>
    <col min="2" max="2" width="15.69921875" customWidth="1"/>
    <col min="3" max="3" width="13.5" customWidth="1"/>
    <col min="4" max="4" width="14.3984375" customWidth="1"/>
    <col min="5" max="5" width="21.19921875" customWidth="1"/>
    <col min="6" max="6" width="20.3984375" customWidth="1"/>
    <col min="7" max="7" width="16.5" customWidth="1"/>
    <col min="8" max="8" width="17.8984375" customWidth="1"/>
    <col min="9" max="9" width="17.69921875" customWidth="1"/>
    <col min="10" max="10" width="16.59765625" customWidth="1"/>
    <col min="11" max="11" width="15.8984375" customWidth="1"/>
  </cols>
  <sheetData>
    <row r="1" spans="1:11" x14ac:dyDescent="0.3">
      <c r="A1" t="s">
        <v>66</v>
      </c>
    </row>
    <row r="2" spans="1:11" x14ac:dyDescent="0.3">
      <c r="A2" t="s">
        <v>67</v>
      </c>
      <c r="B2" t="s">
        <v>46</v>
      </c>
      <c r="C2" t="s">
        <v>36</v>
      </c>
      <c r="D2" t="s">
        <v>28</v>
      </c>
      <c r="E2" t="s">
        <v>37</v>
      </c>
      <c r="F2" t="s">
        <v>47</v>
      </c>
      <c r="G2" t="s">
        <v>48</v>
      </c>
      <c r="H2" t="s">
        <v>68</v>
      </c>
      <c r="I2" t="s">
        <v>38</v>
      </c>
      <c r="J2" t="s">
        <v>62</v>
      </c>
      <c r="K2" t="s">
        <v>69</v>
      </c>
    </row>
    <row r="4" spans="1:11" x14ac:dyDescent="0.3">
      <c r="A4">
        <v>2.9553341667779498</v>
      </c>
      <c r="B4">
        <v>1</v>
      </c>
      <c r="C4">
        <f>1-B4</f>
        <v>0</v>
      </c>
    </row>
    <row r="5" spans="1:11" x14ac:dyDescent="0.3">
      <c r="A5">
        <v>2.8751134290143723</v>
      </c>
      <c r="B5">
        <v>1</v>
      </c>
      <c r="C5">
        <f t="shared" ref="C5:C68" si="0">1-B5</f>
        <v>0</v>
      </c>
      <c r="D5">
        <f>SUM(B$4:B5)</f>
        <v>2</v>
      </c>
      <c r="E5">
        <f>SUM(C$4:C5)</f>
        <v>0</v>
      </c>
      <c r="F5">
        <f>E5/150</f>
        <v>0</v>
      </c>
      <c r="G5">
        <f>D5/50</f>
        <v>0.04</v>
      </c>
      <c r="I5">
        <f>50-D5</f>
        <v>48</v>
      </c>
      <c r="J5">
        <f>I5*5000 + 2500*E5</f>
        <v>240000</v>
      </c>
      <c r="K5">
        <f>J5/200</f>
        <v>1200</v>
      </c>
    </row>
    <row r="6" spans="1:11" x14ac:dyDescent="0.3">
      <c r="A6">
        <v>2.7765721698046666</v>
      </c>
      <c r="B6">
        <v>1</v>
      </c>
      <c r="C6">
        <f t="shared" si="0"/>
        <v>0</v>
      </c>
      <c r="D6">
        <f>SUM(B$4:B6)</f>
        <v>3</v>
      </c>
      <c r="E6">
        <f>SUM(C$4:C6)</f>
        <v>0</v>
      </c>
      <c r="F6">
        <f t="shared" ref="F6:F69" si="1">E6/150</f>
        <v>0</v>
      </c>
      <c r="G6">
        <f t="shared" ref="G6:G69" si="2">D6/50</f>
        <v>0.06</v>
      </c>
      <c r="H6">
        <f>(G6+G5)/2*(F6-F5)</f>
        <v>0</v>
      </c>
      <c r="I6">
        <f t="shared" ref="I6:I69" si="3">50-D6</f>
        <v>47</v>
      </c>
      <c r="J6">
        <f t="shared" ref="J6:J69" si="4">I6*5000 + 2500*E6</f>
        <v>235000</v>
      </c>
      <c r="K6">
        <f t="shared" ref="K6:K69" si="5">J6/200</f>
        <v>1175</v>
      </c>
    </row>
    <row r="7" spans="1:11" x14ac:dyDescent="0.3">
      <c r="A7">
        <v>2.6863662481920945</v>
      </c>
      <c r="B7">
        <v>1</v>
      </c>
      <c r="C7">
        <f t="shared" si="0"/>
        <v>0</v>
      </c>
      <c r="D7">
        <f>SUM(B$4:B7)</f>
        <v>4</v>
      </c>
      <c r="E7">
        <f>SUM(C$4:C7)</f>
        <v>0</v>
      </c>
      <c r="F7">
        <f t="shared" si="1"/>
        <v>0</v>
      </c>
      <c r="G7">
        <f t="shared" si="2"/>
        <v>0.08</v>
      </c>
      <c r="H7">
        <f t="shared" ref="H7:H70" si="6">(G7+G6)/2*(F7-F6)</f>
        <v>0</v>
      </c>
      <c r="I7">
        <f t="shared" si="3"/>
        <v>46</v>
      </c>
      <c r="J7">
        <f t="shared" si="4"/>
        <v>230000</v>
      </c>
      <c r="K7">
        <f t="shared" si="5"/>
        <v>1150</v>
      </c>
    </row>
    <row r="8" spans="1:11" x14ac:dyDescent="0.3">
      <c r="A8">
        <v>2.6771053383831216</v>
      </c>
      <c r="B8">
        <v>1</v>
      </c>
      <c r="C8">
        <f t="shared" si="0"/>
        <v>0</v>
      </c>
      <c r="D8">
        <f>SUM(B$4:B8)</f>
        <v>5</v>
      </c>
      <c r="E8">
        <f>SUM(C$4:C8)</f>
        <v>0</v>
      </c>
      <c r="F8">
        <f t="shared" si="1"/>
        <v>0</v>
      </c>
      <c r="G8">
        <f t="shared" si="2"/>
        <v>0.1</v>
      </c>
      <c r="H8">
        <f t="shared" si="6"/>
        <v>0</v>
      </c>
      <c r="I8">
        <f t="shared" si="3"/>
        <v>45</v>
      </c>
      <c r="J8">
        <f t="shared" si="4"/>
        <v>225000</v>
      </c>
      <c r="K8">
        <f t="shared" si="5"/>
        <v>1125</v>
      </c>
    </row>
    <row r="9" spans="1:11" x14ac:dyDescent="0.3">
      <c r="A9">
        <v>2.572293778862301</v>
      </c>
      <c r="B9">
        <v>1</v>
      </c>
      <c r="C9">
        <f t="shared" si="0"/>
        <v>0</v>
      </c>
      <c r="D9">
        <f>SUM(B$4:B9)</f>
        <v>6</v>
      </c>
      <c r="E9">
        <f>SUM(C$4:C9)</f>
        <v>0</v>
      </c>
      <c r="F9">
        <f t="shared" si="1"/>
        <v>0</v>
      </c>
      <c r="G9">
        <f t="shared" si="2"/>
        <v>0.12</v>
      </c>
      <c r="H9">
        <f t="shared" si="6"/>
        <v>0</v>
      </c>
      <c r="I9">
        <f t="shared" si="3"/>
        <v>44</v>
      </c>
      <c r="J9">
        <f t="shared" si="4"/>
        <v>220000</v>
      </c>
      <c r="K9">
        <f t="shared" si="5"/>
        <v>1100</v>
      </c>
    </row>
    <row r="10" spans="1:11" x14ac:dyDescent="0.3">
      <c r="A10">
        <v>2.4536344571433908</v>
      </c>
      <c r="B10">
        <v>0</v>
      </c>
      <c r="C10">
        <f t="shared" si="0"/>
        <v>1</v>
      </c>
      <c r="D10">
        <f>SUM(B$4:B10)</f>
        <v>6</v>
      </c>
      <c r="E10">
        <f>SUM(C$4:C10)</f>
        <v>1</v>
      </c>
      <c r="F10">
        <f t="shared" si="1"/>
        <v>6.6666666666666671E-3</v>
      </c>
      <c r="G10">
        <f t="shared" si="2"/>
        <v>0.12</v>
      </c>
      <c r="H10">
        <f t="shared" si="6"/>
        <v>8.0000000000000004E-4</v>
      </c>
      <c r="I10">
        <f t="shared" si="3"/>
        <v>44</v>
      </c>
      <c r="J10">
        <f t="shared" si="4"/>
        <v>222500</v>
      </c>
      <c r="K10">
        <f t="shared" si="5"/>
        <v>1112.5</v>
      </c>
    </row>
    <row r="11" spans="1:11" x14ac:dyDescent="0.3">
      <c r="A11">
        <v>2.3848589539175662</v>
      </c>
      <c r="B11">
        <v>1</v>
      </c>
      <c r="C11">
        <f t="shared" si="0"/>
        <v>0</v>
      </c>
      <c r="D11">
        <f>SUM(B$4:B11)</f>
        <v>7</v>
      </c>
      <c r="E11">
        <f>SUM(C$4:C11)</f>
        <v>1</v>
      </c>
      <c r="F11">
        <f t="shared" si="1"/>
        <v>6.6666666666666671E-3</v>
      </c>
      <c r="G11">
        <f t="shared" si="2"/>
        <v>0.14000000000000001</v>
      </c>
      <c r="H11">
        <f t="shared" si="6"/>
        <v>0</v>
      </c>
      <c r="I11">
        <f t="shared" si="3"/>
        <v>43</v>
      </c>
      <c r="J11">
        <f t="shared" si="4"/>
        <v>217500</v>
      </c>
      <c r="K11">
        <f t="shared" si="5"/>
        <v>1087.5</v>
      </c>
    </row>
    <row r="12" spans="1:11" x14ac:dyDescent="0.3">
      <c r="A12">
        <v>2.3749494743556872</v>
      </c>
      <c r="B12">
        <v>0</v>
      </c>
      <c r="C12">
        <f t="shared" si="0"/>
        <v>1</v>
      </c>
      <c r="D12">
        <f>SUM(B$4:B12)</f>
        <v>7</v>
      </c>
      <c r="E12">
        <f>SUM(C$4:C12)</f>
        <v>2</v>
      </c>
      <c r="F12">
        <f t="shared" si="1"/>
        <v>1.3333333333333334E-2</v>
      </c>
      <c r="G12">
        <f t="shared" si="2"/>
        <v>0.14000000000000001</v>
      </c>
      <c r="H12">
        <f t="shared" si="6"/>
        <v>9.3333333333333343E-4</v>
      </c>
      <c r="I12">
        <f t="shared" si="3"/>
        <v>43</v>
      </c>
      <c r="J12">
        <f t="shared" si="4"/>
        <v>220000</v>
      </c>
      <c r="K12">
        <f t="shared" si="5"/>
        <v>1100</v>
      </c>
    </row>
    <row r="13" spans="1:11" x14ac:dyDescent="0.3">
      <c r="A13">
        <v>2.1670569089618574</v>
      </c>
      <c r="B13">
        <v>1</v>
      </c>
      <c r="C13">
        <f t="shared" si="0"/>
        <v>0</v>
      </c>
      <c r="D13">
        <f>SUM(B$4:B13)</f>
        <v>8</v>
      </c>
      <c r="E13">
        <f>SUM(C$4:C13)</f>
        <v>2</v>
      </c>
      <c r="F13">
        <f t="shared" si="1"/>
        <v>1.3333333333333334E-2</v>
      </c>
      <c r="G13">
        <f t="shared" si="2"/>
        <v>0.16</v>
      </c>
      <c r="H13">
        <f t="shared" si="6"/>
        <v>0</v>
      </c>
      <c r="I13">
        <f t="shared" si="3"/>
        <v>42</v>
      </c>
      <c r="J13">
        <f t="shared" si="4"/>
        <v>215000</v>
      </c>
      <c r="K13">
        <f t="shared" si="5"/>
        <v>1075</v>
      </c>
    </row>
    <row r="14" spans="1:11" x14ac:dyDescent="0.3">
      <c r="A14">
        <v>2.1525025926007215</v>
      </c>
      <c r="B14">
        <v>1</v>
      </c>
      <c r="C14">
        <f t="shared" si="0"/>
        <v>0</v>
      </c>
      <c r="D14">
        <f>SUM(B$4:B14)</f>
        <v>9</v>
      </c>
      <c r="E14">
        <f>SUM(C$4:C14)</f>
        <v>2</v>
      </c>
      <c r="F14">
        <f t="shared" si="1"/>
        <v>1.3333333333333334E-2</v>
      </c>
      <c r="G14">
        <f t="shared" si="2"/>
        <v>0.18</v>
      </c>
      <c r="H14">
        <f t="shared" si="6"/>
        <v>0</v>
      </c>
      <c r="I14">
        <f t="shared" si="3"/>
        <v>41</v>
      </c>
      <c r="J14">
        <f t="shared" si="4"/>
        <v>210000</v>
      </c>
      <c r="K14">
        <f t="shared" si="5"/>
        <v>1050</v>
      </c>
    </row>
    <row r="15" spans="1:11" x14ac:dyDescent="0.3">
      <c r="A15">
        <v>2.1203480124118772</v>
      </c>
      <c r="B15">
        <v>1</v>
      </c>
      <c r="C15">
        <f t="shared" si="0"/>
        <v>0</v>
      </c>
      <c r="D15">
        <f>SUM(B$4:B15)</f>
        <v>10</v>
      </c>
      <c r="E15">
        <f>SUM(C$4:C15)</f>
        <v>2</v>
      </c>
      <c r="F15">
        <f t="shared" si="1"/>
        <v>1.3333333333333334E-2</v>
      </c>
      <c r="G15">
        <f t="shared" si="2"/>
        <v>0.2</v>
      </c>
      <c r="H15">
        <f t="shared" si="6"/>
        <v>0</v>
      </c>
      <c r="I15">
        <f t="shared" si="3"/>
        <v>40</v>
      </c>
      <c r="J15">
        <f t="shared" si="4"/>
        <v>205000</v>
      </c>
      <c r="K15">
        <f t="shared" si="5"/>
        <v>1025</v>
      </c>
    </row>
    <row r="16" spans="1:11" x14ac:dyDescent="0.3">
      <c r="A16">
        <v>2.1121716803719583</v>
      </c>
      <c r="B16">
        <v>1</v>
      </c>
      <c r="C16">
        <f t="shared" si="0"/>
        <v>0</v>
      </c>
      <c r="D16">
        <f>SUM(B$4:B16)</f>
        <v>11</v>
      </c>
      <c r="E16">
        <f>SUM(C$4:C16)</f>
        <v>2</v>
      </c>
      <c r="F16">
        <f t="shared" si="1"/>
        <v>1.3333333333333334E-2</v>
      </c>
      <c r="G16">
        <f t="shared" si="2"/>
        <v>0.22</v>
      </c>
      <c r="H16">
        <f t="shared" si="6"/>
        <v>0</v>
      </c>
      <c r="I16">
        <f t="shared" si="3"/>
        <v>39</v>
      </c>
      <c r="J16">
        <f t="shared" si="4"/>
        <v>200000</v>
      </c>
      <c r="K16">
        <f t="shared" si="5"/>
        <v>1000</v>
      </c>
    </row>
    <row r="17" spans="1:11" x14ac:dyDescent="0.3">
      <c r="A17">
        <v>2.0766703565418361</v>
      </c>
      <c r="B17">
        <v>1</v>
      </c>
      <c r="C17">
        <f t="shared" si="0"/>
        <v>0</v>
      </c>
      <c r="D17">
        <f>SUM(B$4:B17)</f>
        <v>12</v>
      </c>
      <c r="E17">
        <f>SUM(C$4:C17)</f>
        <v>2</v>
      </c>
      <c r="F17">
        <f t="shared" si="1"/>
        <v>1.3333333333333334E-2</v>
      </c>
      <c r="G17">
        <f t="shared" si="2"/>
        <v>0.24</v>
      </c>
      <c r="H17">
        <f t="shared" si="6"/>
        <v>0</v>
      </c>
      <c r="I17">
        <f t="shared" si="3"/>
        <v>38</v>
      </c>
      <c r="J17">
        <f t="shared" si="4"/>
        <v>195000</v>
      </c>
      <c r="K17">
        <f t="shared" si="5"/>
        <v>975</v>
      </c>
    </row>
    <row r="18" spans="1:11" x14ac:dyDescent="0.3">
      <c r="A18">
        <v>2.0009623916363677</v>
      </c>
      <c r="B18">
        <v>1</v>
      </c>
      <c r="C18">
        <f t="shared" si="0"/>
        <v>0</v>
      </c>
      <c r="D18">
        <f>SUM(B$4:B18)</f>
        <v>13</v>
      </c>
      <c r="E18">
        <f>SUM(C$4:C18)</f>
        <v>2</v>
      </c>
      <c r="F18">
        <f t="shared" si="1"/>
        <v>1.3333333333333334E-2</v>
      </c>
      <c r="G18">
        <f t="shared" si="2"/>
        <v>0.26</v>
      </c>
      <c r="H18">
        <f t="shared" si="6"/>
        <v>0</v>
      </c>
      <c r="I18">
        <f t="shared" si="3"/>
        <v>37</v>
      </c>
      <c r="J18">
        <f t="shared" si="4"/>
        <v>190000</v>
      </c>
      <c r="K18">
        <f t="shared" si="5"/>
        <v>950</v>
      </c>
    </row>
    <row r="19" spans="1:11" x14ac:dyDescent="0.3">
      <c r="A19">
        <v>1.8983689308104303</v>
      </c>
      <c r="B19">
        <v>0</v>
      </c>
      <c r="C19">
        <f t="shared" si="0"/>
        <v>1</v>
      </c>
      <c r="D19">
        <f>SUM(B$4:B19)</f>
        <v>13</v>
      </c>
      <c r="E19">
        <f>SUM(C$4:C19)</f>
        <v>3</v>
      </c>
      <c r="F19">
        <f t="shared" si="1"/>
        <v>0.02</v>
      </c>
      <c r="G19">
        <f t="shared" si="2"/>
        <v>0.26</v>
      </c>
      <c r="H19">
        <f t="shared" si="6"/>
        <v>1.7333333333333333E-3</v>
      </c>
      <c r="I19">
        <f t="shared" si="3"/>
        <v>37</v>
      </c>
      <c r="J19">
        <f t="shared" si="4"/>
        <v>192500</v>
      </c>
      <c r="K19">
        <f t="shared" si="5"/>
        <v>962.5</v>
      </c>
    </row>
    <row r="20" spans="1:11" x14ac:dyDescent="0.3">
      <c r="A20">
        <v>1.7429079088839532</v>
      </c>
      <c r="B20">
        <v>0</v>
      </c>
      <c r="C20">
        <f t="shared" si="0"/>
        <v>1</v>
      </c>
      <c r="D20">
        <f>SUM(B$4:B20)</f>
        <v>13</v>
      </c>
      <c r="E20">
        <f>SUM(C$4:C20)</f>
        <v>4</v>
      </c>
      <c r="F20">
        <f t="shared" si="1"/>
        <v>2.6666666666666668E-2</v>
      </c>
      <c r="G20">
        <f t="shared" si="2"/>
        <v>0.26</v>
      </c>
      <c r="H20">
        <f t="shared" si="6"/>
        <v>1.7333333333333337E-3</v>
      </c>
      <c r="I20">
        <f t="shared" si="3"/>
        <v>37</v>
      </c>
      <c r="J20">
        <f t="shared" si="4"/>
        <v>195000</v>
      </c>
      <c r="K20">
        <f t="shared" si="5"/>
        <v>975</v>
      </c>
    </row>
    <row r="21" spans="1:11" x14ac:dyDescent="0.3">
      <c r="A21">
        <v>1.7226828040516644</v>
      </c>
      <c r="B21">
        <v>1</v>
      </c>
      <c r="C21">
        <f t="shared" si="0"/>
        <v>0</v>
      </c>
      <c r="D21">
        <f>SUM(B$4:B21)</f>
        <v>14</v>
      </c>
      <c r="E21">
        <f>SUM(C$4:C21)</f>
        <v>4</v>
      </c>
      <c r="F21">
        <f t="shared" si="1"/>
        <v>2.6666666666666668E-2</v>
      </c>
      <c r="G21">
        <f t="shared" si="2"/>
        <v>0.28000000000000003</v>
      </c>
      <c r="H21">
        <f t="shared" si="6"/>
        <v>0</v>
      </c>
      <c r="I21">
        <f t="shared" si="3"/>
        <v>36</v>
      </c>
      <c r="J21">
        <f t="shared" si="4"/>
        <v>190000</v>
      </c>
      <c r="K21">
        <f t="shared" si="5"/>
        <v>950</v>
      </c>
    </row>
    <row r="22" spans="1:11" x14ac:dyDescent="0.3">
      <c r="A22">
        <v>1.6009733054613653</v>
      </c>
      <c r="B22">
        <v>0</v>
      </c>
      <c r="C22">
        <f t="shared" si="0"/>
        <v>1</v>
      </c>
      <c r="D22">
        <f>SUM(B$4:B22)</f>
        <v>14</v>
      </c>
      <c r="E22">
        <f>SUM(C$4:C22)</f>
        <v>5</v>
      </c>
      <c r="F22">
        <f t="shared" si="1"/>
        <v>3.3333333333333333E-2</v>
      </c>
      <c r="G22">
        <f t="shared" si="2"/>
        <v>0.28000000000000003</v>
      </c>
      <c r="H22">
        <f t="shared" si="6"/>
        <v>1.8666666666666662E-3</v>
      </c>
      <c r="I22">
        <f t="shared" si="3"/>
        <v>36</v>
      </c>
      <c r="J22">
        <f t="shared" si="4"/>
        <v>192500</v>
      </c>
      <c r="K22">
        <f t="shared" si="5"/>
        <v>962.5</v>
      </c>
    </row>
    <row r="23" spans="1:11" x14ac:dyDescent="0.3">
      <c r="A23">
        <v>1.5750456690613641</v>
      </c>
      <c r="B23">
        <v>1</v>
      </c>
      <c r="C23">
        <f t="shared" si="0"/>
        <v>0</v>
      </c>
      <c r="D23">
        <f>SUM(B$4:B23)</f>
        <v>15</v>
      </c>
      <c r="E23">
        <f>SUM(C$4:C23)</f>
        <v>5</v>
      </c>
      <c r="F23">
        <f t="shared" si="1"/>
        <v>3.3333333333333333E-2</v>
      </c>
      <c r="G23">
        <f t="shared" si="2"/>
        <v>0.3</v>
      </c>
      <c r="H23">
        <f t="shared" si="6"/>
        <v>0</v>
      </c>
      <c r="I23">
        <f t="shared" si="3"/>
        <v>35</v>
      </c>
      <c r="J23">
        <f t="shared" si="4"/>
        <v>187500</v>
      </c>
      <c r="K23">
        <f t="shared" si="5"/>
        <v>937.5</v>
      </c>
    </row>
    <row r="24" spans="1:11" x14ac:dyDescent="0.3">
      <c r="A24">
        <v>1.4913913923087401</v>
      </c>
      <c r="B24">
        <v>1</v>
      </c>
      <c r="C24">
        <f t="shared" si="0"/>
        <v>0</v>
      </c>
      <c r="D24">
        <f>SUM(B$4:B24)</f>
        <v>16</v>
      </c>
      <c r="E24">
        <f>SUM(C$4:C24)</f>
        <v>5</v>
      </c>
      <c r="F24">
        <f t="shared" si="1"/>
        <v>3.3333333333333333E-2</v>
      </c>
      <c r="G24">
        <f t="shared" si="2"/>
        <v>0.32</v>
      </c>
      <c r="H24">
        <f t="shared" si="6"/>
        <v>0</v>
      </c>
      <c r="I24">
        <f t="shared" si="3"/>
        <v>34</v>
      </c>
      <c r="J24">
        <f t="shared" si="4"/>
        <v>182500</v>
      </c>
      <c r="K24">
        <f t="shared" si="5"/>
        <v>912.5</v>
      </c>
    </row>
    <row r="25" spans="1:11" x14ac:dyDescent="0.3">
      <c r="A25">
        <v>1.4742464827007846</v>
      </c>
      <c r="B25">
        <v>1</v>
      </c>
      <c r="C25">
        <f t="shared" si="0"/>
        <v>0</v>
      </c>
      <c r="D25">
        <f>SUM(B$4:B25)</f>
        <v>17</v>
      </c>
      <c r="E25">
        <f>SUM(C$4:C25)</f>
        <v>5</v>
      </c>
      <c r="F25">
        <f t="shared" si="1"/>
        <v>3.3333333333333333E-2</v>
      </c>
      <c r="G25">
        <f t="shared" si="2"/>
        <v>0.34</v>
      </c>
      <c r="H25">
        <f t="shared" si="6"/>
        <v>0</v>
      </c>
      <c r="I25">
        <f t="shared" si="3"/>
        <v>33</v>
      </c>
      <c r="J25">
        <f t="shared" si="4"/>
        <v>177500</v>
      </c>
      <c r="K25">
        <f t="shared" si="5"/>
        <v>887.5</v>
      </c>
    </row>
    <row r="26" spans="1:11" x14ac:dyDescent="0.3">
      <c r="A26">
        <v>1.4629492866807774</v>
      </c>
      <c r="B26">
        <v>1</v>
      </c>
      <c r="C26">
        <f t="shared" si="0"/>
        <v>0</v>
      </c>
      <c r="D26">
        <f>SUM(B$4:B26)</f>
        <v>18</v>
      </c>
      <c r="E26">
        <f>SUM(C$4:C26)</f>
        <v>5</v>
      </c>
      <c r="F26">
        <f t="shared" si="1"/>
        <v>3.3333333333333333E-2</v>
      </c>
      <c r="G26">
        <f t="shared" si="2"/>
        <v>0.36</v>
      </c>
      <c r="H26">
        <f t="shared" si="6"/>
        <v>0</v>
      </c>
      <c r="I26">
        <f t="shared" si="3"/>
        <v>32</v>
      </c>
      <c r="J26">
        <f t="shared" si="4"/>
        <v>172500</v>
      </c>
      <c r="K26">
        <f t="shared" si="5"/>
        <v>862.5</v>
      </c>
    </row>
    <row r="27" spans="1:11" x14ac:dyDescent="0.3">
      <c r="A27">
        <v>1.4468758029069726</v>
      </c>
      <c r="B27">
        <v>1</v>
      </c>
      <c r="C27">
        <f t="shared" si="0"/>
        <v>0</v>
      </c>
      <c r="D27">
        <f>SUM(B$4:B27)</f>
        <v>19</v>
      </c>
      <c r="E27">
        <f>SUM(C$4:C27)</f>
        <v>5</v>
      </c>
      <c r="F27">
        <f t="shared" si="1"/>
        <v>3.3333333333333333E-2</v>
      </c>
      <c r="G27">
        <f t="shared" si="2"/>
        <v>0.38</v>
      </c>
      <c r="H27">
        <f t="shared" si="6"/>
        <v>0</v>
      </c>
      <c r="I27">
        <f t="shared" si="3"/>
        <v>31</v>
      </c>
      <c r="J27">
        <f t="shared" si="4"/>
        <v>167500</v>
      </c>
      <c r="K27">
        <f t="shared" si="5"/>
        <v>837.5</v>
      </c>
    </row>
    <row r="28" spans="1:11" x14ac:dyDescent="0.3">
      <c r="A28">
        <v>1.3582406540682705</v>
      </c>
      <c r="B28">
        <v>0</v>
      </c>
      <c r="C28">
        <f t="shared" si="0"/>
        <v>1</v>
      </c>
      <c r="D28">
        <f>SUM(B$4:B28)</f>
        <v>19</v>
      </c>
      <c r="E28">
        <f>SUM(C$4:C28)</f>
        <v>6</v>
      </c>
      <c r="F28">
        <f t="shared" si="1"/>
        <v>0.04</v>
      </c>
      <c r="G28">
        <f t="shared" si="2"/>
        <v>0.38</v>
      </c>
      <c r="H28">
        <f t="shared" si="6"/>
        <v>2.5333333333333341E-3</v>
      </c>
      <c r="I28">
        <f t="shared" si="3"/>
        <v>31</v>
      </c>
      <c r="J28">
        <f t="shared" si="4"/>
        <v>170000</v>
      </c>
      <c r="K28">
        <f t="shared" si="5"/>
        <v>850</v>
      </c>
    </row>
    <row r="29" spans="1:11" x14ac:dyDescent="0.3">
      <c r="A29">
        <v>1.2167666202880925</v>
      </c>
      <c r="B29">
        <v>0</v>
      </c>
      <c r="C29">
        <f t="shared" si="0"/>
        <v>1</v>
      </c>
      <c r="D29">
        <f>SUM(B$4:B29)</f>
        <v>19</v>
      </c>
      <c r="E29">
        <f>SUM(C$4:C29)</f>
        <v>7</v>
      </c>
      <c r="F29">
        <f t="shared" si="1"/>
        <v>4.6666666666666669E-2</v>
      </c>
      <c r="G29">
        <f t="shared" si="2"/>
        <v>0.38</v>
      </c>
      <c r="H29">
        <f t="shared" si="6"/>
        <v>2.5333333333333341E-3</v>
      </c>
      <c r="I29">
        <f t="shared" si="3"/>
        <v>31</v>
      </c>
      <c r="J29">
        <f t="shared" si="4"/>
        <v>172500</v>
      </c>
      <c r="K29">
        <f t="shared" si="5"/>
        <v>862.5</v>
      </c>
    </row>
    <row r="30" spans="1:11" x14ac:dyDescent="0.3">
      <c r="A30">
        <v>1.2157172301090355</v>
      </c>
      <c r="B30">
        <v>1</v>
      </c>
      <c r="C30">
        <f t="shared" si="0"/>
        <v>0</v>
      </c>
      <c r="D30">
        <f>SUM(B$4:B30)</f>
        <v>20</v>
      </c>
      <c r="E30">
        <f>SUM(C$4:C30)</f>
        <v>7</v>
      </c>
      <c r="F30">
        <f t="shared" si="1"/>
        <v>4.6666666666666669E-2</v>
      </c>
      <c r="G30">
        <f t="shared" si="2"/>
        <v>0.4</v>
      </c>
      <c r="H30">
        <f t="shared" si="6"/>
        <v>0</v>
      </c>
      <c r="I30">
        <f t="shared" si="3"/>
        <v>30</v>
      </c>
      <c r="J30">
        <f t="shared" si="4"/>
        <v>167500</v>
      </c>
      <c r="K30">
        <f t="shared" si="5"/>
        <v>837.5</v>
      </c>
    </row>
    <row r="31" spans="1:11" x14ac:dyDescent="0.3">
      <c r="A31">
        <v>1.1865611164063372</v>
      </c>
      <c r="B31">
        <v>1</v>
      </c>
      <c r="C31">
        <f t="shared" si="0"/>
        <v>0</v>
      </c>
      <c r="D31">
        <f>SUM(B$4:B31)</f>
        <v>21</v>
      </c>
      <c r="E31">
        <f>SUM(C$4:C31)</f>
        <v>7</v>
      </c>
      <c r="F31">
        <f t="shared" si="1"/>
        <v>4.6666666666666669E-2</v>
      </c>
      <c r="G31">
        <f t="shared" si="2"/>
        <v>0.42</v>
      </c>
      <c r="H31">
        <f t="shared" si="6"/>
        <v>0</v>
      </c>
      <c r="I31">
        <f t="shared" si="3"/>
        <v>29</v>
      </c>
      <c r="J31">
        <f t="shared" si="4"/>
        <v>162500</v>
      </c>
      <c r="K31">
        <f t="shared" si="5"/>
        <v>812.5</v>
      </c>
    </row>
    <row r="32" spans="1:11" x14ac:dyDescent="0.3">
      <c r="A32">
        <v>1.1843976722018132</v>
      </c>
      <c r="B32">
        <v>1</v>
      </c>
      <c r="C32">
        <f t="shared" si="0"/>
        <v>0</v>
      </c>
      <c r="D32">
        <f>SUM(B$4:B32)</f>
        <v>22</v>
      </c>
      <c r="E32">
        <f>SUM(C$4:C32)</f>
        <v>7</v>
      </c>
      <c r="F32">
        <f t="shared" si="1"/>
        <v>4.6666666666666669E-2</v>
      </c>
      <c r="G32">
        <f t="shared" si="2"/>
        <v>0.44</v>
      </c>
      <c r="H32">
        <f t="shared" si="6"/>
        <v>0</v>
      </c>
      <c r="I32">
        <f t="shared" si="3"/>
        <v>28</v>
      </c>
      <c r="J32">
        <f t="shared" si="4"/>
        <v>157500</v>
      </c>
      <c r="K32">
        <f t="shared" si="5"/>
        <v>787.5</v>
      </c>
    </row>
    <row r="33" spans="1:11" x14ac:dyDescent="0.3">
      <c r="A33">
        <v>1.163757800950195</v>
      </c>
      <c r="B33">
        <v>1</v>
      </c>
      <c r="C33">
        <f t="shared" si="0"/>
        <v>0</v>
      </c>
      <c r="D33">
        <f>SUM(B$4:B33)</f>
        <v>23</v>
      </c>
      <c r="E33">
        <f>SUM(C$4:C33)</f>
        <v>7</v>
      </c>
      <c r="F33">
        <f t="shared" si="1"/>
        <v>4.6666666666666669E-2</v>
      </c>
      <c r="G33">
        <f t="shared" si="2"/>
        <v>0.46</v>
      </c>
      <c r="H33">
        <f t="shared" si="6"/>
        <v>0</v>
      </c>
      <c r="I33">
        <f t="shared" si="3"/>
        <v>27</v>
      </c>
      <c r="J33">
        <f t="shared" si="4"/>
        <v>152500</v>
      </c>
      <c r="K33">
        <f t="shared" si="5"/>
        <v>762.5</v>
      </c>
    </row>
    <row r="34" spans="1:11" x14ac:dyDescent="0.3">
      <c r="A34">
        <v>1.1343114994701256</v>
      </c>
      <c r="B34">
        <v>1</v>
      </c>
      <c r="C34">
        <f t="shared" si="0"/>
        <v>0</v>
      </c>
      <c r="D34">
        <f>SUM(B$4:B34)</f>
        <v>24</v>
      </c>
      <c r="E34">
        <f>SUM(C$4:C34)</f>
        <v>7</v>
      </c>
      <c r="F34">
        <f t="shared" si="1"/>
        <v>4.6666666666666669E-2</v>
      </c>
      <c r="G34">
        <f t="shared" si="2"/>
        <v>0.48</v>
      </c>
      <c r="H34">
        <f t="shared" si="6"/>
        <v>0</v>
      </c>
      <c r="I34">
        <f t="shared" si="3"/>
        <v>26</v>
      </c>
      <c r="J34">
        <f t="shared" si="4"/>
        <v>147500</v>
      </c>
      <c r="K34">
        <f t="shared" si="5"/>
        <v>737.5</v>
      </c>
    </row>
    <row r="35" spans="1:11" x14ac:dyDescent="0.3">
      <c r="A35">
        <v>1.0456256486931887</v>
      </c>
      <c r="B35">
        <v>1</v>
      </c>
      <c r="C35">
        <f t="shared" si="0"/>
        <v>0</v>
      </c>
      <c r="D35">
        <f>SUM(B$4:B35)</f>
        <v>25</v>
      </c>
      <c r="E35">
        <f>SUM(C$4:C35)</f>
        <v>7</v>
      </c>
      <c r="F35">
        <f t="shared" si="1"/>
        <v>4.6666666666666669E-2</v>
      </c>
      <c r="G35">
        <f t="shared" si="2"/>
        <v>0.5</v>
      </c>
      <c r="H35">
        <f t="shared" si="6"/>
        <v>0</v>
      </c>
      <c r="I35">
        <f t="shared" si="3"/>
        <v>25</v>
      </c>
      <c r="J35">
        <f t="shared" si="4"/>
        <v>142500</v>
      </c>
      <c r="K35">
        <f t="shared" si="5"/>
        <v>712.5</v>
      </c>
    </row>
    <row r="36" spans="1:11" x14ac:dyDescent="0.3">
      <c r="A36">
        <v>1.0043385992489557</v>
      </c>
      <c r="B36">
        <v>1</v>
      </c>
      <c r="C36">
        <f t="shared" si="0"/>
        <v>0</v>
      </c>
      <c r="D36">
        <f>SUM(B$4:B36)</f>
        <v>26</v>
      </c>
      <c r="E36">
        <f>SUM(C$4:C36)</f>
        <v>7</v>
      </c>
      <c r="F36">
        <f t="shared" si="1"/>
        <v>4.6666666666666669E-2</v>
      </c>
      <c r="G36">
        <f t="shared" si="2"/>
        <v>0.52</v>
      </c>
      <c r="H36">
        <f t="shared" si="6"/>
        <v>0</v>
      </c>
      <c r="I36">
        <f t="shared" si="3"/>
        <v>24</v>
      </c>
      <c r="J36">
        <f t="shared" si="4"/>
        <v>137500</v>
      </c>
      <c r="K36">
        <f t="shared" si="5"/>
        <v>687.5</v>
      </c>
    </row>
    <row r="37" spans="1:11" x14ac:dyDescent="0.3">
      <c r="A37">
        <v>0.95541701425997516</v>
      </c>
      <c r="B37">
        <v>1</v>
      </c>
      <c r="C37">
        <f t="shared" si="0"/>
        <v>0</v>
      </c>
      <c r="D37">
        <f>SUM(B$4:B37)</f>
        <v>27</v>
      </c>
      <c r="E37">
        <f>SUM(C$4:C37)</f>
        <v>7</v>
      </c>
      <c r="F37">
        <f t="shared" si="1"/>
        <v>4.6666666666666669E-2</v>
      </c>
      <c r="G37">
        <f t="shared" si="2"/>
        <v>0.54</v>
      </c>
      <c r="H37">
        <f t="shared" si="6"/>
        <v>0</v>
      </c>
      <c r="I37">
        <f t="shared" si="3"/>
        <v>23</v>
      </c>
      <c r="J37">
        <f t="shared" si="4"/>
        <v>132500</v>
      </c>
      <c r="K37">
        <f t="shared" si="5"/>
        <v>662.5</v>
      </c>
    </row>
    <row r="38" spans="1:11" x14ac:dyDescent="0.3">
      <c r="A38">
        <v>0.92746395664609815</v>
      </c>
      <c r="B38">
        <v>1</v>
      </c>
      <c r="C38">
        <f t="shared" si="0"/>
        <v>0</v>
      </c>
      <c r="D38">
        <f>SUM(B$4:B38)</f>
        <v>28</v>
      </c>
      <c r="E38">
        <f>SUM(C$4:C38)</f>
        <v>7</v>
      </c>
      <c r="F38">
        <f t="shared" si="1"/>
        <v>4.6666666666666669E-2</v>
      </c>
      <c r="G38">
        <f t="shared" si="2"/>
        <v>0.56000000000000005</v>
      </c>
      <c r="H38">
        <f t="shared" si="6"/>
        <v>0</v>
      </c>
      <c r="I38">
        <f t="shared" si="3"/>
        <v>22</v>
      </c>
      <c r="J38">
        <f t="shared" si="4"/>
        <v>127500</v>
      </c>
      <c r="K38">
        <f t="shared" si="5"/>
        <v>637.5</v>
      </c>
    </row>
    <row r="39" spans="1:11" x14ac:dyDescent="0.3">
      <c r="A39">
        <v>0.91709736128874775</v>
      </c>
      <c r="B39">
        <v>0</v>
      </c>
      <c r="C39">
        <f t="shared" si="0"/>
        <v>1</v>
      </c>
      <c r="D39">
        <f>SUM(B$4:B39)</f>
        <v>28</v>
      </c>
      <c r="E39">
        <f>SUM(C$4:C39)</f>
        <v>8</v>
      </c>
      <c r="F39">
        <f t="shared" si="1"/>
        <v>5.3333333333333337E-2</v>
      </c>
      <c r="G39">
        <f t="shared" si="2"/>
        <v>0.56000000000000005</v>
      </c>
      <c r="H39">
        <f t="shared" si="6"/>
        <v>3.7333333333333346E-3</v>
      </c>
      <c r="I39">
        <f t="shared" si="3"/>
        <v>22</v>
      </c>
      <c r="J39">
        <f t="shared" si="4"/>
        <v>130000</v>
      </c>
      <c r="K39">
        <f t="shared" si="5"/>
        <v>650</v>
      </c>
    </row>
    <row r="40" spans="1:11" x14ac:dyDescent="0.3">
      <c r="A40">
        <v>0.89750840838411505</v>
      </c>
      <c r="B40">
        <v>1</v>
      </c>
      <c r="C40">
        <f t="shared" si="0"/>
        <v>0</v>
      </c>
      <c r="D40">
        <f>SUM(B$4:B40)</f>
        <v>29</v>
      </c>
      <c r="E40">
        <f>SUM(C$4:C40)</f>
        <v>8</v>
      </c>
      <c r="F40">
        <f t="shared" si="1"/>
        <v>5.3333333333333337E-2</v>
      </c>
      <c r="G40">
        <f t="shared" si="2"/>
        <v>0.57999999999999996</v>
      </c>
      <c r="H40">
        <f t="shared" si="6"/>
        <v>0</v>
      </c>
      <c r="I40">
        <f t="shared" si="3"/>
        <v>21</v>
      </c>
      <c r="J40">
        <f t="shared" si="4"/>
        <v>125000</v>
      </c>
      <c r="K40">
        <f t="shared" si="5"/>
        <v>625</v>
      </c>
    </row>
    <row r="41" spans="1:11" x14ac:dyDescent="0.3">
      <c r="A41">
        <v>0.89714950890938583</v>
      </c>
      <c r="B41">
        <v>0</v>
      </c>
      <c r="C41">
        <f t="shared" si="0"/>
        <v>1</v>
      </c>
      <c r="D41">
        <f>SUM(B$4:B41)</f>
        <v>29</v>
      </c>
      <c r="E41">
        <f>SUM(C$4:C41)</f>
        <v>9</v>
      </c>
      <c r="F41">
        <f t="shared" si="1"/>
        <v>0.06</v>
      </c>
      <c r="G41">
        <f t="shared" si="2"/>
        <v>0.57999999999999996</v>
      </c>
      <c r="H41">
        <f t="shared" si="6"/>
        <v>3.8666666666666632E-3</v>
      </c>
      <c r="I41">
        <f t="shared" si="3"/>
        <v>21</v>
      </c>
      <c r="J41">
        <f t="shared" si="4"/>
        <v>127500</v>
      </c>
      <c r="K41">
        <f t="shared" si="5"/>
        <v>637.5</v>
      </c>
    </row>
    <row r="42" spans="1:11" x14ac:dyDescent="0.3">
      <c r="A42">
        <v>0.8344344530113762</v>
      </c>
      <c r="B42">
        <v>0</v>
      </c>
      <c r="C42">
        <f t="shared" si="0"/>
        <v>1</v>
      </c>
      <c r="D42">
        <f>SUM(B$4:B42)</f>
        <v>29</v>
      </c>
      <c r="E42">
        <f>SUM(C$4:C42)</f>
        <v>10</v>
      </c>
      <c r="F42">
        <f t="shared" si="1"/>
        <v>6.6666666666666666E-2</v>
      </c>
      <c r="G42">
        <f t="shared" si="2"/>
        <v>0.57999999999999996</v>
      </c>
      <c r="H42">
        <f t="shared" si="6"/>
        <v>3.8666666666666671E-3</v>
      </c>
      <c r="I42">
        <f t="shared" si="3"/>
        <v>21</v>
      </c>
      <c r="J42">
        <f t="shared" si="4"/>
        <v>130000</v>
      </c>
      <c r="K42">
        <f t="shared" si="5"/>
        <v>650</v>
      </c>
    </row>
    <row r="43" spans="1:11" x14ac:dyDescent="0.3">
      <c r="A43">
        <v>0.82334513435619372</v>
      </c>
      <c r="B43">
        <v>0</v>
      </c>
      <c r="C43">
        <f t="shared" si="0"/>
        <v>1</v>
      </c>
      <c r="D43">
        <f>SUM(B$4:B43)</f>
        <v>29</v>
      </c>
      <c r="E43">
        <f>SUM(C$4:C43)</f>
        <v>11</v>
      </c>
      <c r="F43">
        <f t="shared" si="1"/>
        <v>7.3333333333333334E-2</v>
      </c>
      <c r="G43">
        <f t="shared" si="2"/>
        <v>0.57999999999999996</v>
      </c>
      <c r="H43">
        <f t="shared" si="6"/>
        <v>3.8666666666666671E-3</v>
      </c>
      <c r="I43">
        <f t="shared" si="3"/>
        <v>21</v>
      </c>
      <c r="J43">
        <f t="shared" si="4"/>
        <v>132500</v>
      </c>
      <c r="K43">
        <f t="shared" si="5"/>
        <v>662.5</v>
      </c>
    </row>
    <row r="44" spans="1:11" x14ac:dyDescent="0.3">
      <c r="A44">
        <v>0.79835994363550633</v>
      </c>
      <c r="B44">
        <v>0</v>
      </c>
      <c r="C44">
        <f t="shared" si="0"/>
        <v>1</v>
      </c>
      <c r="D44">
        <f>SUM(B$4:B44)</f>
        <v>29</v>
      </c>
      <c r="E44">
        <f>SUM(C$4:C44)</f>
        <v>12</v>
      </c>
      <c r="F44">
        <f t="shared" si="1"/>
        <v>0.08</v>
      </c>
      <c r="G44">
        <f t="shared" si="2"/>
        <v>0.57999999999999996</v>
      </c>
      <c r="H44">
        <f t="shared" si="6"/>
        <v>3.8666666666666671E-3</v>
      </c>
      <c r="I44">
        <f t="shared" si="3"/>
        <v>21</v>
      </c>
      <c r="J44">
        <f t="shared" si="4"/>
        <v>135000</v>
      </c>
      <c r="K44">
        <f t="shared" si="5"/>
        <v>675</v>
      </c>
    </row>
    <row r="45" spans="1:11" x14ac:dyDescent="0.3">
      <c r="A45">
        <v>0.79579645308226477</v>
      </c>
      <c r="B45">
        <v>1</v>
      </c>
      <c r="C45">
        <f t="shared" si="0"/>
        <v>0</v>
      </c>
      <c r="D45">
        <f>SUM(B$4:B45)</f>
        <v>30</v>
      </c>
      <c r="E45">
        <f>SUM(C$4:C45)</f>
        <v>12</v>
      </c>
      <c r="F45">
        <f t="shared" si="1"/>
        <v>0.08</v>
      </c>
      <c r="G45">
        <f t="shared" si="2"/>
        <v>0.6</v>
      </c>
      <c r="H45">
        <f t="shared" si="6"/>
        <v>0</v>
      </c>
      <c r="I45">
        <f t="shared" si="3"/>
        <v>20</v>
      </c>
      <c r="J45">
        <f t="shared" si="4"/>
        <v>130000</v>
      </c>
      <c r="K45">
        <f t="shared" si="5"/>
        <v>650</v>
      </c>
    </row>
    <row r="46" spans="1:11" x14ac:dyDescent="0.3">
      <c r="A46">
        <v>0.76901634590675239</v>
      </c>
      <c r="B46">
        <v>0</v>
      </c>
      <c r="C46">
        <f t="shared" si="0"/>
        <v>1</v>
      </c>
      <c r="D46">
        <f>SUM(B$4:B46)</f>
        <v>30</v>
      </c>
      <c r="E46">
        <f>SUM(C$4:C46)</f>
        <v>13</v>
      </c>
      <c r="F46">
        <f t="shared" si="1"/>
        <v>8.666666666666667E-2</v>
      </c>
      <c r="G46">
        <f t="shared" si="2"/>
        <v>0.6</v>
      </c>
      <c r="H46">
        <f t="shared" si="6"/>
        <v>4.000000000000001E-3</v>
      </c>
      <c r="I46">
        <f t="shared" si="3"/>
        <v>20</v>
      </c>
      <c r="J46">
        <f t="shared" si="4"/>
        <v>132500</v>
      </c>
      <c r="K46">
        <f t="shared" si="5"/>
        <v>662.5</v>
      </c>
    </row>
    <row r="47" spans="1:11" x14ac:dyDescent="0.3">
      <c r="A47">
        <v>0.7583107124443027</v>
      </c>
      <c r="B47">
        <v>1</v>
      </c>
      <c r="C47">
        <f t="shared" si="0"/>
        <v>0</v>
      </c>
      <c r="D47">
        <f>SUM(B$4:B47)</f>
        <v>31</v>
      </c>
      <c r="E47">
        <f>SUM(C$4:C47)</f>
        <v>13</v>
      </c>
      <c r="F47">
        <f t="shared" si="1"/>
        <v>8.666666666666667E-2</v>
      </c>
      <c r="G47">
        <f t="shared" si="2"/>
        <v>0.62</v>
      </c>
      <c r="H47">
        <f t="shared" si="6"/>
        <v>0</v>
      </c>
      <c r="I47">
        <f t="shared" si="3"/>
        <v>19</v>
      </c>
      <c r="J47">
        <f t="shared" si="4"/>
        <v>127500</v>
      </c>
      <c r="K47">
        <f t="shared" si="5"/>
        <v>637.5</v>
      </c>
    </row>
    <row r="48" spans="1:11" x14ac:dyDescent="0.3">
      <c r="A48">
        <v>0.7327864894562941</v>
      </c>
      <c r="B48">
        <v>0</v>
      </c>
      <c r="C48">
        <f t="shared" si="0"/>
        <v>1</v>
      </c>
      <c r="D48">
        <f>SUM(B$4:B48)</f>
        <v>31</v>
      </c>
      <c r="E48">
        <f>SUM(C$4:C48)</f>
        <v>14</v>
      </c>
      <c r="F48">
        <f t="shared" si="1"/>
        <v>9.3333333333333338E-2</v>
      </c>
      <c r="G48">
        <f t="shared" si="2"/>
        <v>0.62</v>
      </c>
      <c r="H48">
        <f t="shared" si="6"/>
        <v>4.1333333333333343E-3</v>
      </c>
      <c r="I48">
        <f t="shared" si="3"/>
        <v>19</v>
      </c>
      <c r="J48">
        <f t="shared" si="4"/>
        <v>130000</v>
      </c>
      <c r="K48">
        <f t="shared" si="5"/>
        <v>650</v>
      </c>
    </row>
    <row r="49" spans="1:11" x14ac:dyDescent="0.3">
      <c r="A49">
        <v>0.64024842318999953</v>
      </c>
      <c r="B49">
        <v>0</v>
      </c>
      <c r="C49">
        <f t="shared" si="0"/>
        <v>1</v>
      </c>
      <c r="D49">
        <f>SUM(B$4:B49)</f>
        <v>31</v>
      </c>
      <c r="E49">
        <f>SUM(C$4:C49)</f>
        <v>15</v>
      </c>
      <c r="F49">
        <f t="shared" si="1"/>
        <v>0.1</v>
      </c>
      <c r="G49">
        <f t="shared" si="2"/>
        <v>0.62</v>
      </c>
      <c r="H49">
        <f t="shared" si="6"/>
        <v>4.1333333333333343E-3</v>
      </c>
      <c r="I49">
        <f t="shared" si="3"/>
        <v>19</v>
      </c>
      <c r="J49">
        <f t="shared" si="4"/>
        <v>132500</v>
      </c>
      <c r="K49">
        <f t="shared" si="5"/>
        <v>662.5</v>
      </c>
    </row>
    <row r="50" spans="1:11" x14ac:dyDescent="0.3">
      <c r="A50">
        <v>0.63428560919283039</v>
      </c>
      <c r="B50">
        <v>0</v>
      </c>
      <c r="C50">
        <f t="shared" si="0"/>
        <v>1</v>
      </c>
      <c r="D50">
        <f>SUM(B$4:B50)</f>
        <v>31</v>
      </c>
      <c r="E50">
        <f>SUM(C$4:C50)</f>
        <v>16</v>
      </c>
      <c r="F50">
        <f t="shared" si="1"/>
        <v>0.10666666666666667</v>
      </c>
      <c r="G50">
        <f t="shared" si="2"/>
        <v>0.62</v>
      </c>
      <c r="H50">
        <f t="shared" si="6"/>
        <v>4.1333333333333343E-3</v>
      </c>
      <c r="I50">
        <f t="shared" si="3"/>
        <v>19</v>
      </c>
      <c r="J50">
        <f t="shared" si="4"/>
        <v>135000</v>
      </c>
      <c r="K50">
        <f t="shared" si="5"/>
        <v>675</v>
      </c>
    </row>
    <row r="51" spans="1:11" x14ac:dyDescent="0.3">
      <c r="A51">
        <v>0.60380430996454226</v>
      </c>
      <c r="B51">
        <v>1</v>
      </c>
      <c r="C51">
        <f t="shared" si="0"/>
        <v>0</v>
      </c>
      <c r="D51">
        <f>SUM(B$4:B51)</f>
        <v>32</v>
      </c>
      <c r="E51">
        <f>SUM(C$4:C51)</f>
        <v>16</v>
      </c>
      <c r="F51">
        <f t="shared" si="1"/>
        <v>0.10666666666666667</v>
      </c>
      <c r="G51">
        <f t="shared" si="2"/>
        <v>0.64</v>
      </c>
      <c r="H51">
        <f t="shared" si="6"/>
        <v>0</v>
      </c>
      <c r="I51">
        <f t="shared" si="3"/>
        <v>18</v>
      </c>
      <c r="J51">
        <f t="shared" si="4"/>
        <v>130000</v>
      </c>
      <c r="K51">
        <f t="shared" si="5"/>
        <v>650</v>
      </c>
    </row>
    <row r="52" spans="1:11" x14ac:dyDescent="0.3">
      <c r="A52">
        <v>0.56484993991932075</v>
      </c>
      <c r="B52">
        <v>0</v>
      </c>
      <c r="C52">
        <f t="shared" si="0"/>
        <v>1</v>
      </c>
      <c r="D52">
        <f>SUM(B$4:B52)</f>
        <v>32</v>
      </c>
      <c r="E52">
        <f>SUM(C$4:C52)</f>
        <v>17</v>
      </c>
      <c r="F52">
        <f t="shared" si="1"/>
        <v>0.11333333333333333</v>
      </c>
      <c r="G52">
        <f t="shared" si="2"/>
        <v>0.64</v>
      </c>
      <c r="H52">
        <f t="shared" si="6"/>
        <v>4.2666666666666591E-3</v>
      </c>
      <c r="I52">
        <f t="shared" si="3"/>
        <v>18</v>
      </c>
      <c r="J52">
        <f t="shared" si="4"/>
        <v>132500</v>
      </c>
      <c r="K52">
        <f t="shared" si="5"/>
        <v>662.5</v>
      </c>
    </row>
    <row r="53" spans="1:11" x14ac:dyDescent="0.3">
      <c r="A53">
        <v>0.5502061564631967</v>
      </c>
      <c r="B53">
        <v>0</v>
      </c>
      <c r="C53">
        <f t="shared" si="0"/>
        <v>1</v>
      </c>
      <c r="D53">
        <f>SUM(B$4:B53)</f>
        <v>32</v>
      </c>
      <c r="E53">
        <f>SUM(C$4:C53)</f>
        <v>18</v>
      </c>
      <c r="F53">
        <f t="shared" si="1"/>
        <v>0.12</v>
      </c>
      <c r="G53">
        <f t="shared" si="2"/>
        <v>0.64</v>
      </c>
      <c r="H53">
        <f t="shared" si="6"/>
        <v>4.2666666666666677E-3</v>
      </c>
      <c r="I53">
        <f t="shared" si="3"/>
        <v>18</v>
      </c>
      <c r="J53">
        <f t="shared" si="4"/>
        <v>135000</v>
      </c>
      <c r="K53">
        <f t="shared" si="5"/>
        <v>675</v>
      </c>
    </row>
    <row r="54" spans="1:11" x14ac:dyDescent="0.3">
      <c r="A54">
        <v>0.49236026336265265</v>
      </c>
      <c r="B54">
        <v>1</v>
      </c>
      <c r="C54">
        <f t="shared" si="0"/>
        <v>0</v>
      </c>
      <c r="D54">
        <f>SUM(B$4:B54)</f>
        <v>33</v>
      </c>
      <c r="E54">
        <f>SUM(C$4:C54)</f>
        <v>18</v>
      </c>
      <c r="F54">
        <f t="shared" si="1"/>
        <v>0.12</v>
      </c>
      <c r="G54">
        <f t="shared" si="2"/>
        <v>0.66</v>
      </c>
      <c r="H54">
        <f t="shared" si="6"/>
        <v>0</v>
      </c>
      <c r="I54">
        <f t="shared" si="3"/>
        <v>17</v>
      </c>
      <c r="J54">
        <f t="shared" si="4"/>
        <v>130000</v>
      </c>
      <c r="K54">
        <f t="shared" si="5"/>
        <v>650</v>
      </c>
    </row>
    <row r="55" spans="1:11" x14ac:dyDescent="0.3">
      <c r="A55">
        <v>0.44072374961191685</v>
      </c>
      <c r="B55">
        <v>1</v>
      </c>
      <c r="C55">
        <f t="shared" si="0"/>
        <v>0</v>
      </c>
      <c r="D55">
        <f>SUM(B$4:B55)</f>
        <v>34</v>
      </c>
      <c r="E55">
        <f>SUM(C$4:C55)</f>
        <v>18</v>
      </c>
      <c r="F55">
        <f t="shared" si="1"/>
        <v>0.12</v>
      </c>
      <c r="G55">
        <f t="shared" si="2"/>
        <v>0.68</v>
      </c>
      <c r="H55">
        <f t="shared" si="6"/>
        <v>0</v>
      </c>
      <c r="I55">
        <f t="shared" si="3"/>
        <v>16</v>
      </c>
      <c r="J55">
        <f t="shared" si="4"/>
        <v>125000</v>
      </c>
      <c r="K55">
        <f t="shared" si="5"/>
        <v>625</v>
      </c>
    </row>
    <row r="56" spans="1:11" x14ac:dyDescent="0.3">
      <c r="A56">
        <v>0.43252513547143723</v>
      </c>
      <c r="B56">
        <v>0</v>
      </c>
      <c r="C56">
        <f t="shared" si="0"/>
        <v>1</v>
      </c>
      <c r="D56">
        <f>SUM(B$4:B56)</f>
        <v>34</v>
      </c>
      <c r="E56">
        <f>SUM(C$4:C56)</f>
        <v>19</v>
      </c>
      <c r="F56">
        <f t="shared" si="1"/>
        <v>0.12666666666666668</v>
      </c>
      <c r="G56">
        <f t="shared" si="2"/>
        <v>0.68</v>
      </c>
      <c r="H56">
        <f t="shared" si="6"/>
        <v>4.5333333333333441E-3</v>
      </c>
      <c r="I56">
        <f t="shared" si="3"/>
        <v>16</v>
      </c>
      <c r="J56">
        <f t="shared" si="4"/>
        <v>127500</v>
      </c>
      <c r="K56">
        <f t="shared" si="5"/>
        <v>637.5</v>
      </c>
    </row>
    <row r="57" spans="1:11" x14ac:dyDescent="0.3">
      <c r="A57">
        <v>0.43015514465612353</v>
      </c>
      <c r="B57">
        <v>0</v>
      </c>
      <c r="C57">
        <f t="shared" si="0"/>
        <v>1</v>
      </c>
      <c r="D57">
        <f>SUM(B$4:B57)</f>
        <v>34</v>
      </c>
      <c r="E57">
        <f>SUM(C$4:C57)</f>
        <v>20</v>
      </c>
      <c r="F57">
        <f t="shared" si="1"/>
        <v>0.13333333333333333</v>
      </c>
      <c r="G57">
        <f t="shared" si="2"/>
        <v>0.68</v>
      </c>
      <c r="H57">
        <f t="shared" si="6"/>
        <v>4.533333333333325E-3</v>
      </c>
      <c r="I57">
        <f t="shared" si="3"/>
        <v>16</v>
      </c>
      <c r="J57">
        <f t="shared" si="4"/>
        <v>130000</v>
      </c>
      <c r="K57">
        <f t="shared" si="5"/>
        <v>650</v>
      </c>
    </row>
    <row r="58" spans="1:11" x14ac:dyDescent="0.3">
      <c r="A58">
        <v>0.40822256983579747</v>
      </c>
      <c r="B58">
        <v>0</v>
      </c>
      <c r="C58">
        <f t="shared" si="0"/>
        <v>1</v>
      </c>
      <c r="D58">
        <f>SUM(B$4:B58)</f>
        <v>34</v>
      </c>
      <c r="E58">
        <f>SUM(C$4:C58)</f>
        <v>21</v>
      </c>
      <c r="F58">
        <f t="shared" si="1"/>
        <v>0.14000000000000001</v>
      </c>
      <c r="G58">
        <f t="shared" si="2"/>
        <v>0.68</v>
      </c>
      <c r="H58">
        <f t="shared" si="6"/>
        <v>4.5333333333333441E-3</v>
      </c>
      <c r="I58">
        <f t="shared" si="3"/>
        <v>16</v>
      </c>
      <c r="J58">
        <f t="shared" si="4"/>
        <v>132500</v>
      </c>
      <c r="K58">
        <f t="shared" si="5"/>
        <v>662.5</v>
      </c>
    </row>
    <row r="59" spans="1:11" x14ac:dyDescent="0.3">
      <c r="A59">
        <v>0.37943656001964193</v>
      </c>
      <c r="B59">
        <v>1</v>
      </c>
      <c r="C59">
        <f t="shared" si="0"/>
        <v>0</v>
      </c>
      <c r="D59">
        <f>SUM(B$4:B59)</f>
        <v>35</v>
      </c>
      <c r="E59">
        <f>SUM(C$4:C59)</f>
        <v>21</v>
      </c>
      <c r="F59">
        <f t="shared" si="1"/>
        <v>0.14000000000000001</v>
      </c>
      <c r="G59">
        <f t="shared" si="2"/>
        <v>0.7</v>
      </c>
      <c r="H59">
        <f t="shared" si="6"/>
        <v>0</v>
      </c>
      <c r="I59">
        <f t="shared" si="3"/>
        <v>15</v>
      </c>
      <c r="J59">
        <f t="shared" si="4"/>
        <v>127500</v>
      </c>
      <c r="K59">
        <f t="shared" si="5"/>
        <v>637.5</v>
      </c>
    </row>
    <row r="60" spans="1:11" x14ac:dyDescent="0.3">
      <c r="A60">
        <v>0.32216541029126744</v>
      </c>
      <c r="B60">
        <v>1</v>
      </c>
      <c r="C60">
        <f t="shared" si="0"/>
        <v>0</v>
      </c>
      <c r="D60">
        <f>SUM(B$4:B60)</f>
        <v>36</v>
      </c>
      <c r="E60">
        <f>SUM(C$4:C60)</f>
        <v>21</v>
      </c>
      <c r="F60">
        <f t="shared" si="1"/>
        <v>0.14000000000000001</v>
      </c>
      <c r="G60">
        <f t="shared" si="2"/>
        <v>0.72</v>
      </c>
      <c r="H60">
        <f t="shared" si="6"/>
        <v>0</v>
      </c>
      <c r="I60">
        <f t="shared" si="3"/>
        <v>14</v>
      </c>
      <c r="J60">
        <f t="shared" si="4"/>
        <v>122500</v>
      </c>
      <c r="K60">
        <f t="shared" si="5"/>
        <v>612.5</v>
      </c>
    </row>
    <row r="61" spans="1:11" x14ac:dyDescent="0.3">
      <c r="A61">
        <v>0.31101804697022817</v>
      </c>
      <c r="B61">
        <v>0</v>
      </c>
      <c r="C61">
        <f t="shared" si="0"/>
        <v>1</v>
      </c>
      <c r="D61">
        <f>SUM(B$4:B61)</f>
        <v>36</v>
      </c>
      <c r="E61">
        <f>SUM(C$4:C61)</f>
        <v>22</v>
      </c>
      <c r="F61">
        <f t="shared" si="1"/>
        <v>0.14666666666666667</v>
      </c>
      <c r="G61">
        <f t="shared" si="2"/>
        <v>0.72</v>
      </c>
      <c r="H61">
        <f t="shared" si="6"/>
        <v>4.7999999999999909E-3</v>
      </c>
      <c r="I61">
        <f t="shared" si="3"/>
        <v>14</v>
      </c>
      <c r="J61">
        <f t="shared" si="4"/>
        <v>125000</v>
      </c>
      <c r="K61">
        <f t="shared" si="5"/>
        <v>625</v>
      </c>
    </row>
    <row r="62" spans="1:11" x14ac:dyDescent="0.3">
      <c r="A62">
        <v>0.29835672068274671</v>
      </c>
      <c r="B62">
        <v>0</v>
      </c>
      <c r="C62">
        <f t="shared" si="0"/>
        <v>1</v>
      </c>
      <c r="D62">
        <f>SUM(B$4:B62)</f>
        <v>36</v>
      </c>
      <c r="E62">
        <f>SUM(C$4:C62)</f>
        <v>23</v>
      </c>
      <c r="F62">
        <f t="shared" si="1"/>
        <v>0.15333333333333332</v>
      </c>
      <c r="G62">
        <f t="shared" si="2"/>
        <v>0.72</v>
      </c>
      <c r="H62">
        <f t="shared" si="6"/>
        <v>4.7999999999999909E-3</v>
      </c>
      <c r="I62">
        <f t="shared" si="3"/>
        <v>14</v>
      </c>
      <c r="J62">
        <f t="shared" si="4"/>
        <v>127500</v>
      </c>
      <c r="K62">
        <f t="shared" si="5"/>
        <v>637.5</v>
      </c>
    </row>
    <row r="63" spans="1:11" x14ac:dyDescent="0.3">
      <c r="A63">
        <v>0.2182782673177607</v>
      </c>
      <c r="B63">
        <v>0</v>
      </c>
      <c r="C63">
        <f t="shared" si="0"/>
        <v>1</v>
      </c>
      <c r="D63">
        <f>SUM(B$4:B63)</f>
        <v>36</v>
      </c>
      <c r="E63">
        <f>SUM(C$4:C63)</f>
        <v>24</v>
      </c>
      <c r="F63">
        <f t="shared" si="1"/>
        <v>0.16</v>
      </c>
      <c r="G63">
        <f t="shared" si="2"/>
        <v>0.72</v>
      </c>
      <c r="H63">
        <f t="shared" si="6"/>
        <v>4.8000000000000109E-3</v>
      </c>
      <c r="I63">
        <f t="shared" si="3"/>
        <v>14</v>
      </c>
      <c r="J63">
        <f t="shared" si="4"/>
        <v>130000</v>
      </c>
      <c r="K63">
        <f t="shared" si="5"/>
        <v>650</v>
      </c>
    </row>
    <row r="64" spans="1:11" x14ac:dyDescent="0.3">
      <c r="A64">
        <v>0.21575687013082653</v>
      </c>
      <c r="B64">
        <v>1</v>
      </c>
      <c r="C64">
        <f t="shared" si="0"/>
        <v>0</v>
      </c>
      <c r="D64">
        <f>SUM(B$4:B64)</f>
        <v>37</v>
      </c>
      <c r="E64">
        <f>SUM(C$4:C64)</f>
        <v>24</v>
      </c>
      <c r="F64">
        <f t="shared" si="1"/>
        <v>0.16</v>
      </c>
      <c r="G64">
        <f t="shared" si="2"/>
        <v>0.74</v>
      </c>
      <c r="H64">
        <f t="shared" si="6"/>
        <v>0</v>
      </c>
      <c r="I64">
        <f t="shared" si="3"/>
        <v>13</v>
      </c>
      <c r="J64">
        <f t="shared" si="4"/>
        <v>125000</v>
      </c>
      <c r="K64">
        <f t="shared" si="5"/>
        <v>625</v>
      </c>
    </row>
    <row r="65" spans="1:11" x14ac:dyDescent="0.3">
      <c r="A65">
        <v>0.19538601548832896</v>
      </c>
      <c r="B65">
        <v>0</v>
      </c>
      <c r="C65">
        <f t="shared" si="0"/>
        <v>1</v>
      </c>
      <c r="D65">
        <f>SUM(B$4:B65)</f>
        <v>37</v>
      </c>
      <c r="E65">
        <f>SUM(C$4:C65)</f>
        <v>25</v>
      </c>
      <c r="F65">
        <f t="shared" si="1"/>
        <v>0.16666666666666666</v>
      </c>
      <c r="G65">
        <f t="shared" si="2"/>
        <v>0.74</v>
      </c>
      <c r="H65">
        <f t="shared" si="6"/>
        <v>4.9333333333333243E-3</v>
      </c>
      <c r="I65">
        <f t="shared" si="3"/>
        <v>13</v>
      </c>
      <c r="J65">
        <f t="shared" si="4"/>
        <v>127500</v>
      </c>
      <c r="K65">
        <f t="shared" si="5"/>
        <v>637.5</v>
      </c>
    </row>
    <row r="66" spans="1:11" x14ac:dyDescent="0.3">
      <c r="A66">
        <v>0.18162869540646204</v>
      </c>
      <c r="B66">
        <v>1</v>
      </c>
      <c r="C66">
        <f t="shared" si="0"/>
        <v>0</v>
      </c>
      <c r="D66">
        <f>SUM(B$4:B66)</f>
        <v>38</v>
      </c>
      <c r="E66">
        <f>SUM(C$4:C66)</f>
        <v>25</v>
      </c>
      <c r="F66">
        <f t="shared" si="1"/>
        <v>0.16666666666666666</v>
      </c>
      <c r="G66">
        <f t="shared" si="2"/>
        <v>0.76</v>
      </c>
      <c r="H66">
        <f t="shared" si="6"/>
        <v>0</v>
      </c>
      <c r="I66">
        <f t="shared" si="3"/>
        <v>12</v>
      </c>
      <c r="J66">
        <f t="shared" si="4"/>
        <v>122500</v>
      </c>
      <c r="K66">
        <f t="shared" si="5"/>
        <v>612.5</v>
      </c>
    </row>
    <row r="67" spans="1:11" x14ac:dyDescent="0.3">
      <c r="A67">
        <v>0.13903750966080969</v>
      </c>
      <c r="B67">
        <v>1</v>
      </c>
      <c r="C67">
        <f t="shared" si="0"/>
        <v>0</v>
      </c>
      <c r="D67">
        <f>SUM(B$4:B67)</f>
        <v>39</v>
      </c>
      <c r="E67">
        <f>SUM(C$4:C67)</f>
        <v>25</v>
      </c>
      <c r="F67">
        <f t="shared" si="1"/>
        <v>0.16666666666666666</v>
      </c>
      <c r="G67">
        <f t="shared" si="2"/>
        <v>0.78</v>
      </c>
      <c r="H67">
        <f t="shared" si="6"/>
        <v>0</v>
      </c>
      <c r="I67">
        <f t="shared" si="3"/>
        <v>11</v>
      </c>
      <c r="J67">
        <f t="shared" si="4"/>
        <v>117500</v>
      </c>
      <c r="K67">
        <f t="shared" si="5"/>
        <v>587.5</v>
      </c>
    </row>
    <row r="68" spans="1:11" x14ac:dyDescent="0.3">
      <c r="A68">
        <v>0.1241195374391096</v>
      </c>
      <c r="B68">
        <v>0</v>
      </c>
      <c r="C68">
        <f t="shared" si="0"/>
        <v>1</v>
      </c>
      <c r="D68">
        <f>SUM(B$4:B68)</f>
        <v>39</v>
      </c>
      <c r="E68">
        <f>SUM(C$4:C68)</f>
        <v>26</v>
      </c>
      <c r="F68">
        <f t="shared" si="1"/>
        <v>0.17333333333333334</v>
      </c>
      <c r="G68">
        <f t="shared" si="2"/>
        <v>0.78</v>
      </c>
      <c r="H68">
        <f t="shared" si="6"/>
        <v>5.2000000000000119E-3</v>
      </c>
      <c r="I68">
        <f t="shared" si="3"/>
        <v>11</v>
      </c>
      <c r="J68">
        <f t="shared" si="4"/>
        <v>120000</v>
      </c>
      <c r="K68">
        <f t="shared" si="5"/>
        <v>600</v>
      </c>
    </row>
    <row r="69" spans="1:11" x14ac:dyDescent="0.3">
      <c r="A69">
        <v>0.11556707563733451</v>
      </c>
      <c r="B69">
        <v>0</v>
      </c>
      <c r="C69">
        <f t="shared" ref="C69:C132" si="7">1-B69</f>
        <v>1</v>
      </c>
      <c r="D69">
        <f>SUM(B$4:B69)</f>
        <v>39</v>
      </c>
      <c r="E69">
        <f>SUM(C$4:C69)</f>
        <v>27</v>
      </c>
      <c r="F69">
        <f t="shared" si="1"/>
        <v>0.18</v>
      </c>
      <c r="G69">
        <f t="shared" si="2"/>
        <v>0.78</v>
      </c>
      <c r="H69">
        <f t="shared" si="6"/>
        <v>5.1999999999999902E-3</v>
      </c>
      <c r="I69">
        <f t="shared" si="3"/>
        <v>11</v>
      </c>
      <c r="J69">
        <f t="shared" si="4"/>
        <v>122500</v>
      </c>
      <c r="K69">
        <f t="shared" si="5"/>
        <v>612.5</v>
      </c>
    </row>
    <row r="70" spans="1:11" x14ac:dyDescent="0.3">
      <c r="A70">
        <v>0.10871886552319178</v>
      </c>
      <c r="B70">
        <v>0</v>
      </c>
      <c r="C70">
        <f t="shared" si="7"/>
        <v>1</v>
      </c>
      <c r="D70">
        <f>SUM(B$4:B70)</f>
        <v>39</v>
      </c>
      <c r="E70">
        <f>SUM(C$4:C70)</f>
        <v>28</v>
      </c>
      <c r="F70">
        <f t="shared" ref="F70:F133" si="8">E70/150</f>
        <v>0.18666666666666668</v>
      </c>
      <c r="G70">
        <f t="shared" ref="G70:G133" si="9">D70/50</f>
        <v>0.78</v>
      </c>
      <c r="H70">
        <f t="shared" si="6"/>
        <v>5.2000000000000119E-3</v>
      </c>
      <c r="I70">
        <f t="shared" ref="I70:I133" si="10">50-D70</f>
        <v>11</v>
      </c>
      <c r="J70">
        <f t="shared" ref="J70:J133" si="11">I70*5000 + 2500*E70</f>
        <v>125000</v>
      </c>
      <c r="K70">
        <f t="shared" ref="K70:K133" si="12">J70/200</f>
        <v>625</v>
      </c>
    </row>
    <row r="71" spans="1:11" x14ac:dyDescent="0.3">
      <c r="A71">
        <v>0.10831189512151655</v>
      </c>
      <c r="B71">
        <v>1</v>
      </c>
      <c r="C71">
        <f t="shared" si="7"/>
        <v>0</v>
      </c>
      <c r="D71">
        <f>SUM(B$4:B71)</f>
        <v>40</v>
      </c>
      <c r="E71">
        <f>SUM(C$4:C71)</f>
        <v>28</v>
      </c>
      <c r="F71">
        <f t="shared" si="8"/>
        <v>0.18666666666666668</v>
      </c>
      <c r="G71">
        <f t="shared" si="9"/>
        <v>0.8</v>
      </c>
      <c r="H71">
        <f t="shared" ref="H71:H134" si="13">(G71+G70)/2*(F71-F70)</f>
        <v>0</v>
      </c>
      <c r="I71">
        <f t="shared" si="10"/>
        <v>10</v>
      </c>
      <c r="J71">
        <f t="shared" si="11"/>
        <v>120000</v>
      </c>
      <c r="K71">
        <f t="shared" si="12"/>
        <v>600</v>
      </c>
    </row>
    <row r="72" spans="1:11" x14ac:dyDescent="0.3">
      <c r="A72">
        <v>7.4978438472228931E-2</v>
      </c>
      <c r="B72">
        <v>0</v>
      </c>
      <c r="C72">
        <f t="shared" si="7"/>
        <v>1</v>
      </c>
      <c r="D72">
        <f>SUM(B$4:B72)</f>
        <v>40</v>
      </c>
      <c r="E72">
        <f>SUM(C$4:C72)</f>
        <v>29</v>
      </c>
      <c r="F72">
        <f t="shared" si="8"/>
        <v>0.19333333333333333</v>
      </c>
      <c r="G72">
        <f t="shared" si="9"/>
        <v>0.8</v>
      </c>
      <c r="H72">
        <f t="shared" si="13"/>
        <v>5.3333333333333236E-3</v>
      </c>
      <c r="I72">
        <f t="shared" si="10"/>
        <v>10</v>
      </c>
      <c r="J72">
        <f t="shared" si="11"/>
        <v>122500</v>
      </c>
      <c r="K72">
        <f t="shared" si="12"/>
        <v>612.5</v>
      </c>
    </row>
    <row r="73" spans="1:11" x14ac:dyDescent="0.3">
      <c r="A73">
        <v>6.3399138708578343E-2</v>
      </c>
      <c r="B73">
        <v>0</v>
      </c>
      <c r="C73">
        <f t="shared" si="7"/>
        <v>1</v>
      </c>
      <c r="D73">
        <f>SUM(B$4:B73)</f>
        <v>40</v>
      </c>
      <c r="E73">
        <f>SUM(C$4:C73)</f>
        <v>30</v>
      </c>
      <c r="F73">
        <f t="shared" si="8"/>
        <v>0.2</v>
      </c>
      <c r="G73">
        <f t="shared" si="9"/>
        <v>0.8</v>
      </c>
      <c r="H73">
        <f t="shared" si="13"/>
        <v>5.3333333333333462E-3</v>
      </c>
      <c r="I73">
        <f t="shared" si="10"/>
        <v>10</v>
      </c>
      <c r="J73">
        <f t="shared" si="11"/>
        <v>125000</v>
      </c>
      <c r="K73">
        <f t="shared" si="12"/>
        <v>625</v>
      </c>
    </row>
    <row r="74" spans="1:11" x14ac:dyDescent="0.3">
      <c r="A74">
        <v>2.4982705839870261E-2</v>
      </c>
      <c r="B74">
        <v>0</v>
      </c>
      <c r="C74">
        <f t="shared" si="7"/>
        <v>1</v>
      </c>
      <c r="D74">
        <f>SUM(B$4:B74)</f>
        <v>40</v>
      </c>
      <c r="E74">
        <f>SUM(C$4:C74)</f>
        <v>31</v>
      </c>
      <c r="F74">
        <f t="shared" si="8"/>
        <v>0.20666666666666667</v>
      </c>
      <c r="G74">
        <f t="shared" si="9"/>
        <v>0.8</v>
      </c>
      <c r="H74">
        <f t="shared" si="13"/>
        <v>5.3333333333333236E-3</v>
      </c>
      <c r="I74">
        <f t="shared" si="10"/>
        <v>10</v>
      </c>
      <c r="J74">
        <f t="shared" si="11"/>
        <v>127500</v>
      </c>
      <c r="K74">
        <f t="shared" si="12"/>
        <v>637.5</v>
      </c>
    </row>
    <row r="75" spans="1:11" x14ac:dyDescent="0.3">
      <c r="A75">
        <v>-8.5343422470321381E-3</v>
      </c>
      <c r="B75">
        <v>0</v>
      </c>
      <c r="C75">
        <f t="shared" si="7"/>
        <v>1</v>
      </c>
      <c r="D75">
        <f>SUM(B$4:B75)</f>
        <v>40</v>
      </c>
      <c r="E75">
        <f>SUM(C$4:C75)</f>
        <v>32</v>
      </c>
      <c r="F75">
        <f t="shared" si="8"/>
        <v>0.21333333333333335</v>
      </c>
      <c r="G75">
        <f t="shared" si="9"/>
        <v>0.8</v>
      </c>
      <c r="H75">
        <f t="shared" si="13"/>
        <v>5.3333333333333462E-3</v>
      </c>
      <c r="I75">
        <f t="shared" si="10"/>
        <v>10</v>
      </c>
      <c r="J75">
        <f t="shared" si="11"/>
        <v>130000</v>
      </c>
      <c r="K75">
        <f t="shared" si="12"/>
        <v>650</v>
      </c>
    </row>
    <row r="76" spans="1:11" x14ac:dyDescent="0.3">
      <c r="A76">
        <v>-1.1104160840635613E-2</v>
      </c>
      <c r="B76">
        <v>0</v>
      </c>
      <c r="C76">
        <f t="shared" si="7"/>
        <v>1</v>
      </c>
      <c r="D76">
        <f>SUM(B$4:B76)</f>
        <v>40</v>
      </c>
      <c r="E76">
        <f>SUM(C$4:C76)</f>
        <v>33</v>
      </c>
      <c r="F76">
        <f t="shared" si="8"/>
        <v>0.22</v>
      </c>
      <c r="G76">
        <f t="shared" si="9"/>
        <v>0.8</v>
      </c>
      <c r="H76">
        <f t="shared" si="13"/>
        <v>5.3333333333333236E-3</v>
      </c>
      <c r="I76">
        <f t="shared" si="10"/>
        <v>10</v>
      </c>
      <c r="J76">
        <f t="shared" si="11"/>
        <v>132500</v>
      </c>
      <c r="K76">
        <f t="shared" si="12"/>
        <v>662.5</v>
      </c>
    </row>
    <row r="77" spans="1:11" x14ac:dyDescent="0.3">
      <c r="A77">
        <v>-4.6377334538403009E-2</v>
      </c>
      <c r="B77">
        <v>1</v>
      </c>
      <c r="C77">
        <f t="shared" si="7"/>
        <v>0</v>
      </c>
      <c r="D77">
        <f>SUM(B$4:B77)</f>
        <v>41</v>
      </c>
      <c r="E77">
        <f>SUM(C$4:C77)</f>
        <v>33</v>
      </c>
      <c r="F77">
        <f t="shared" si="8"/>
        <v>0.22</v>
      </c>
      <c r="G77">
        <f t="shared" si="9"/>
        <v>0.82</v>
      </c>
      <c r="H77">
        <f t="shared" si="13"/>
        <v>0</v>
      </c>
      <c r="I77">
        <f t="shared" si="10"/>
        <v>9</v>
      </c>
      <c r="J77">
        <f t="shared" si="11"/>
        <v>127500</v>
      </c>
      <c r="K77">
        <f t="shared" si="12"/>
        <v>637.5</v>
      </c>
    </row>
    <row r="78" spans="1:11" x14ac:dyDescent="0.3">
      <c r="A78">
        <v>-6.2819516280409535E-2</v>
      </c>
      <c r="B78">
        <v>0</v>
      </c>
      <c r="C78">
        <f t="shared" si="7"/>
        <v>1</v>
      </c>
      <c r="D78">
        <f>SUM(B$4:B78)</f>
        <v>41</v>
      </c>
      <c r="E78">
        <f>SUM(C$4:C78)</f>
        <v>34</v>
      </c>
      <c r="F78">
        <f t="shared" si="8"/>
        <v>0.22666666666666666</v>
      </c>
      <c r="G78">
        <f t="shared" si="9"/>
        <v>0.82</v>
      </c>
      <c r="H78">
        <f t="shared" si="13"/>
        <v>5.4666666666666561E-3</v>
      </c>
      <c r="I78">
        <f t="shared" si="10"/>
        <v>9</v>
      </c>
      <c r="J78">
        <f t="shared" si="11"/>
        <v>130000</v>
      </c>
      <c r="K78">
        <f t="shared" si="12"/>
        <v>650</v>
      </c>
    </row>
    <row r="79" spans="1:11" x14ac:dyDescent="0.3">
      <c r="A79">
        <v>-6.7982913808642159E-2</v>
      </c>
      <c r="B79">
        <v>0</v>
      </c>
      <c r="C79">
        <f t="shared" si="7"/>
        <v>1</v>
      </c>
      <c r="D79">
        <f>SUM(B$4:B79)</f>
        <v>41</v>
      </c>
      <c r="E79">
        <f>SUM(C$4:C79)</f>
        <v>35</v>
      </c>
      <c r="F79">
        <f t="shared" si="8"/>
        <v>0.23333333333333334</v>
      </c>
      <c r="G79">
        <f t="shared" si="9"/>
        <v>0.82</v>
      </c>
      <c r="H79">
        <f t="shared" si="13"/>
        <v>5.4666666666666787E-3</v>
      </c>
      <c r="I79">
        <f t="shared" si="10"/>
        <v>9</v>
      </c>
      <c r="J79">
        <f t="shared" si="11"/>
        <v>132500</v>
      </c>
      <c r="K79">
        <f t="shared" si="12"/>
        <v>662.5</v>
      </c>
    </row>
    <row r="80" spans="1:11" x14ac:dyDescent="0.3">
      <c r="A80">
        <v>-9.8122852255394549E-2</v>
      </c>
      <c r="B80">
        <v>0</v>
      </c>
      <c r="C80">
        <f t="shared" si="7"/>
        <v>1</v>
      </c>
      <c r="D80">
        <f>SUM(B$4:B80)</f>
        <v>41</v>
      </c>
      <c r="E80">
        <f>SUM(C$4:C80)</f>
        <v>36</v>
      </c>
      <c r="F80">
        <f t="shared" si="8"/>
        <v>0.24</v>
      </c>
      <c r="G80">
        <f t="shared" si="9"/>
        <v>0.82</v>
      </c>
      <c r="H80">
        <f t="shared" si="13"/>
        <v>5.4666666666666561E-3</v>
      </c>
      <c r="I80">
        <f t="shared" si="10"/>
        <v>9</v>
      </c>
      <c r="J80">
        <f t="shared" si="11"/>
        <v>135000</v>
      </c>
      <c r="K80">
        <f t="shared" si="12"/>
        <v>675</v>
      </c>
    </row>
    <row r="81" spans="1:11" x14ac:dyDescent="0.3">
      <c r="A81">
        <v>-0.1145360030753686</v>
      </c>
      <c r="B81">
        <v>0</v>
      </c>
      <c r="C81">
        <f t="shared" si="7"/>
        <v>1</v>
      </c>
      <c r="D81">
        <f>SUM(B$4:B81)</f>
        <v>41</v>
      </c>
      <c r="E81">
        <f>SUM(C$4:C81)</f>
        <v>37</v>
      </c>
      <c r="F81">
        <f t="shared" si="8"/>
        <v>0.24666666666666667</v>
      </c>
      <c r="G81">
        <f t="shared" si="9"/>
        <v>0.82</v>
      </c>
      <c r="H81">
        <f t="shared" si="13"/>
        <v>5.4666666666666787E-3</v>
      </c>
      <c r="I81">
        <f t="shared" si="10"/>
        <v>9</v>
      </c>
      <c r="J81">
        <f t="shared" si="11"/>
        <v>137500</v>
      </c>
      <c r="K81">
        <f t="shared" si="12"/>
        <v>687.5</v>
      </c>
    </row>
    <row r="82" spans="1:11" x14ac:dyDescent="0.3">
      <c r="A82">
        <v>-0.12474137225237115</v>
      </c>
      <c r="B82">
        <v>0</v>
      </c>
      <c r="C82">
        <f t="shared" si="7"/>
        <v>1</v>
      </c>
      <c r="D82">
        <f>SUM(B$4:B82)</f>
        <v>41</v>
      </c>
      <c r="E82">
        <f>SUM(C$4:C82)</f>
        <v>38</v>
      </c>
      <c r="F82">
        <f t="shared" si="8"/>
        <v>0.25333333333333335</v>
      </c>
      <c r="G82">
        <f t="shared" si="9"/>
        <v>0.82</v>
      </c>
      <c r="H82">
        <f t="shared" si="13"/>
        <v>5.4666666666666787E-3</v>
      </c>
      <c r="I82">
        <f t="shared" si="10"/>
        <v>9</v>
      </c>
      <c r="J82">
        <f t="shared" si="11"/>
        <v>140000</v>
      </c>
      <c r="K82">
        <f t="shared" si="12"/>
        <v>700</v>
      </c>
    </row>
    <row r="83" spans="1:11" x14ac:dyDescent="0.3">
      <c r="A83">
        <v>-0.12635852695151997</v>
      </c>
      <c r="B83">
        <v>0</v>
      </c>
      <c r="C83">
        <f t="shared" si="7"/>
        <v>1</v>
      </c>
      <c r="D83">
        <f>SUM(B$4:B83)</f>
        <v>41</v>
      </c>
      <c r="E83">
        <f>SUM(C$4:C83)</f>
        <v>39</v>
      </c>
      <c r="F83">
        <f t="shared" si="8"/>
        <v>0.26</v>
      </c>
      <c r="G83">
        <f t="shared" si="9"/>
        <v>0.82</v>
      </c>
      <c r="H83">
        <f t="shared" si="13"/>
        <v>5.4666666666666561E-3</v>
      </c>
      <c r="I83">
        <f t="shared" si="10"/>
        <v>9</v>
      </c>
      <c r="J83">
        <f t="shared" si="11"/>
        <v>142500</v>
      </c>
      <c r="K83">
        <f t="shared" si="12"/>
        <v>712.5</v>
      </c>
    </row>
    <row r="84" spans="1:11" x14ac:dyDescent="0.3">
      <c r="A84">
        <v>-0.12845538029045714</v>
      </c>
      <c r="B84">
        <v>0</v>
      </c>
      <c r="C84">
        <f t="shared" si="7"/>
        <v>1</v>
      </c>
      <c r="D84">
        <f>SUM(B$4:B84)</f>
        <v>41</v>
      </c>
      <c r="E84">
        <f>SUM(C$4:C84)</f>
        <v>40</v>
      </c>
      <c r="F84">
        <f t="shared" si="8"/>
        <v>0.26666666666666666</v>
      </c>
      <c r="G84">
        <f t="shared" si="9"/>
        <v>0.82</v>
      </c>
      <c r="H84">
        <f t="shared" si="13"/>
        <v>5.4666666666666561E-3</v>
      </c>
      <c r="I84">
        <f t="shared" si="10"/>
        <v>9</v>
      </c>
      <c r="J84">
        <f t="shared" si="11"/>
        <v>145000</v>
      </c>
      <c r="K84">
        <f t="shared" si="12"/>
        <v>725</v>
      </c>
    </row>
    <row r="85" spans="1:11" x14ac:dyDescent="0.3">
      <c r="A85">
        <v>-0.13812713743918154</v>
      </c>
      <c r="B85">
        <v>0</v>
      </c>
      <c r="C85">
        <f t="shared" si="7"/>
        <v>1</v>
      </c>
      <c r="D85">
        <f>SUM(B$4:B85)</f>
        <v>41</v>
      </c>
      <c r="E85">
        <f>SUM(C$4:C85)</f>
        <v>41</v>
      </c>
      <c r="F85">
        <f t="shared" si="8"/>
        <v>0.27333333333333332</v>
      </c>
      <c r="G85">
        <f t="shared" si="9"/>
        <v>0.82</v>
      </c>
      <c r="H85">
        <f t="shared" si="13"/>
        <v>5.4666666666666561E-3</v>
      </c>
      <c r="I85">
        <f t="shared" si="10"/>
        <v>9</v>
      </c>
      <c r="J85">
        <f t="shared" si="11"/>
        <v>147500</v>
      </c>
      <c r="K85">
        <f t="shared" si="12"/>
        <v>737.5</v>
      </c>
    </row>
    <row r="86" spans="1:11" x14ac:dyDescent="0.3">
      <c r="A86">
        <v>-0.17094321145741265</v>
      </c>
      <c r="B86">
        <v>1</v>
      </c>
      <c r="C86">
        <f t="shared" si="7"/>
        <v>0</v>
      </c>
      <c r="D86">
        <f>SUM(B$4:B86)</f>
        <v>42</v>
      </c>
      <c r="E86">
        <f>SUM(C$4:C86)</f>
        <v>41</v>
      </c>
      <c r="F86">
        <f t="shared" si="8"/>
        <v>0.27333333333333332</v>
      </c>
      <c r="G86">
        <f t="shared" si="9"/>
        <v>0.84</v>
      </c>
      <c r="H86">
        <f t="shared" si="13"/>
        <v>0</v>
      </c>
      <c r="I86">
        <f t="shared" si="10"/>
        <v>8</v>
      </c>
      <c r="J86">
        <f t="shared" si="11"/>
        <v>142500</v>
      </c>
      <c r="K86">
        <f t="shared" si="12"/>
        <v>712.5</v>
      </c>
    </row>
    <row r="87" spans="1:11" x14ac:dyDescent="0.3">
      <c r="A87">
        <v>-0.17116347471786819</v>
      </c>
      <c r="B87">
        <v>0</v>
      </c>
      <c r="C87">
        <f t="shared" si="7"/>
        <v>1</v>
      </c>
      <c r="D87">
        <f>SUM(B$4:B87)</f>
        <v>42</v>
      </c>
      <c r="E87">
        <f>SUM(C$4:C87)</f>
        <v>42</v>
      </c>
      <c r="F87">
        <f t="shared" si="8"/>
        <v>0.28000000000000003</v>
      </c>
      <c r="G87">
        <f t="shared" si="9"/>
        <v>0.84</v>
      </c>
      <c r="H87">
        <f t="shared" si="13"/>
        <v>5.6000000000000355E-3</v>
      </c>
      <c r="I87">
        <f t="shared" si="10"/>
        <v>8</v>
      </c>
      <c r="J87">
        <f t="shared" si="11"/>
        <v>145000</v>
      </c>
      <c r="K87">
        <f t="shared" si="12"/>
        <v>725</v>
      </c>
    </row>
    <row r="88" spans="1:11" x14ac:dyDescent="0.3">
      <c r="A88">
        <v>-0.20247748559749651</v>
      </c>
      <c r="B88">
        <v>0</v>
      </c>
      <c r="C88">
        <f t="shared" si="7"/>
        <v>1</v>
      </c>
      <c r="D88">
        <f>SUM(B$4:B88)</f>
        <v>42</v>
      </c>
      <c r="E88">
        <f>SUM(C$4:C88)</f>
        <v>43</v>
      </c>
      <c r="F88">
        <f t="shared" si="8"/>
        <v>0.28666666666666668</v>
      </c>
      <c r="G88">
        <f t="shared" si="9"/>
        <v>0.84</v>
      </c>
      <c r="H88">
        <f t="shared" si="13"/>
        <v>5.5999999999999895E-3</v>
      </c>
      <c r="I88">
        <f t="shared" si="10"/>
        <v>8</v>
      </c>
      <c r="J88">
        <f t="shared" si="11"/>
        <v>147500</v>
      </c>
      <c r="K88">
        <f t="shared" si="12"/>
        <v>737.5</v>
      </c>
    </row>
    <row r="89" spans="1:11" x14ac:dyDescent="0.3">
      <c r="A89">
        <v>-0.20756202010015659</v>
      </c>
      <c r="B89">
        <v>0</v>
      </c>
      <c r="C89">
        <f t="shared" si="7"/>
        <v>1</v>
      </c>
      <c r="D89">
        <f>SUM(B$4:B89)</f>
        <v>42</v>
      </c>
      <c r="E89">
        <f>SUM(C$4:C89)</f>
        <v>44</v>
      </c>
      <c r="F89">
        <f t="shared" si="8"/>
        <v>0.29333333333333333</v>
      </c>
      <c r="G89">
        <f t="shared" si="9"/>
        <v>0.84</v>
      </c>
      <c r="H89">
        <f t="shared" si="13"/>
        <v>5.5999999999999895E-3</v>
      </c>
      <c r="I89">
        <f t="shared" si="10"/>
        <v>8</v>
      </c>
      <c r="J89">
        <f t="shared" si="11"/>
        <v>150000</v>
      </c>
      <c r="K89">
        <f t="shared" si="12"/>
        <v>750</v>
      </c>
    </row>
    <row r="90" spans="1:11" x14ac:dyDescent="0.3">
      <c r="A90">
        <v>-0.21367728257294827</v>
      </c>
      <c r="B90">
        <v>0</v>
      </c>
      <c r="C90">
        <f t="shared" si="7"/>
        <v>1</v>
      </c>
      <c r="D90">
        <f>SUM(B$4:B90)</f>
        <v>42</v>
      </c>
      <c r="E90">
        <f>SUM(C$4:C90)</f>
        <v>45</v>
      </c>
      <c r="F90">
        <f t="shared" si="8"/>
        <v>0.3</v>
      </c>
      <c r="G90">
        <f t="shared" si="9"/>
        <v>0.84</v>
      </c>
      <c r="H90">
        <f t="shared" si="13"/>
        <v>5.5999999999999895E-3</v>
      </c>
      <c r="I90">
        <f t="shared" si="10"/>
        <v>8</v>
      </c>
      <c r="J90">
        <f t="shared" si="11"/>
        <v>152500</v>
      </c>
      <c r="K90">
        <f t="shared" si="12"/>
        <v>762.5</v>
      </c>
    </row>
    <row r="91" spans="1:11" x14ac:dyDescent="0.3">
      <c r="A91">
        <v>-0.22429202715451599</v>
      </c>
      <c r="B91">
        <v>0</v>
      </c>
      <c r="C91">
        <f t="shared" si="7"/>
        <v>1</v>
      </c>
      <c r="D91">
        <f>SUM(B$4:B91)</f>
        <v>42</v>
      </c>
      <c r="E91">
        <f>SUM(C$4:C91)</f>
        <v>46</v>
      </c>
      <c r="F91">
        <f t="shared" si="8"/>
        <v>0.30666666666666664</v>
      </c>
      <c r="G91">
        <f t="shared" si="9"/>
        <v>0.84</v>
      </c>
      <c r="H91">
        <f t="shared" si="13"/>
        <v>5.5999999999999895E-3</v>
      </c>
      <c r="I91">
        <f t="shared" si="10"/>
        <v>8</v>
      </c>
      <c r="J91">
        <f t="shared" si="11"/>
        <v>155000</v>
      </c>
      <c r="K91">
        <f t="shared" si="12"/>
        <v>775</v>
      </c>
    </row>
    <row r="92" spans="1:11" x14ac:dyDescent="0.3">
      <c r="A92">
        <v>-0.24100761855218392</v>
      </c>
      <c r="B92">
        <v>0</v>
      </c>
      <c r="C92">
        <f t="shared" si="7"/>
        <v>1</v>
      </c>
      <c r="D92">
        <f>SUM(B$4:B92)</f>
        <v>42</v>
      </c>
      <c r="E92">
        <f>SUM(C$4:C92)</f>
        <v>47</v>
      </c>
      <c r="F92">
        <f t="shared" si="8"/>
        <v>0.31333333333333335</v>
      </c>
      <c r="G92">
        <f t="shared" si="9"/>
        <v>0.84</v>
      </c>
      <c r="H92">
        <f t="shared" si="13"/>
        <v>5.6000000000000355E-3</v>
      </c>
      <c r="I92">
        <f t="shared" si="10"/>
        <v>8</v>
      </c>
      <c r="J92">
        <f t="shared" si="11"/>
        <v>157500</v>
      </c>
      <c r="K92">
        <f t="shared" si="12"/>
        <v>787.5</v>
      </c>
    </row>
    <row r="93" spans="1:11" x14ac:dyDescent="0.3">
      <c r="A93">
        <v>-0.24167325008455859</v>
      </c>
      <c r="B93">
        <v>0</v>
      </c>
      <c r="C93">
        <f t="shared" si="7"/>
        <v>1</v>
      </c>
      <c r="D93">
        <f>SUM(B$4:B93)</f>
        <v>42</v>
      </c>
      <c r="E93">
        <f>SUM(C$4:C93)</f>
        <v>48</v>
      </c>
      <c r="F93">
        <f t="shared" si="8"/>
        <v>0.32</v>
      </c>
      <c r="G93">
        <f t="shared" si="9"/>
        <v>0.84</v>
      </c>
      <c r="H93">
        <f t="shared" si="13"/>
        <v>5.5999999999999895E-3</v>
      </c>
      <c r="I93">
        <f t="shared" si="10"/>
        <v>8</v>
      </c>
      <c r="J93">
        <f t="shared" si="11"/>
        <v>160000</v>
      </c>
      <c r="K93">
        <f t="shared" si="12"/>
        <v>800</v>
      </c>
    </row>
    <row r="94" spans="1:11" x14ac:dyDescent="0.3">
      <c r="A94">
        <v>-0.24739806183566798</v>
      </c>
      <c r="B94">
        <v>0</v>
      </c>
      <c r="C94">
        <f t="shared" si="7"/>
        <v>1</v>
      </c>
      <c r="D94">
        <f>SUM(B$4:B94)</f>
        <v>42</v>
      </c>
      <c r="E94">
        <f>SUM(C$4:C94)</f>
        <v>49</v>
      </c>
      <c r="F94">
        <f t="shared" si="8"/>
        <v>0.32666666666666666</v>
      </c>
      <c r="G94">
        <f t="shared" si="9"/>
        <v>0.84</v>
      </c>
      <c r="H94">
        <f t="shared" si="13"/>
        <v>5.5999999999999895E-3</v>
      </c>
      <c r="I94">
        <f t="shared" si="10"/>
        <v>8</v>
      </c>
      <c r="J94">
        <f t="shared" si="11"/>
        <v>162500</v>
      </c>
      <c r="K94">
        <f t="shared" si="12"/>
        <v>812.5</v>
      </c>
    </row>
    <row r="95" spans="1:11" x14ac:dyDescent="0.3">
      <c r="A95">
        <v>-0.25705575106420803</v>
      </c>
      <c r="B95">
        <v>0</v>
      </c>
      <c r="C95">
        <f t="shared" si="7"/>
        <v>1</v>
      </c>
      <c r="D95">
        <f>SUM(B$4:B95)</f>
        <v>42</v>
      </c>
      <c r="E95">
        <f>SUM(C$4:C95)</f>
        <v>50</v>
      </c>
      <c r="F95">
        <f t="shared" si="8"/>
        <v>0.33333333333333331</v>
      </c>
      <c r="G95">
        <f t="shared" si="9"/>
        <v>0.84</v>
      </c>
      <c r="H95">
        <f t="shared" si="13"/>
        <v>5.5999999999999895E-3</v>
      </c>
      <c r="I95">
        <f t="shared" si="10"/>
        <v>8</v>
      </c>
      <c r="J95">
        <f t="shared" si="11"/>
        <v>165000</v>
      </c>
      <c r="K95">
        <f t="shared" si="12"/>
        <v>825</v>
      </c>
    </row>
    <row r="96" spans="1:11" x14ac:dyDescent="0.3">
      <c r="A96">
        <v>-0.25808456454966217</v>
      </c>
      <c r="B96">
        <v>0</v>
      </c>
      <c r="C96">
        <f t="shared" si="7"/>
        <v>1</v>
      </c>
      <c r="D96">
        <f>SUM(B$4:B96)</f>
        <v>42</v>
      </c>
      <c r="E96">
        <f>SUM(C$4:C96)</f>
        <v>51</v>
      </c>
      <c r="F96">
        <f t="shared" si="8"/>
        <v>0.34</v>
      </c>
      <c r="G96">
        <f t="shared" si="9"/>
        <v>0.84</v>
      </c>
      <c r="H96">
        <f t="shared" si="13"/>
        <v>5.6000000000000355E-3</v>
      </c>
      <c r="I96">
        <f t="shared" si="10"/>
        <v>8</v>
      </c>
      <c r="J96">
        <f t="shared" si="11"/>
        <v>167500</v>
      </c>
      <c r="K96">
        <f t="shared" si="12"/>
        <v>837.5</v>
      </c>
    </row>
    <row r="97" spans="1:11" x14ac:dyDescent="0.3">
      <c r="A97">
        <v>-0.26342289454940271</v>
      </c>
      <c r="B97">
        <v>0</v>
      </c>
      <c r="C97">
        <f t="shared" si="7"/>
        <v>1</v>
      </c>
      <c r="D97">
        <f>SUM(B$4:B97)</f>
        <v>42</v>
      </c>
      <c r="E97">
        <f>SUM(C$4:C97)</f>
        <v>52</v>
      </c>
      <c r="F97">
        <f t="shared" si="8"/>
        <v>0.34666666666666668</v>
      </c>
      <c r="G97">
        <f t="shared" si="9"/>
        <v>0.84</v>
      </c>
      <c r="H97">
        <f t="shared" si="13"/>
        <v>5.5999999999999895E-3</v>
      </c>
      <c r="I97">
        <f t="shared" si="10"/>
        <v>8</v>
      </c>
      <c r="J97">
        <f t="shared" si="11"/>
        <v>170000</v>
      </c>
      <c r="K97">
        <f t="shared" si="12"/>
        <v>850</v>
      </c>
    </row>
    <row r="98" spans="1:11" x14ac:dyDescent="0.3">
      <c r="A98">
        <v>-0.28327293666557452</v>
      </c>
      <c r="B98">
        <v>0</v>
      </c>
      <c r="C98">
        <f t="shared" si="7"/>
        <v>1</v>
      </c>
      <c r="D98">
        <f>SUM(B$4:B98)</f>
        <v>42</v>
      </c>
      <c r="E98">
        <f>SUM(C$4:C98)</f>
        <v>53</v>
      </c>
      <c r="F98">
        <f t="shared" si="8"/>
        <v>0.35333333333333333</v>
      </c>
      <c r="G98">
        <f t="shared" si="9"/>
        <v>0.84</v>
      </c>
      <c r="H98">
        <f t="shared" si="13"/>
        <v>5.5999999999999895E-3</v>
      </c>
      <c r="I98">
        <f t="shared" si="10"/>
        <v>8</v>
      </c>
      <c r="J98">
        <f t="shared" si="11"/>
        <v>172500</v>
      </c>
      <c r="K98">
        <f t="shared" si="12"/>
        <v>862.5</v>
      </c>
    </row>
    <row r="99" spans="1:11" x14ac:dyDescent="0.3">
      <c r="A99">
        <v>-0.28647280794425517</v>
      </c>
      <c r="B99">
        <v>0</v>
      </c>
      <c r="C99">
        <f t="shared" si="7"/>
        <v>1</v>
      </c>
      <c r="D99">
        <f>SUM(B$4:B99)</f>
        <v>42</v>
      </c>
      <c r="E99">
        <f>SUM(C$4:C99)</f>
        <v>54</v>
      </c>
      <c r="F99">
        <f t="shared" si="8"/>
        <v>0.36</v>
      </c>
      <c r="G99">
        <f t="shared" si="9"/>
        <v>0.84</v>
      </c>
      <c r="H99">
        <f t="shared" si="13"/>
        <v>5.5999999999999895E-3</v>
      </c>
      <c r="I99">
        <f t="shared" si="10"/>
        <v>8</v>
      </c>
      <c r="J99">
        <f t="shared" si="11"/>
        <v>175000</v>
      </c>
      <c r="K99">
        <f t="shared" si="12"/>
        <v>875</v>
      </c>
    </row>
    <row r="100" spans="1:11" x14ac:dyDescent="0.3">
      <c r="A100">
        <v>-0.2911599207479591</v>
      </c>
      <c r="B100">
        <v>0</v>
      </c>
      <c r="C100">
        <f t="shared" si="7"/>
        <v>1</v>
      </c>
      <c r="D100">
        <f>SUM(B$4:B100)</f>
        <v>42</v>
      </c>
      <c r="E100">
        <f>SUM(C$4:C100)</f>
        <v>55</v>
      </c>
      <c r="F100">
        <f t="shared" si="8"/>
        <v>0.36666666666666664</v>
      </c>
      <c r="G100">
        <f t="shared" si="9"/>
        <v>0.84</v>
      </c>
      <c r="H100">
        <f t="shared" si="13"/>
        <v>5.5999999999999895E-3</v>
      </c>
      <c r="I100">
        <f t="shared" si="10"/>
        <v>8</v>
      </c>
      <c r="J100">
        <f t="shared" si="11"/>
        <v>177500</v>
      </c>
      <c r="K100">
        <f t="shared" si="12"/>
        <v>887.5</v>
      </c>
    </row>
    <row r="101" spans="1:11" x14ac:dyDescent="0.3">
      <c r="A101">
        <v>-0.29322796544721902</v>
      </c>
      <c r="B101">
        <v>0</v>
      </c>
      <c r="C101">
        <f t="shared" si="7"/>
        <v>1</v>
      </c>
      <c r="D101">
        <f>SUM(B$4:B101)</f>
        <v>42</v>
      </c>
      <c r="E101">
        <f>SUM(C$4:C101)</f>
        <v>56</v>
      </c>
      <c r="F101">
        <f t="shared" si="8"/>
        <v>0.37333333333333335</v>
      </c>
      <c r="G101">
        <f t="shared" si="9"/>
        <v>0.84</v>
      </c>
      <c r="H101">
        <f t="shared" si="13"/>
        <v>5.6000000000000355E-3</v>
      </c>
      <c r="I101">
        <f t="shared" si="10"/>
        <v>8</v>
      </c>
      <c r="J101">
        <f t="shared" si="11"/>
        <v>180000</v>
      </c>
      <c r="K101">
        <f t="shared" si="12"/>
        <v>900</v>
      </c>
    </row>
    <row r="102" spans="1:11" x14ac:dyDescent="0.3">
      <c r="A102">
        <v>-0.2986166552404616</v>
      </c>
      <c r="B102">
        <v>0</v>
      </c>
      <c r="C102">
        <f t="shared" si="7"/>
        <v>1</v>
      </c>
      <c r="D102">
        <f>SUM(B$4:B102)</f>
        <v>42</v>
      </c>
      <c r="E102">
        <f>SUM(C$4:C102)</f>
        <v>57</v>
      </c>
      <c r="F102">
        <f t="shared" si="8"/>
        <v>0.38</v>
      </c>
      <c r="G102">
        <f t="shared" si="9"/>
        <v>0.84</v>
      </c>
      <c r="H102">
        <f t="shared" si="13"/>
        <v>5.5999999999999895E-3</v>
      </c>
      <c r="I102">
        <f t="shared" si="10"/>
        <v>8</v>
      </c>
      <c r="J102">
        <f t="shared" si="11"/>
        <v>182500</v>
      </c>
      <c r="K102">
        <f t="shared" si="12"/>
        <v>912.5</v>
      </c>
    </row>
    <row r="103" spans="1:11" x14ac:dyDescent="0.3">
      <c r="A103">
        <v>-0.30765167714743602</v>
      </c>
      <c r="B103">
        <v>0</v>
      </c>
      <c r="C103">
        <f t="shared" si="7"/>
        <v>1</v>
      </c>
      <c r="D103">
        <f>SUM(B$4:B103)</f>
        <v>42</v>
      </c>
      <c r="E103">
        <f>SUM(C$4:C103)</f>
        <v>58</v>
      </c>
      <c r="F103">
        <f t="shared" si="8"/>
        <v>0.38666666666666666</v>
      </c>
      <c r="G103">
        <f t="shared" si="9"/>
        <v>0.84</v>
      </c>
      <c r="H103">
        <f t="shared" si="13"/>
        <v>5.5999999999999895E-3</v>
      </c>
      <c r="I103">
        <f t="shared" si="10"/>
        <v>8</v>
      </c>
      <c r="J103">
        <f t="shared" si="11"/>
        <v>185000</v>
      </c>
      <c r="K103">
        <f t="shared" si="12"/>
        <v>925</v>
      </c>
    </row>
    <row r="104" spans="1:11" x14ac:dyDescent="0.3">
      <c r="A104">
        <v>-0.32274786035836917</v>
      </c>
      <c r="B104">
        <v>0</v>
      </c>
      <c r="C104">
        <f t="shared" si="7"/>
        <v>1</v>
      </c>
      <c r="D104">
        <f>SUM(B$4:B104)</f>
        <v>42</v>
      </c>
      <c r="E104">
        <f>SUM(C$4:C104)</f>
        <v>59</v>
      </c>
      <c r="F104">
        <f t="shared" si="8"/>
        <v>0.39333333333333331</v>
      </c>
      <c r="G104">
        <f t="shared" si="9"/>
        <v>0.84</v>
      </c>
      <c r="H104">
        <f t="shared" si="13"/>
        <v>5.5999999999999895E-3</v>
      </c>
      <c r="I104">
        <f t="shared" si="10"/>
        <v>8</v>
      </c>
      <c r="J104">
        <f t="shared" si="11"/>
        <v>187500</v>
      </c>
      <c r="K104">
        <f t="shared" si="12"/>
        <v>937.5</v>
      </c>
    </row>
    <row r="105" spans="1:11" x14ac:dyDescent="0.3">
      <c r="A105">
        <v>-0.32557214590247452</v>
      </c>
      <c r="B105">
        <v>0</v>
      </c>
      <c r="C105">
        <f t="shared" si="7"/>
        <v>1</v>
      </c>
      <c r="D105">
        <f>SUM(B$4:B105)</f>
        <v>42</v>
      </c>
      <c r="E105">
        <f>SUM(C$4:C105)</f>
        <v>60</v>
      </c>
      <c r="F105">
        <f t="shared" si="8"/>
        <v>0.4</v>
      </c>
      <c r="G105">
        <f t="shared" si="9"/>
        <v>0.84</v>
      </c>
      <c r="H105">
        <f t="shared" si="13"/>
        <v>5.6000000000000355E-3</v>
      </c>
      <c r="I105">
        <f t="shared" si="10"/>
        <v>8</v>
      </c>
      <c r="J105">
        <f t="shared" si="11"/>
        <v>190000</v>
      </c>
      <c r="K105">
        <f t="shared" si="12"/>
        <v>950</v>
      </c>
    </row>
    <row r="106" spans="1:11" x14ac:dyDescent="0.3">
      <c r="A106">
        <v>-0.33281857525649511</v>
      </c>
      <c r="B106">
        <v>0</v>
      </c>
      <c r="C106">
        <f t="shared" si="7"/>
        <v>1</v>
      </c>
      <c r="D106">
        <f>SUM(B$4:B106)</f>
        <v>42</v>
      </c>
      <c r="E106">
        <f>SUM(C$4:C106)</f>
        <v>61</v>
      </c>
      <c r="F106">
        <f t="shared" si="8"/>
        <v>0.40666666666666668</v>
      </c>
      <c r="G106">
        <f t="shared" si="9"/>
        <v>0.84</v>
      </c>
      <c r="H106">
        <f t="shared" si="13"/>
        <v>5.5999999999999895E-3</v>
      </c>
      <c r="I106">
        <f t="shared" si="10"/>
        <v>8</v>
      </c>
      <c r="J106">
        <f t="shared" si="11"/>
        <v>192500</v>
      </c>
      <c r="K106">
        <f t="shared" si="12"/>
        <v>962.5</v>
      </c>
    </row>
    <row r="107" spans="1:11" x14ac:dyDescent="0.3">
      <c r="A107">
        <v>-0.33863332074592956</v>
      </c>
      <c r="B107">
        <v>1</v>
      </c>
      <c r="C107">
        <f t="shared" si="7"/>
        <v>0</v>
      </c>
      <c r="D107">
        <f>SUM(B$4:B107)</f>
        <v>43</v>
      </c>
      <c r="E107">
        <f>SUM(C$4:C107)</f>
        <v>61</v>
      </c>
      <c r="F107">
        <f t="shared" si="8"/>
        <v>0.40666666666666668</v>
      </c>
      <c r="G107">
        <f t="shared" si="9"/>
        <v>0.86</v>
      </c>
      <c r="H107">
        <f t="shared" si="13"/>
        <v>0</v>
      </c>
      <c r="I107">
        <f t="shared" si="10"/>
        <v>7</v>
      </c>
      <c r="J107">
        <f t="shared" si="11"/>
        <v>187500</v>
      </c>
      <c r="K107">
        <f t="shared" si="12"/>
        <v>937.5</v>
      </c>
    </row>
    <row r="108" spans="1:11" x14ac:dyDescent="0.3">
      <c r="A108">
        <v>-0.33973680070816059</v>
      </c>
      <c r="B108">
        <v>1</v>
      </c>
      <c r="C108">
        <f t="shared" si="7"/>
        <v>0</v>
      </c>
      <c r="D108">
        <f>SUM(B$4:B108)</f>
        <v>44</v>
      </c>
      <c r="E108">
        <f>SUM(C$4:C108)</f>
        <v>61</v>
      </c>
      <c r="F108">
        <f t="shared" si="8"/>
        <v>0.40666666666666668</v>
      </c>
      <c r="G108">
        <f t="shared" si="9"/>
        <v>0.88</v>
      </c>
      <c r="H108">
        <f t="shared" si="13"/>
        <v>0</v>
      </c>
      <c r="I108">
        <f t="shared" si="10"/>
        <v>6</v>
      </c>
      <c r="J108">
        <f t="shared" si="11"/>
        <v>182500</v>
      </c>
      <c r="K108">
        <f t="shared" si="12"/>
        <v>912.5</v>
      </c>
    </row>
    <row r="109" spans="1:11" x14ac:dyDescent="0.3">
      <c r="A109">
        <v>-0.34348027644594775</v>
      </c>
      <c r="B109">
        <v>0</v>
      </c>
      <c r="C109">
        <f t="shared" si="7"/>
        <v>1</v>
      </c>
      <c r="D109">
        <f>SUM(B$4:B109)</f>
        <v>44</v>
      </c>
      <c r="E109">
        <f>SUM(C$4:C109)</f>
        <v>62</v>
      </c>
      <c r="F109">
        <f t="shared" si="8"/>
        <v>0.41333333333333333</v>
      </c>
      <c r="G109">
        <f t="shared" si="9"/>
        <v>0.88</v>
      </c>
      <c r="H109">
        <f t="shared" si="13"/>
        <v>5.8666666666666555E-3</v>
      </c>
      <c r="I109">
        <f t="shared" si="10"/>
        <v>6</v>
      </c>
      <c r="J109">
        <f t="shared" si="11"/>
        <v>185000</v>
      </c>
      <c r="K109">
        <f t="shared" si="12"/>
        <v>925</v>
      </c>
    </row>
    <row r="110" spans="1:11" x14ac:dyDescent="0.3">
      <c r="A110">
        <v>-0.34640195727240969</v>
      </c>
      <c r="B110">
        <v>0</v>
      </c>
      <c r="C110">
        <f t="shared" si="7"/>
        <v>1</v>
      </c>
      <c r="D110">
        <f>SUM(B$4:B110)</f>
        <v>44</v>
      </c>
      <c r="E110">
        <f>SUM(C$4:C110)</f>
        <v>63</v>
      </c>
      <c r="F110">
        <f t="shared" si="8"/>
        <v>0.42</v>
      </c>
      <c r="G110">
        <f t="shared" si="9"/>
        <v>0.88</v>
      </c>
      <c r="H110">
        <f t="shared" si="13"/>
        <v>5.8666666666666555E-3</v>
      </c>
      <c r="I110">
        <f t="shared" si="10"/>
        <v>6</v>
      </c>
      <c r="J110">
        <f t="shared" si="11"/>
        <v>187500</v>
      </c>
      <c r="K110">
        <f t="shared" si="12"/>
        <v>937.5</v>
      </c>
    </row>
    <row r="111" spans="1:11" x14ac:dyDescent="0.3">
      <c r="A111">
        <v>-0.36336253259199547</v>
      </c>
      <c r="B111">
        <v>0</v>
      </c>
      <c r="C111">
        <f t="shared" si="7"/>
        <v>1</v>
      </c>
      <c r="D111">
        <f>SUM(B$4:B111)</f>
        <v>44</v>
      </c>
      <c r="E111">
        <f>SUM(C$4:C111)</f>
        <v>64</v>
      </c>
      <c r="F111">
        <f t="shared" si="8"/>
        <v>0.42666666666666669</v>
      </c>
      <c r="G111">
        <f t="shared" si="9"/>
        <v>0.88</v>
      </c>
      <c r="H111">
        <f t="shared" si="13"/>
        <v>5.8666666666667049E-3</v>
      </c>
      <c r="I111">
        <f t="shared" si="10"/>
        <v>6</v>
      </c>
      <c r="J111">
        <f t="shared" si="11"/>
        <v>190000</v>
      </c>
      <c r="K111">
        <f t="shared" si="12"/>
        <v>950</v>
      </c>
    </row>
    <row r="112" spans="1:11" x14ac:dyDescent="0.3">
      <c r="A112">
        <v>-0.37976968821327106</v>
      </c>
      <c r="B112">
        <v>0</v>
      </c>
      <c r="C112">
        <f t="shared" si="7"/>
        <v>1</v>
      </c>
      <c r="D112">
        <f>SUM(B$4:B112)</f>
        <v>44</v>
      </c>
      <c r="E112">
        <f>SUM(C$4:C112)</f>
        <v>65</v>
      </c>
      <c r="F112">
        <f t="shared" si="8"/>
        <v>0.43333333333333335</v>
      </c>
      <c r="G112">
        <f t="shared" si="9"/>
        <v>0.88</v>
      </c>
      <c r="H112">
        <f t="shared" si="13"/>
        <v>5.8666666666666555E-3</v>
      </c>
      <c r="I112">
        <f t="shared" si="10"/>
        <v>6</v>
      </c>
      <c r="J112">
        <f t="shared" si="11"/>
        <v>192500</v>
      </c>
      <c r="K112">
        <f t="shared" si="12"/>
        <v>962.5</v>
      </c>
    </row>
    <row r="113" spans="1:11" x14ac:dyDescent="0.3">
      <c r="A113">
        <v>-0.38639945415837051</v>
      </c>
      <c r="B113">
        <v>0</v>
      </c>
      <c r="C113">
        <f t="shared" si="7"/>
        <v>1</v>
      </c>
      <c r="D113">
        <f>SUM(B$4:B113)</f>
        <v>44</v>
      </c>
      <c r="E113">
        <f>SUM(C$4:C113)</f>
        <v>66</v>
      </c>
      <c r="F113">
        <f t="shared" si="8"/>
        <v>0.44</v>
      </c>
      <c r="G113">
        <f t="shared" si="9"/>
        <v>0.88</v>
      </c>
      <c r="H113">
        <f t="shared" si="13"/>
        <v>5.8666666666666555E-3</v>
      </c>
      <c r="I113">
        <f t="shared" si="10"/>
        <v>6</v>
      </c>
      <c r="J113">
        <f t="shared" si="11"/>
        <v>195000</v>
      </c>
      <c r="K113">
        <f t="shared" si="12"/>
        <v>975</v>
      </c>
    </row>
    <row r="114" spans="1:11" x14ac:dyDescent="0.3">
      <c r="A114">
        <v>-0.39000364820809424</v>
      </c>
      <c r="B114">
        <v>0</v>
      </c>
      <c r="C114">
        <f t="shared" si="7"/>
        <v>1</v>
      </c>
      <c r="D114">
        <f>SUM(B$4:B114)</f>
        <v>44</v>
      </c>
      <c r="E114">
        <f>SUM(C$4:C114)</f>
        <v>67</v>
      </c>
      <c r="F114">
        <f t="shared" si="8"/>
        <v>0.44666666666666666</v>
      </c>
      <c r="G114">
        <f t="shared" si="9"/>
        <v>0.88</v>
      </c>
      <c r="H114">
        <f t="shared" si="13"/>
        <v>5.8666666666666555E-3</v>
      </c>
      <c r="I114">
        <f t="shared" si="10"/>
        <v>6</v>
      </c>
      <c r="J114">
        <f t="shared" si="11"/>
        <v>197500</v>
      </c>
      <c r="K114">
        <f t="shared" si="12"/>
        <v>987.5</v>
      </c>
    </row>
    <row r="115" spans="1:11" x14ac:dyDescent="0.3">
      <c r="A115">
        <v>-0.41331198967389993</v>
      </c>
      <c r="B115">
        <v>0</v>
      </c>
      <c r="C115">
        <f t="shared" si="7"/>
        <v>1</v>
      </c>
      <c r="D115">
        <f>SUM(B$4:B115)</f>
        <v>44</v>
      </c>
      <c r="E115">
        <f>SUM(C$4:C115)</f>
        <v>68</v>
      </c>
      <c r="F115">
        <f t="shared" si="8"/>
        <v>0.45333333333333331</v>
      </c>
      <c r="G115">
        <f t="shared" si="9"/>
        <v>0.88</v>
      </c>
      <c r="H115">
        <f t="shared" si="13"/>
        <v>5.8666666666666555E-3</v>
      </c>
      <c r="I115">
        <f t="shared" si="10"/>
        <v>6</v>
      </c>
      <c r="J115">
        <f t="shared" si="11"/>
        <v>200000</v>
      </c>
      <c r="K115">
        <f t="shared" si="12"/>
        <v>1000</v>
      </c>
    </row>
    <row r="116" spans="1:11" x14ac:dyDescent="0.3">
      <c r="A116">
        <v>-0.4169655582443505</v>
      </c>
      <c r="B116">
        <v>0</v>
      </c>
      <c r="C116">
        <f t="shared" si="7"/>
        <v>1</v>
      </c>
      <c r="D116">
        <f>SUM(B$4:B116)</f>
        <v>44</v>
      </c>
      <c r="E116">
        <f>SUM(C$4:C116)</f>
        <v>69</v>
      </c>
      <c r="F116">
        <f t="shared" si="8"/>
        <v>0.46</v>
      </c>
      <c r="G116">
        <f t="shared" si="9"/>
        <v>0.88</v>
      </c>
      <c r="H116">
        <f t="shared" si="13"/>
        <v>5.8666666666667049E-3</v>
      </c>
      <c r="I116">
        <f t="shared" si="10"/>
        <v>6</v>
      </c>
      <c r="J116">
        <f t="shared" si="11"/>
        <v>202500</v>
      </c>
      <c r="K116">
        <f t="shared" si="12"/>
        <v>1012.5</v>
      </c>
    </row>
    <row r="117" spans="1:11" x14ac:dyDescent="0.3">
      <c r="A117">
        <v>-0.42575758222151833</v>
      </c>
      <c r="B117">
        <v>0</v>
      </c>
      <c r="C117">
        <f t="shared" si="7"/>
        <v>1</v>
      </c>
      <c r="D117">
        <f>SUM(B$4:B117)</f>
        <v>44</v>
      </c>
      <c r="E117">
        <f>SUM(C$4:C117)</f>
        <v>70</v>
      </c>
      <c r="F117">
        <f t="shared" si="8"/>
        <v>0.46666666666666667</v>
      </c>
      <c r="G117">
        <f t="shared" si="9"/>
        <v>0.88</v>
      </c>
      <c r="H117">
        <f t="shared" si="13"/>
        <v>5.8666666666666555E-3</v>
      </c>
      <c r="I117">
        <f t="shared" si="10"/>
        <v>6</v>
      </c>
      <c r="J117">
        <f t="shared" si="11"/>
        <v>205000</v>
      </c>
      <c r="K117">
        <f t="shared" si="12"/>
        <v>1025</v>
      </c>
    </row>
    <row r="118" spans="1:11" x14ac:dyDescent="0.3">
      <c r="A118">
        <v>-0.43347289395298017</v>
      </c>
      <c r="B118">
        <v>0</v>
      </c>
      <c r="C118">
        <f t="shared" si="7"/>
        <v>1</v>
      </c>
      <c r="D118">
        <f>SUM(B$4:B118)</f>
        <v>44</v>
      </c>
      <c r="E118">
        <f>SUM(C$4:C118)</f>
        <v>71</v>
      </c>
      <c r="F118">
        <f t="shared" si="8"/>
        <v>0.47333333333333333</v>
      </c>
      <c r="G118">
        <f t="shared" si="9"/>
        <v>0.88</v>
      </c>
      <c r="H118">
        <f t="shared" si="13"/>
        <v>5.8666666666666555E-3</v>
      </c>
      <c r="I118">
        <f t="shared" si="10"/>
        <v>6</v>
      </c>
      <c r="J118">
        <f t="shared" si="11"/>
        <v>207500</v>
      </c>
      <c r="K118">
        <f t="shared" si="12"/>
        <v>1037.5</v>
      </c>
    </row>
    <row r="119" spans="1:11" x14ac:dyDescent="0.3">
      <c r="A119">
        <v>-0.43958606953710766</v>
      </c>
      <c r="B119">
        <v>0</v>
      </c>
      <c r="C119">
        <f t="shared" si="7"/>
        <v>1</v>
      </c>
      <c r="D119">
        <f>SUM(B$4:B119)</f>
        <v>44</v>
      </c>
      <c r="E119">
        <f>SUM(C$4:C119)</f>
        <v>72</v>
      </c>
      <c r="F119">
        <f t="shared" si="8"/>
        <v>0.48</v>
      </c>
      <c r="G119">
        <f t="shared" si="9"/>
        <v>0.88</v>
      </c>
      <c r="H119">
        <f t="shared" si="13"/>
        <v>5.8666666666666555E-3</v>
      </c>
      <c r="I119">
        <f t="shared" si="10"/>
        <v>6</v>
      </c>
      <c r="J119">
        <f t="shared" si="11"/>
        <v>210000</v>
      </c>
      <c r="K119">
        <f t="shared" si="12"/>
        <v>1050</v>
      </c>
    </row>
    <row r="120" spans="1:11" x14ac:dyDescent="0.3">
      <c r="A120">
        <v>-0.44057527861269941</v>
      </c>
      <c r="B120">
        <v>1</v>
      </c>
      <c r="C120">
        <f t="shared" si="7"/>
        <v>0</v>
      </c>
      <c r="D120">
        <f>SUM(B$4:B120)</f>
        <v>45</v>
      </c>
      <c r="E120">
        <f>SUM(C$4:C120)</f>
        <v>72</v>
      </c>
      <c r="F120">
        <f t="shared" si="8"/>
        <v>0.48</v>
      </c>
      <c r="G120">
        <f t="shared" si="9"/>
        <v>0.9</v>
      </c>
      <c r="H120">
        <f t="shared" si="13"/>
        <v>0</v>
      </c>
      <c r="I120">
        <f t="shared" si="10"/>
        <v>5</v>
      </c>
      <c r="J120">
        <f t="shared" si="11"/>
        <v>205000</v>
      </c>
      <c r="K120">
        <f t="shared" si="12"/>
        <v>1025</v>
      </c>
    </row>
    <row r="121" spans="1:11" x14ac:dyDescent="0.3">
      <c r="A121">
        <v>-0.44588048937183439</v>
      </c>
      <c r="B121">
        <v>0</v>
      </c>
      <c r="C121">
        <f t="shared" si="7"/>
        <v>1</v>
      </c>
      <c r="D121">
        <f>SUM(B$4:B121)</f>
        <v>45</v>
      </c>
      <c r="E121">
        <f>SUM(C$4:C121)</f>
        <v>73</v>
      </c>
      <c r="F121">
        <f t="shared" si="8"/>
        <v>0.48666666666666669</v>
      </c>
      <c r="G121">
        <f t="shared" si="9"/>
        <v>0.9</v>
      </c>
      <c r="H121">
        <f t="shared" si="13"/>
        <v>6.0000000000000392E-3</v>
      </c>
      <c r="I121">
        <f t="shared" si="10"/>
        <v>5</v>
      </c>
      <c r="J121">
        <f t="shared" si="11"/>
        <v>207500</v>
      </c>
      <c r="K121">
        <f t="shared" si="12"/>
        <v>1037.5</v>
      </c>
    </row>
    <row r="122" spans="1:11" x14ac:dyDescent="0.3">
      <c r="A122">
        <v>-0.45616223649285237</v>
      </c>
      <c r="B122">
        <v>0</v>
      </c>
      <c r="C122">
        <f t="shared" si="7"/>
        <v>1</v>
      </c>
      <c r="D122">
        <f>SUM(B$4:B122)</f>
        <v>45</v>
      </c>
      <c r="E122">
        <f>SUM(C$4:C122)</f>
        <v>74</v>
      </c>
      <c r="F122">
        <f t="shared" si="8"/>
        <v>0.49333333333333335</v>
      </c>
      <c r="G122">
        <f t="shared" si="9"/>
        <v>0.9</v>
      </c>
      <c r="H122">
        <f t="shared" si="13"/>
        <v>5.9999999999999888E-3</v>
      </c>
      <c r="I122">
        <f t="shared" si="10"/>
        <v>5</v>
      </c>
      <c r="J122">
        <f t="shared" si="11"/>
        <v>210000</v>
      </c>
      <c r="K122">
        <f t="shared" si="12"/>
        <v>1050</v>
      </c>
    </row>
    <row r="123" spans="1:11" x14ac:dyDescent="0.3">
      <c r="A123">
        <v>-0.47085428113456362</v>
      </c>
      <c r="B123">
        <v>0</v>
      </c>
      <c r="C123">
        <f t="shared" si="7"/>
        <v>1</v>
      </c>
      <c r="D123">
        <f>SUM(B$4:B123)</f>
        <v>45</v>
      </c>
      <c r="E123">
        <f>SUM(C$4:C123)</f>
        <v>75</v>
      </c>
      <c r="F123">
        <f t="shared" si="8"/>
        <v>0.5</v>
      </c>
      <c r="G123">
        <f t="shared" si="9"/>
        <v>0.9</v>
      </c>
      <c r="H123">
        <f t="shared" si="13"/>
        <v>5.9999999999999888E-3</v>
      </c>
      <c r="I123">
        <f t="shared" si="10"/>
        <v>5</v>
      </c>
      <c r="J123">
        <f t="shared" si="11"/>
        <v>212500</v>
      </c>
      <c r="K123">
        <f t="shared" si="12"/>
        <v>1062.5</v>
      </c>
    </row>
    <row r="124" spans="1:11" x14ac:dyDescent="0.3">
      <c r="A124">
        <v>-0.48902114712493683</v>
      </c>
      <c r="B124">
        <v>1</v>
      </c>
      <c r="C124">
        <f t="shared" si="7"/>
        <v>0</v>
      </c>
      <c r="D124">
        <f>SUM(B$4:B124)</f>
        <v>46</v>
      </c>
      <c r="E124">
        <f>SUM(C$4:C124)</f>
        <v>75</v>
      </c>
      <c r="F124">
        <f t="shared" si="8"/>
        <v>0.5</v>
      </c>
      <c r="G124">
        <f t="shared" si="9"/>
        <v>0.92</v>
      </c>
      <c r="H124">
        <f t="shared" si="13"/>
        <v>0</v>
      </c>
      <c r="I124">
        <f t="shared" si="10"/>
        <v>4</v>
      </c>
      <c r="J124">
        <f t="shared" si="11"/>
        <v>207500</v>
      </c>
      <c r="K124">
        <f t="shared" si="12"/>
        <v>1037.5</v>
      </c>
    </row>
    <row r="125" spans="1:11" x14ac:dyDescent="0.3">
      <c r="A125">
        <v>-0.49344825400598497</v>
      </c>
      <c r="B125">
        <v>0</v>
      </c>
      <c r="C125">
        <f t="shared" si="7"/>
        <v>1</v>
      </c>
      <c r="D125">
        <f>SUM(B$4:B125)</f>
        <v>46</v>
      </c>
      <c r="E125">
        <f>SUM(C$4:C125)</f>
        <v>76</v>
      </c>
      <c r="F125">
        <f t="shared" si="8"/>
        <v>0.50666666666666671</v>
      </c>
      <c r="G125">
        <f t="shared" si="9"/>
        <v>0.92</v>
      </c>
      <c r="H125">
        <f t="shared" si="13"/>
        <v>6.1333333333333734E-3</v>
      </c>
      <c r="I125">
        <f t="shared" si="10"/>
        <v>4</v>
      </c>
      <c r="J125">
        <f t="shared" si="11"/>
        <v>210000</v>
      </c>
      <c r="K125">
        <f t="shared" si="12"/>
        <v>1050</v>
      </c>
    </row>
    <row r="126" spans="1:11" x14ac:dyDescent="0.3">
      <c r="A126">
        <v>-0.51200879925802834</v>
      </c>
      <c r="B126">
        <v>0</v>
      </c>
      <c r="C126">
        <f t="shared" si="7"/>
        <v>1</v>
      </c>
      <c r="D126">
        <f>SUM(B$4:B126)</f>
        <v>46</v>
      </c>
      <c r="E126">
        <f>SUM(C$4:C126)</f>
        <v>77</v>
      </c>
      <c r="F126">
        <f t="shared" si="8"/>
        <v>0.51333333333333331</v>
      </c>
      <c r="G126">
        <f t="shared" si="9"/>
        <v>0.92</v>
      </c>
      <c r="H126">
        <f t="shared" si="13"/>
        <v>6.1333333333332711E-3</v>
      </c>
      <c r="I126">
        <f t="shared" si="10"/>
        <v>4</v>
      </c>
      <c r="J126">
        <f t="shared" si="11"/>
        <v>212500</v>
      </c>
      <c r="K126">
        <f t="shared" si="12"/>
        <v>1062.5</v>
      </c>
    </row>
    <row r="127" spans="1:11" x14ac:dyDescent="0.3">
      <c r="A127">
        <v>-0.51470709621069655</v>
      </c>
      <c r="B127">
        <v>0</v>
      </c>
      <c r="C127">
        <f t="shared" si="7"/>
        <v>1</v>
      </c>
      <c r="D127">
        <f>SUM(B$4:B127)</f>
        <v>46</v>
      </c>
      <c r="E127">
        <f>SUM(C$4:C127)</f>
        <v>78</v>
      </c>
      <c r="F127">
        <f t="shared" si="8"/>
        <v>0.52</v>
      </c>
      <c r="G127">
        <f t="shared" si="9"/>
        <v>0.92</v>
      </c>
      <c r="H127">
        <f t="shared" si="13"/>
        <v>6.1333333333333734E-3</v>
      </c>
      <c r="I127">
        <f t="shared" si="10"/>
        <v>4</v>
      </c>
      <c r="J127">
        <f t="shared" si="11"/>
        <v>215000</v>
      </c>
      <c r="K127">
        <f t="shared" si="12"/>
        <v>1075</v>
      </c>
    </row>
    <row r="128" spans="1:11" x14ac:dyDescent="0.3">
      <c r="A128">
        <v>-0.53239172927141354</v>
      </c>
      <c r="B128">
        <v>0</v>
      </c>
      <c r="C128">
        <f t="shared" si="7"/>
        <v>1</v>
      </c>
      <c r="D128">
        <f>SUM(B$4:B128)</f>
        <v>46</v>
      </c>
      <c r="E128">
        <f>SUM(C$4:C128)</f>
        <v>79</v>
      </c>
      <c r="F128">
        <f t="shared" si="8"/>
        <v>0.52666666666666662</v>
      </c>
      <c r="G128">
        <f t="shared" si="9"/>
        <v>0.92</v>
      </c>
      <c r="H128">
        <f t="shared" si="13"/>
        <v>6.1333333333332711E-3</v>
      </c>
      <c r="I128">
        <f t="shared" si="10"/>
        <v>4</v>
      </c>
      <c r="J128">
        <f t="shared" si="11"/>
        <v>217500</v>
      </c>
      <c r="K128">
        <f t="shared" si="12"/>
        <v>1087.5</v>
      </c>
    </row>
    <row r="129" spans="1:11" x14ac:dyDescent="0.3">
      <c r="A129">
        <v>-0.54455269057290079</v>
      </c>
      <c r="B129">
        <v>0</v>
      </c>
      <c r="C129">
        <f t="shared" si="7"/>
        <v>1</v>
      </c>
      <c r="D129">
        <f>SUM(B$4:B129)</f>
        <v>46</v>
      </c>
      <c r="E129">
        <f>SUM(C$4:C129)</f>
        <v>80</v>
      </c>
      <c r="F129">
        <f t="shared" si="8"/>
        <v>0.53333333333333333</v>
      </c>
      <c r="G129">
        <f t="shared" si="9"/>
        <v>0.92</v>
      </c>
      <c r="H129">
        <f t="shared" si="13"/>
        <v>6.1333333333333734E-3</v>
      </c>
      <c r="I129">
        <f t="shared" si="10"/>
        <v>4</v>
      </c>
      <c r="J129">
        <f t="shared" si="11"/>
        <v>220000</v>
      </c>
      <c r="K129">
        <f t="shared" si="12"/>
        <v>1100</v>
      </c>
    </row>
    <row r="130" spans="1:11" x14ac:dyDescent="0.3">
      <c r="A130">
        <v>-0.54531328786814171</v>
      </c>
      <c r="B130">
        <v>0</v>
      </c>
      <c r="C130">
        <f t="shared" si="7"/>
        <v>1</v>
      </c>
      <c r="D130">
        <f>SUM(B$4:B130)</f>
        <v>46</v>
      </c>
      <c r="E130">
        <f>SUM(C$4:C130)</f>
        <v>81</v>
      </c>
      <c r="F130">
        <f t="shared" si="8"/>
        <v>0.54</v>
      </c>
      <c r="G130">
        <f t="shared" si="9"/>
        <v>0.92</v>
      </c>
      <c r="H130">
        <f t="shared" si="13"/>
        <v>6.1333333333333734E-3</v>
      </c>
      <c r="I130">
        <f t="shared" si="10"/>
        <v>4</v>
      </c>
      <c r="J130">
        <f t="shared" si="11"/>
        <v>222500</v>
      </c>
      <c r="K130">
        <f t="shared" si="12"/>
        <v>1112.5</v>
      </c>
    </row>
    <row r="131" spans="1:11" x14ac:dyDescent="0.3">
      <c r="A131">
        <v>-0.55502172351423706</v>
      </c>
      <c r="B131">
        <v>0</v>
      </c>
      <c r="C131">
        <f t="shared" si="7"/>
        <v>1</v>
      </c>
      <c r="D131">
        <f>SUM(B$4:B131)</f>
        <v>46</v>
      </c>
      <c r="E131">
        <f>SUM(C$4:C131)</f>
        <v>82</v>
      </c>
      <c r="F131">
        <f t="shared" si="8"/>
        <v>0.54666666666666663</v>
      </c>
      <c r="G131">
        <f t="shared" si="9"/>
        <v>0.92</v>
      </c>
      <c r="H131">
        <f t="shared" si="13"/>
        <v>6.1333333333332711E-3</v>
      </c>
      <c r="I131">
        <f t="shared" si="10"/>
        <v>4</v>
      </c>
      <c r="J131">
        <f t="shared" si="11"/>
        <v>225000</v>
      </c>
      <c r="K131">
        <f t="shared" si="12"/>
        <v>1125</v>
      </c>
    </row>
    <row r="132" spans="1:11" x14ac:dyDescent="0.3">
      <c r="A132">
        <v>-0.55726390376422097</v>
      </c>
      <c r="B132">
        <v>0</v>
      </c>
      <c r="C132">
        <f t="shared" si="7"/>
        <v>1</v>
      </c>
      <c r="D132">
        <f>SUM(B$4:B132)</f>
        <v>46</v>
      </c>
      <c r="E132">
        <f>SUM(C$4:C132)</f>
        <v>83</v>
      </c>
      <c r="F132">
        <f t="shared" si="8"/>
        <v>0.55333333333333334</v>
      </c>
      <c r="G132">
        <f t="shared" si="9"/>
        <v>0.92</v>
      </c>
      <c r="H132">
        <f t="shared" si="13"/>
        <v>6.1333333333333734E-3</v>
      </c>
      <c r="I132">
        <f t="shared" si="10"/>
        <v>4</v>
      </c>
      <c r="J132">
        <f t="shared" si="11"/>
        <v>227500</v>
      </c>
      <c r="K132">
        <f t="shared" si="12"/>
        <v>1137.5</v>
      </c>
    </row>
    <row r="133" spans="1:11" x14ac:dyDescent="0.3">
      <c r="A133">
        <v>-0.55769032821717446</v>
      </c>
      <c r="B133">
        <v>0</v>
      </c>
      <c r="C133">
        <f t="shared" ref="C133:C196" si="14">1-B133</f>
        <v>1</v>
      </c>
      <c r="D133">
        <f>SUM(B$4:B133)</f>
        <v>46</v>
      </c>
      <c r="E133">
        <f>SUM(C$4:C133)</f>
        <v>84</v>
      </c>
      <c r="F133">
        <f t="shared" si="8"/>
        <v>0.56000000000000005</v>
      </c>
      <c r="G133">
        <f t="shared" si="9"/>
        <v>0.92</v>
      </c>
      <c r="H133">
        <f t="shared" si="13"/>
        <v>6.1333333333333734E-3</v>
      </c>
      <c r="I133">
        <f t="shared" si="10"/>
        <v>4</v>
      </c>
      <c r="J133">
        <f t="shared" si="11"/>
        <v>230000</v>
      </c>
      <c r="K133">
        <f t="shared" si="12"/>
        <v>1150</v>
      </c>
    </row>
    <row r="134" spans="1:11" x14ac:dyDescent="0.3">
      <c r="A134">
        <v>-0.56725867628357307</v>
      </c>
      <c r="B134">
        <v>0</v>
      </c>
      <c r="C134">
        <f t="shared" si="14"/>
        <v>1</v>
      </c>
      <c r="D134">
        <f>SUM(B$4:B134)</f>
        <v>46</v>
      </c>
      <c r="E134">
        <f>SUM(C$4:C134)</f>
        <v>85</v>
      </c>
      <c r="F134">
        <f t="shared" ref="F134:F197" si="15">E134/150</f>
        <v>0.56666666666666665</v>
      </c>
      <c r="G134">
        <f t="shared" ref="G134:G197" si="16">D134/50</f>
        <v>0.92</v>
      </c>
      <c r="H134">
        <f t="shared" si="13"/>
        <v>6.1333333333332711E-3</v>
      </c>
      <c r="I134">
        <f t="shared" ref="I134:I197" si="17">50-D134</f>
        <v>4</v>
      </c>
      <c r="J134">
        <f t="shared" ref="J134:J197" si="18">I134*5000 + 2500*E134</f>
        <v>232500</v>
      </c>
      <c r="K134">
        <f t="shared" ref="K134:K197" si="19">J134/200</f>
        <v>1162.5</v>
      </c>
    </row>
    <row r="135" spans="1:11" x14ac:dyDescent="0.3">
      <c r="A135">
        <v>-0.57307020447484669</v>
      </c>
      <c r="B135">
        <v>0</v>
      </c>
      <c r="C135">
        <f t="shared" si="14"/>
        <v>1</v>
      </c>
      <c r="D135">
        <f>SUM(B$4:B135)</f>
        <v>46</v>
      </c>
      <c r="E135">
        <f>SUM(C$4:C135)</f>
        <v>86</v>
      </c>
      <c r="F135">
        <f t="shared" si="15"/>
        <v>0.57333333333333336</v>
      </c>
      <c r="G135">
        <f t="shared" si="16"/>
        <v>0.92</v>
      </c>
      <c r="H135">
        <f t="shared" ref="H135:H198" si="20">(G135+G134)/2*(F135-F134)</f>
        <v>6.1333333333333734E-3</v>
      </c>
      <c r="I135">
        <f t="shared" si="17"/>
        <v>4</v>
      </c>
      <c r="J135">
        <f t="shared" si="18"/>
        <v>235000</v>
      </c>
      <c r="K135">
        <f t="shared" si="19"/>
        <v>1175</v>
      </c>
    </row>
    <row r="136" spans="1:11" x14ac:dyDescent="0.3">
      <c r="A136">
        <v>-0.59629863438452613</v>
      </c>
      <c r="B136">
        <v>1</v>
      </c>
      <c r="C136">
        <f t="shared" si="14"/>
        <v>0</v>
      </c>
      <c r="D136">
        <f>SUM(B$4:B136)</f>
        <v>47</v>
      </c>
      <c r="E136">
        <f>SUM(C$4:C136)</f>
        <v>86</v>
      </c>
      <c r="F136">
        <f t="shared" si="15"/>
        <v>0.57333333333333336</v>
      </c>
      <c r="G136">
        <f t="shared" si="16"/>
        <v>0.94</v>
      </c>
      <c r="H136">
        <f t="shared" si="20"/>
        <v>0</v>
      </c>
      <c r="I136">
        <f t="shared" si="17"/>
        <v>3</v>
      </c>
      <c r="J136">
        <f t="shared" si="18"/>
        <v>230000</v>
      </c>
      <c r="K136">
        <f t="shared" si="19"/>
        <v>1150</v>
      </c>
    </row>
    <row r="137" spans="1:11" x14ac:dyDescent="0.3">
      <c r="A137">
        <v>-0.5980244212059217</v>
      </c>
      <c r="B137">
        <v>1</v>
      </c>
      <c r="C137">
        <f t="shared" si="14"/>
        <v>0</v>
      </c>
      <c r="D137">
        <f>SUM(B$4:B137)</f>
        <v>48</v>
      </c>
      <c r="E137">
        <f>SUM(C$4:C137)</f>
        <v>86</v>
      </c>
      <c r="F137">
        <f t="shared" si="15"/>
        <v>0.57333333333333336</v>
      </c>
      <c r="G137">
        <f t="shared" si="16"/>
        <v>0.96</v>
      </c>
      <c r="H137">
        <f t="shared" si="20"/>
        <v>0</v>
      </c>
      <c r="I137">
        <f t="shared" si="17"/>
        <v>2</v>
      </c>
      <c r="J137">
        <f t="shared" si="18"/>
        <v>225000</v>
      </c>
      <c r="K137">
        <f t="shared" si="19"/>
        <v>1125</v>
      </c>
    </row>
    <row r="138" spans="1:11" x14ac:dyDescent="0.3">
      <c r="A138">
        <v>-0.59981232382880911</v>
      </c>
      <c r="B138">
        <v>0</v>
      </c>
      <c r="C138">
        <f t="shared" si="14"/>
        <v>1</v>
      </c>
      <c r="D138">
        <f>SUM(B$4:B138)</f>
        <v>48</v>
      </c>
      <c r="E138">
        <f>SUM(C$4:C138)</f>
        <v>87</v>
      </c>
      <c r="F138">
        <f t="shared" si="15"/>
        <v>0.57999999999999996</v>
      </c>
      <c r="G138">
        <f t="shared" si="16"/>
        <v>0.96</v>
      </c>
      <c r="H138">
        <f t="shared" si="20"/>
        <v>6.3999999999999344E-3</v>
      </c>
      <c r="I138">
        <f t="shared" si="17"/>
        <v>2</v>
      </c>
      <c r="J138">
        <f t="shared" si="18"/>
        <v>227500</v>
      </c>
      <c r="K138">
        <f t="shared" si="19"/>
        <v>1137.5</v>
      </c>
    </row>
    <row r="139" spans="1:11" x14ac:dyDescent="0.3">
      <c r="A139">
        <v>-0.59983778222307649</v>
      </c>
      <c r="B139">
        <v>0</v>
      </c>
      <c r="C139">
        <f t="shared" si="14"/>
        <v>1</v>
      </c>
      <c r="D139">
        <f>SUM(B$4:B139)</f>
        <v>48</v>
      </c>
      <c r="E139">
        <f>SUM(C$4:C139)</f>
        <v>88</v>
      </c>
      <c r="F139">
        <f t="shared" si="15"/>
        <v>0.58666666666666667</v>
      </c>
      <c r="G139">
        <f t="shared" si="16"/>
        <v>0.96</v>
      </c>
      <c r="H139">
        <f t="shared" si="20"/>
        <v>6.4000000000000411E-3</v>
      </c>
      <c r="I139">
        <f t="shared" si="17"/>
        <v>2</v>
      </c>
      <c r="J139">
        <f t="shared" si="18"/>
        <v>230000</v>
      </c>
      <c r="K139">
        <f t="shared" si="19"/>
        <v>1150</v>
      </c>
    </row>
    <row r="140" spans="1:11" x14ac:dyDescent="0.3">
      <c r="A140">
        <v>-0.62788405016340076</v>
      </c>
      <c r="B140">
        <v>0</v>
      </c>
      <c r="C140">
        <f t="shared" si="14"/>
        <v>1</v>
      </c>
      <c r="D140">
        <f>SUM(B$4:B140)</f>
        <v>48</v>
      </c>
      <c r="E140">
        <f>SUM(C$4:C140)</f>
        <v>89</v>
      </c>
      <c r="F140">
        <f t="shared" si="15"/>
        <v>0.59333333333333338</v>
      </c>
      <c r="G140">
        <f t="shared" si="16"/>
        <v>0.96</v>
      </c>
      <c r="H140">
        <f t="shared" si="20"/>
        <v>6.4000000000000411E-3</v>
      </c>
      <c r="I140">
        <f t="shared" si="17"/>
        <v>2</v>
      </c>
      <c r="J140">
        <f t="shared" si="18"/>
        <v>232500</v>
      </c>
      <c r="K140">
        <f t="shared" si="19"/>
        <v>1162.5</v>
      </c>
    </row>
    <row r="141" spans="1:11" x14ac:dyDescent="0.3">
      <c r="A141">
        <v>-0.6352861838906122</v>
      </c>
      <c r="B141">
        <v>0</v>
      </c>
      <c r="C141">
        <f t="shared" si="14"/>
        <v>1</v>
      </c>
      <c r="D141">
        <f>SUM(B$4:B141)</f>
        <v>48</v>
      </c>
      <c r="E141">
        <f>SUM(C$4:C141)</f>
        <v>90</v>
      </c>
      <c r="F141">
        <f t="shared" si="15"/>
        <v>0.6</v>
      </c>
      <c r="G141">
        <f t="shared" si="16"/>
        <v>0.96</v>
      </c>
      <c r="H141">
        <f t="shared" si="20"/>
        <v>6.3999999999999344E-3</v>
      </c>
      <c r="I141">
        <f t="shared" si="17"/>
        <v>2</v>
      </c>
      <c r="J141">
        <f t="shared" si="18"/>
        <v>235000</v>
      </c>
      <c r="K141">
        <f t="shared" si="19"/>
        <v>1175</v>
      </c>
    </row>
    <row r="142" spans="1:11" x14ac:dyDescent="0.3">
      <c r="A142">
        <v>-0.64689659279995637</v>
      </c>
      <c r="B142">
        <v>0</v>
      </c>
      <c r="C142">
        <f t="shared" si="14"/>
        <v>1</v>
      </c>
      <c r="D142">
        <f>SUM(B$4:B142)</f>
        <v>48</v>
      </c>
      <c r="E142">
        <f>SUM(C$4:C142)</f>
        <v>91</v>
      </c>
      <c r="F142">
        <f t="shared" si="15"/>
        <v>0.60666666666666669</v>
      </c>
      <c r="G142">
        <f t="shared" si="16"/>
        <v>0.96</v>
      </c>
      <c r="H142">
        <f t="shared" si="20"/>
        <v>6.4000000000000411E-3</v>
      </c>
      <c r="I142">
        <f t="shared" si="17"/>
        <v>2</v>
      </c>
      <c r="J142">
        <f t="shared" si="18"/>
        <v>237500</v>
      </c>
      <c r="K142">
        <f t="shared" si="19"/>
        <v>1187.5</v>
      </c>
    </row>
    <row r="143" spans="1:11" x14ac:dyDescent="0.3">
      <c r="A143">
        <v>-0.65372945483862455</v>
      </c>
      <c r="B143">
        <v>0</v>
      </c>
      <c r="C143">
        <f t="shared" si="14"/>
        <v>1</v>
      </c>
      <c r="D143">
        <f>SUM(B$4:B143)</f>
        <v>48</v>
      </c>
      <c r="E143">
        <f>SUM(C$4:C143)</f>
        <v>92</v>
      </c>
      <c r="F143">
        <f t="shared" si="15"/>
        <v>0.61333333333333329</v>
      </c>
      <c r="G143">
        <f t="shared" si="16"/>
        <v>0.96</v>
      </c>
      <c r="H143">
        <f t="shared" si="20"/>
        <v>6.3999999999999344E-3</v>
      </c>
      <c r="I143">
        <f t="shared" si="17"/>
        <v>2</v>
      </c>
      <c r="J143">
        <f t="shared" si="18"/>
        <v>240000</v>
      </c>
      <c r="K143">
        <f t="shared" si="19"/>
        <v>1200</v>
      </c>
    </row>
    <row r="144" spans="1:11" x14ac:dyDescent="0.3">
      <c r="A144">
        <v>-0.66407967418814207</v>
      </c>
      <c r="B144">
        <v>0</v>
      </c>
      <c r="C144">
        <f t="shared" si="14"/>
        <v>1</v>
      </c>
      <c r="D144">
        <f>SUM(B$4:B144)</f>
        <v>48</v>
      </c>
      <c r="E144">
        <f>SUM(C$4:C144)</f>
        <v>93</v>
      </c>
      <c r="F144">
        <f t="shared" si="15"/>
        <v>0.62</v>
      </c>
      <c r="G144">
        <f t="shared" si="16"/>
        <v>0.96</v>
      </c>
      <c r="H144">
        <f t="shared" si="20"/>
        <v>6.4000000000000411E-3</v>
      </c>
      <c r="I144">
        <f t="shared" si="17"/>
        <v>2</v>
      </c>
      <c r="J144">
        <f t="shared" si="18"/>
        <v>242500</v>
      </c>
      <c r="K144">
        <f t="shared" si="19"/>
        <v>1212.5</v>
      </c>
    </row>
    <row r="145" spans="1:11" x14ac:dyDescent="0.3">
      <c r="A145">
        <v>-0.68533813902251806</v>
      </c>
      <c r="B145">
        <v>0</v>
      </c>
      <c r="C145">
        <f t="shared" si="14"/>
        <v>1</v>
      </c>
      <c r="D145">
        <f>SUM(B$4:B145)</f>
        <v>48</v>
      </c>
      <c r="E145">
        <f>SUM(C$4:C145)</f>
        <v>94</v>
      </c>
      <c r="F145">
        <f t="shared" si="15"/>
        <v>0.62666666666666671</v>
      </c>
      <c r="G145">
        <f t="shared" si="16"/>
        <v>0.96</v>
      </c>
      <c r="H145">
        <f t="shared" si="20"/>
        <v>6.4000000000000411E-3</v>
      </c>
      <c r="I145">
        <f t="shared" si="17"/>
        <v>2</v>
      </c>
      <c r="J145">
        <f t="shared" si="18"/>
        <v>245000</v>
      </c>
      <c r="K145">
        <f t="shared" si="19"/>
        <v>1225</v>
      </c>
    </row>
    <row r="146" spans="1:11" x14ac:dyDescent="0.3">
      <c r="A146">
        <v>-0.70067466917843035</v>
      </c>
      <c r="B146">
        <v>0</v>
      </c>
      <c r="C146">
        <f t="shared" si="14"/>
        <v>1</v>
      </c>
      <c r="D146">
        <f>SUM(B$4:B146)</f>
        <v>48</v>
      </c>
      <c r="E146">
        <f>SUM(C$4:C146)</f>
        <v>95</v>
      </c>
      <c r="F146">
        <f t="shared" si="15"/>
        <v>0.6333333333333333</v>
      </c>
      <c r="G146">
        <f t="shared" si="16"/>
        <v>0.96</v>
      </c>
      <c r="H146">
        <f t="shared" si="20"/>
        <v>6.3999999999999344E-3</v>
      </c>
      <c r="I146">
        <f t="shared" si="17"/>
        <v>2</v>
      </c>
      <c r="J146">
        <f t="shared" si="18"/>
        <v>247500</v>
      </c>
      <c r="K146">
        <f t="shared" si="19"/>
        <v>1237.5</v>
      </c>
    </row>
    <row r="147" spans="1:11" x14ac:dyDescent="0.3">
      <c r="A147">
        <v>-0.71065335535670993</v>
      </c>
      <c r="B147">
        <v>0</v>
      </c>
      <c r="C147">
        <f t="shared" si="14"/>
        <v>1</v>
      </c>
      <c r="D147">
        <f>SUM(B$4:B147)</f>
        <v>48</v>
      </c>
      <c r="E147">
        <f>SUM(C$4:C147)</f>
        <v>96</v>
      </c>
      <c r="F147">
        <f t="shared" si="15"/>
        <v>0.64</v>
      </c>
      <c r="G147">
        <f t="shared" si="16"/>
        <v>0.96</v>
      </c>
      <c r="H147">
        <f t="shared" si="20"/>
        <v>6.4000000000000411E-3</v>
      </c>
      <c r="I147">
        <f t="shared" si="17"/>
        <v>2</v>
      </c>
      <c r="J147">
        <f t="shared" si="18"/>
        <v>250000</v>
      </c>
      <c r="K147">
        <f t="shared" si="19"/>
        <v>1250</v>
      </c>
    </row>
    <row r="148" spans="1:11" x14ac:dyDescent="0.3">
      <c r="A148">
        <v>-0.7111722299810771</v>
      </c>
      <c r="B148">
        <v>0</v>
      </c>
      <c r="C148">
        <f t="shared" si="14"/>
        <v>1</v>
      </c>
      <c r="D148">
        <f>SUM(B$4:B148)</f>
        <v>48</v>
      </c>
      <c r="E148">
        <f>SUM(C$4:C148)</f>
        <v>97</v>
      </c>
      <c r="F148">
        <f t="shared" si="15"/>
        <v>0.64666666666666661</v>
      </c>
      <c r="G148">
        <f t="shared" si="16"/>
        <v>0.96</v>
      </c>
      <c r="H148">
        <f t="shared" si="20"/>
        <v>6.3999999999999344E-3</v>
      </c>
      <c r="I148">
        <f t="shared" si="17"/>
        <v>2</v>
      </c>
      <c r="J148">
        <f t="shared" si="18"/>
        <v>252500</v>
      </c>
      <c r="K148">
        <f t="shared" si="19"/>
        <v>1262.5</v>
      </c>
    </row>
    <row r="149" spans="1:11" x14ac:dyDescent="0.3">
      <c r="A149">
        <v>-0.7124060878831312</v>
      </c>
      <c r="B149">
        <v>0</v>
      </c>
      <c r="C149">
        <f t="shared" si="14"/>
        <v>1</v>
      </c>
      <c r="D149">
        <f>SUM(B$4:B149)</f>
        <v>48</v>
      </c>
      <c r="E149">
        <f>SUM(C$4:C149)</f>
        <v>98</v>
      </c>
      <c r="F149">
        <f t="shared" si="15"/>
        <v>0.65333333333333332</v>
      </c>
      <c r="G149">
        <f t="shared" si="16"/>
        <v>0.96</v>
      </c>
      <c r="H149">
        <f t="shared" si="20"/>
        <v>6.4000000000000411E-3</v>
      </c>
      <c r="I149">
        <f t="shared" si="17"/>
        <v>2</v>
      </c>
      <c r="J149">
        <f t="shared" si="18"/>
        <v>255000</v>
      </c>
      <c r="K149">
        <f t="shared" si="19"/>
        <v>1275</v>
      </c>
    </row>
    <row r="150" spans="1:11" x14ac:dyDescent="0.3">
      <c r="A150">
        <v>-0.71740293839101099</v>
      </c>
      <c r="B150">
        <v>0</v>
      </c>
      <c r="C150">
        <f t="shared" si="14"/>
        <v>1</v>
      </c>
      <c r="D150">
        <f>SUM(B$4:B150)</f>
        <v>48</v>
      </c>
      <c r="E150">
        <f>SUM(C$4:C150)</f>
        <v>99</v>
      </c>
      <c r="F150">
        <f t="shared" si="15"/>
        <v>0.66</v>
      </c>
      <c r="G150">
        <f t="shared" si="16"/>
        <v>0.96</v>
      </c>
      <c r="H150">
        <f t="shared" si="20"/>
        <v>6.4000000000000411E-3</v>
      </c>
      <c r="I150">
        <f t="shared" si="17"/>
        <v>2</v>
      </c>
      <c r="J150">
        <f t="shared" si="18"/>
        <v>257500</v>
      </c>
      <c r="K150">
        <f t="shared" si="19"/>
        <v>1287.5</v>
      </c>
    </row>
    <row r="151" spans="1:11" x14ac:dyDescent="0.3">
      <c r="A151">
        <v>-0.7302670143951504</v>
      </c>
      <c r="B151">
        <v>0</v>
      </c>
      <c r="C151">
        <f t="shared" si="14"/>
        <v>1</v>
      </c>
      <c r="D151">
        <f>SUM(B$4:B151)</f>
        <v>48</v>
      </c>
      <c r="E151">
        <f>SUM(C$4:C151)</f>
        <v>100</v>
      </c>
      <c r="F151">
        <f t="shared" si="15"/>
        <v>0.66666666666666663</v>
      </c>
      <c r="G151">
        <f t="shared" si="16"/>
        <v>0.96</v>
      </c>
      <c r="H151">
        <f t="shared" si="20"/>
        <v>6.3999999999999344E-3</v>
      </c>
      <c r="I151">
        <f t="shared" si="17"/>
        <v>2</v>
      </c>
      <c r="J151">
        <f t="shared" si="18"/>
        <v>260000</v>
      </c>
      <c r="K151">
        <f t="shared" si="19"/>
        <v>1300</v>
      </c>
    </row>
    <row r="152" spans="1:11" x14ac:dyDescent="0.3">
      <c r="A152">
        <v>-0.73081108144720341</v>
      </c>
      <c r="B152">
        <v>0</v>
      </c>
      <c r="C152">
        <f t="shared" si="14"/>
        <v>1</v>
      </c>
      <c r="D152">
        <f>SUM(B$4:B152)</f>
        <v>48</v>
      </c>
      <c r="E152">
        <f>SUM(C$4:C152)</f>
        <v>101</v>
      </c>
      <c r="F152">
        <f t="shared" si="15"/>
        <v>0.67333333333333334</v>
      </c>
      <c r="G152">
        <f t="shared" si="16"/>
        <v>0.96</v>
      </c>
      <c r="H152">
        <f t="shared" si="20"/>
        <v>6.4000000000000411E-3</v>
      </c>
      <c r="I152">
        <f t="shared" si="17"/>
        <v>2</v>
      </c>
      <c r="J152">
        <f t="shared" si="18"/>
        <v>262500</v>
      </c>
      <c r="K152">
        <f t="shared" si="19"/>
        <v>1312.5</v>
      </c>
    </row>
    <row r="153" spans="1:11" x14ac:dyDescent="0.3">
      <c r="A153">
        <v>-0.75422245511575081</v>
      </c>
      <c r="B153">
        <v>0</v>
      </c>
      <c r="C153">
        <f t="shared" si="14"/>
        <v>1</v>
      </c>
      <c r="D153">
        <f>SUM(B$4:B153)</f>
        <v>48</v>
      </c>
      <c r="E153">
        <f>SUM(C$4:C153)</f>
        <v>102</v>
      </c>
      <c r="F153">
        <f t="shared" si="15"/>
        <v>0.68</v>
      </c>
      <c r="G153">
        <f t="shared" si="16"/>
        <v>0.96</v>
      </c>
      <c r="H153">
        <f t="shared" si="20"/>
        <v>6.4000000000000411E-3</v>
      </c>
      <c r="I153">
        <f t="shared" si="17"/>
        <v>2</v>
      </c>
      <c r="J153">
        <f t="shared" si="18"/>
        <v>265000</v>
      </c>
      <c r="K153">
        <f t="shared" si="19"/>
        <v>1325</v>
      </c>
    </row>
    <row r="154" spans="1:11" x14ac:dyDescent="0.3">
      <c r="A154">
        <v>-0.75470558672986121</v>
      </c>
      <c r="B154">
        <v>0</v>
      </c>
      <c r="C154">
        <f t="shared" si="14"/>
        <v>1</v>
      </c>
      <c r="D154">
        <f>SUM(B$4:B154)</f>
        <v>48</v>
      </c>
      <c r="E154">
        <f>SUM(C$4:C154)</f>
        <v>103</v>
      </c>
      <c r="F154">
        <f t="shared" si="15"/>
        <v>0.68666666666666665</v>
      </c>
      <c r="G154">
        <f t="shared" si="16"/>
        <v>0.96</v>
      </c>
      <c r="H154">
        <f t="shared" si="20"/>
        <v>6.3999999999999344E-3</v>
      </c>
      <c r="I154">
        <f t="shared" si="17"/>
        <v>2</v>
      </c>
      <c r="J154">
        <f t="shared" si="18"/>
        <v>267500</v>
      </c>
      <c r="K154">
        <f t="shared" si="19"/>
        <v>1337.5</v>
      </c>
    </row>
    <row r="155" spans="1:11" x14ac:dyDescent="0.3">
      <c r="A155">
        <v>-0.77354775477156801</v>
      </c>
      <c r="B155">
        <v>0</v>
      </c>
      <c r="C155">
        <f t="shared" si="14"/>
        <v>1</v>
      </c>
      <c r="D155">
        <f>SUM(B$4:B155)</f>
        <v>48</v>
      </c>
      <c r="E155">
        <f>SUM(C$4:C155)</f>
        <v>104</v>
      </c>
      <c r="F155">
        <f t="shared" si="15"/>
        <v>0.69333333333333336</v>
      </c>
      <c r="G155">
        <f t="shared" si="16"/>
        <v>0.96</v>
      </c>
      <c r="H155">
        <f t="shared" si="20"/>
        <v>6.4000000000000411E-3</v>
      </c>
      <c r="I155">
        <f t="shared" si="17"/>
        <v>2</v>
      </c>
      <c r="J155">
        <f t="shared" si="18"/>
        <v>270000</v>
      </c>
      <c r="K155">
        <f t="shared" si="19"/>
        <v>1350</v>
      </c>
    </row>
    <row r="156" spans="1:11" x14ac:dyDescent="0.3">
      <c r="A156">
        <v>-0.78414474423090641</v>
      </c>
      <c r="B156">
        <v>0</v>
      </c>
      <c r="C156">
        <f t="shared" si="14"/>
        <v>1</v>
      </c>
      <c r="D156">
        <f>SUM(B$4:B156)</f>
        <v>48</v>
      </c>
      <c r="E156">
        <f>SUM(C$4:C156)</f>
        <v>105</v>
      </c>
      <c r="F156">
        <f t="shared" si="15"/>
        <v>0.7</v>
      </c>
      <c r="G156">
        <f t="shared" si="16"/>
        <v>0.96</v>
      </c>
      <c r="H156">
        <f t="shared" si="20"/>
        <v>6.3999999999999344E-3</v>
      </c>
      <c r="I156">
        <f t="shared" si="17"/>
        <v>2</v>
      </c>
      <c r="J156">
        <f t="shared" si="18"/>
        <v>272500</v>
      </c>
      <c r="K156">
        <f t="shared" si="19"/>
        <v>1362.5</v>
      </c>
    </row>
    <row r="157" spans="1:11" x14ac:dyDescent="0.3">
      <c r="A157">
        <v>-0.78528002510501171</v>
      </c>
      <c r="B157">
        <v>0</v>
      </c>
      <c r="C157">
        <f t="shared" si="14"/>
        <v>1</v>
      </c>
      <c r="D157">
        <f>SUM(B$4:B157)</f>
        <v>48</v>
      </c>
      <c r="E157">
        <f>SUM(C$4:C157)</f>
        <v>106</v>
      </c>
      <c r="F157">
        <f t="shared" si="15"/>
        <v>0.70666666666666667</v>
      </c>
      <c r="G157">
        <f t="shared" si="16"/>
        <v>0.96</v>
      </c>
      <c r="H157">
        <f t="shared" si="20"/>
        <v>6.4000000000000411E-3</v>
      </c>
      <c r="I157">
        <f t="shared" si="17"/>
        <v>2</v>
      </c>
      <c r="J157">
        <f t="shared" si="18"/>
        <v>275000</v>
      </c>
      <c r="K157">
        <f t="shared" si="19"/>
        <v>1375</v>
      </c>
    </row>
    <row r="158" spans="1:11" x14ac:dyDescent="0.3">
      <c r="A158">
        <v>-0.78597667178354103</v>
      </c>
      <c r="B158">
        <v>0</v>
      </c>
      <c r="C158">
        <f t="shared" si="14"/>
        <v>1</v>
      </c>
      <c r="D158">
        <f>SUM(B$4:B158)</f>
        <v>48</v>
      </c>
      <c r="E158">
        <f>SUM(C$4:C158)</f>
        <v>107</v>
      </c>
      <c r="F158">
        <f t="shared" si="15"/>
        <v>0.71333333333333337</v>
      </c>
      <c r="G158">
        <f t="shared" si="16"/>
        <v>0.96</v>
      </c>
      <c r="H158">
        <f t="shared" si="20"/>
        <v>6.4000000000000411E-3</v>
      </c>
      <c r="I158">
        <f t="shared" si="17"/>
        <v>2</v>
      </c>
      <c r="J158">
        <f t="shared" si="18"/>
        <v>277500</v>
      </c>
      <c r="K158">
        <f t="shared" si="19"/>
        <v>1387.5</v>
      </c>
    </row>
    <row r="159" spans="1:11" x14ac:dyDescent="0.3">
      <c r="A159">
        <v>-0.78678554148075619</v>
      </c>
      <c r="B159">
        <v>0</v>
      </c>
      <c r="C159">
        <f t="shared" si="14"/>
        <v>1</v>
      </c>
      <c r="D159">
        <f>SUM(B$4:B159)</f>
        <v>48</v>
      </c>
      <c r="E159">
        <f>SUM(C$4:C159)</f>
        <v>108</v>
      </c>
      <c r="F159">
        <f t="shared" si="15"/>
        <v>0.72</v>
      </c>
      <c r="G159">
        <f t="shared" si="16"/>
        <v>0.96</v>
      </c>
      <c r="H159">
        <f t="shared" si="20"/>
        <v>6.3999999999999344E-3</v>
      </c>
      <c r="I159">
        <f t="shared" si="17"/>
        <v>2</v>
      </c>
      <c r="J159">
        <f t="shared" si="18"/>
        <v>280000</v>
      </c>
      <c r="K159">
        <f t="shared" si="19"/>
        <v>1400</v>
      </c>
    </row>
    <row r="160" spans="1:11" x14ac:dyDescent="0.3">
      <c r="A160">
        <v>-0.78851805188401569</v>
      </c>
      <c r="B160">
        <v>0</v>
      </c>
      <c r="C160">
        <f t="shared" si="14"/>
        <v>1</v>
      </c>
      <c r="D160">
        <f>SUM(B$4:B160)</f>
        <v>48</v>
      </c>
      <c r="E160">
        <f>SUM(C$4:C160)</f>
        <v>109</v>
      </c>
      <c r="F160">
        <f t="shared" si="15"/>
        <v>0.72666666666666668</v>
      </c>
      <c r="G160">
        <f t="shared" si="16"/>
        <v>0.96</v>
      </c>
      <c r="H160">
        <f t="shared" si="20"/>
        <v>6.4000000000000411E-3</v>
      </c>
      <c r="I160">
        <f t="shared" si="17"/>
        <v>2</v>
      </c>
      <c r="J160">
        <f t="shared" si="18"/>
        <v>282500</v>
      </c>
      <c r="K160">
        <f t="shared" si="19"/>
        <v>1412.5</v>
      </c>
    </row>
    <row r="161" spans="1:11" x14ac:dyDescent="0.3">
      <c r="A161">
        <v>-0.80660015280803987</v>
      </c>
      <c r="B161">
        <v>0</v>
      </c>
      <c r="C161">
        <f t="shared" si="14"/>
        <v>1</v>
      </c>
      <c r="D161">
        <f>SUM(B$4:B161)</f>
        <v>48</v>
      </c>
      <c r="E161">
        <f>SUM(C$4:C161)</f>
        <v>110</v>
      </c>
      <c r="F161">
        <f t="shared" si="15"/>
        <v>0.73333333333333328</v>
      </c>
      <c r="G161">
        <f t="shared" si="16"/>
        <v>0.96</v>
      </c>
      <c r="H161">
        <f t="shared" si="20"/>
        <v>6.3999999999999344E-3</v>
      </c>
      <c r="I161">
        <f t="shared" si="17"/>
        <v>2</v>
      </c>
      <c r="J161">
        <f t="shared" si="18"/>
        <v>285000</v>
      </c>
      <c r="K161">
        <f t="shared" si="19"/>
        <v>1425</v>
      </c>
    </row>
    <row r="162" spans="1:11" x14ac:dyDescent="0.3">
      <c r="A162">
        <v>-0.81540384378375819</v>
      </c>
      <c r="B162">
        <v>0</v>
      </c>
      <c r="C162">
        <f t="shared" si="14"/>
        <v>1</v>
      </c>
      <c r="D162">
        <f>SUM(B$4:B162)</f>
        <v>48</v>
      </c>
      <c r="E162">
        <f>SUM(C$4:C162)</f>
        <v>111</v>
      </c>
      <c r="F162">
        <f t="shared" si="15"/>
        <v>0.74</v>
      </c>
      <c r="G162">
        <f t="shared" si="16"/>
        <v>0.96</v>
      </c>
      <c r="H162">
        <f t="shared" si="20"/>
        <v>6.4000000000000411E-3</v>
      </c>
      <c r="I162">
        <f t="shared" si="17"/>
        <v>2</v>
      </c>
      <c r="J162">
        <f t="shared" si="18"/>
        <v>287500</v>
      </c>
      <c r="K162">
        <f t="shared" si="19"/>
        <v>1437.5</v>
      </c>
    </row>
    <row r="163" spans="1:11" x14ac:dyDescent="0.3">
      <c r="A163">
        <v>-0.82164434907855888</v>
      </c>
      <c r="B163">
        <v>0</v>
      </c>
      <c r="C163">
        <f t="shared" si="14"/>
        <v>1</v>
      </c>
      <c r="D163">
        <f>SUM(B$4:B163)</f>
        <v>48</v>
      </c>
      <c r="E163">
        <f>SUM(C$4:C163)</f>
        <v>112</v>
      </c>
      <c r="F163">
        <f t="shared" si="15"/>
        <v>0.7466666666666667</v>
      </c>
      <c r="G163">
        <f t="shared" si="16"/>
        <v>0.96</v>
      </c>
      <c r="H163">
        <f t="shared" si="20"/>
        <v>6.4000000000000411E-3</v>
      </c>
      <c r="I163">
        <f t="shared" si="17"/>
        <v>2</v>
      </c>
      <c r="J163">
        <f t="shared" si="18"/>
        <v>290000</v>
      </c>
      <c r="K163">
        <f t="shared" si="19"/>
        <v>1450</v>
      </c>
    </row>
    <row r="164" spans="1:11" x14ac:dyDescent="0.3">
      <c r="A164">
        <v>-0.8230386568738195</v>
      </c>
      <c r="B164">
        <v>0</v>
      </c>
      <c r="C164">
        <f t="shared" si="14"/>
        <v>1</v>
      </c>
      <c r="D164">
        <f>SUM(B$4:B164)</f>
        <v>48</v>
      </c>
      <c r="E164">
        <f>SUM(C$4:C164)</f>
        <v>113</v>
      </c>
      <c r="F164">
        <f t="shared" si="15"/>
        <v>0.7533333333333333</v>
      </c>
      <c r="G164">
        <f t="shared" si="16"/>
        <v>0.96</v>
      </c>
      <c r="H164">
        <f t="shared" si="20"/>
        <v>6.3999999999999344E-3</v>
      </c>
      <c r="I164">
        <f t="shared" si="17"/>
        <v>2</v>
      </c>
      <c r="J164">
        <f t="shared" si="18"/>
        <v>292500</v>
      </c>
      <c r="K164">
        <f t="shared" si="19"/>
        <v>1462.5</v>
      </c>
    </row>
    <row r="165" spans="1:11" x14ac:dyDescent="0.3">
      <c r="A165">
        <v>-0.82524436401160206</v>
      </c>
      <c r="B165">
        <v>0</v>
      </c>
      <c r="C165">
        <f t="shared" si="14"/>
        <v>1</v>
      </c>
      <c r="D165">
        <f>SUM(B$4:B165)</f>
        <v>48</v>
      </c>
      <c r="E165">
        <f>SUM(C$4:C165)</f>
        <v>114</v>
      </c>
      <c r="F165">
        <f t="shared" si="15"/>
        <v>0.76</v>
      </c>
      <c r="G165">
        <f t="shared" si="16"/>
        <v>0.96</v>
      </c>
      <c r="H165">
        <f t="shared" si="20"/>
        <v>6.4000000000000411E-3</v>
      </c>
      <c r="I165">
        <f t="shared" si="17"/>
        <v>2</v>
      </c>
      <c r="J165">
        <f t="shared" si="18"/>
        <v>295000</v>
      </c>
      <c r="K165">
        <f t="shared" si="19"/>
        <v>1475</v>
      </c>
    </row>
    <row r="166" spans="1:11" x14ac:dyDescent="0.3">
      <c r="A166">
        <v>-0.83596726284774669</v>
      </c>
      <c r="B166">
        <v>0</v>
      </c>
      <c r="C166">
        <f t="shared" si="14"/>
        <v>1</v>
      </c>
      <c r="D166">
        <f>SUM(B$4:B166)</f>
        <v>48</v>
      </c>
      <c r="E166">
        <f>SUM(C$4:C166)</f>
        <v>115</v>
      </c>
      <c r="F166">
        <f t="shared" si="15"/>
        <v>0.76666666666666672</v>
      </c>
      <c r="G166">
        <f t="shared" si="16"/>
        <v>0.96</v>
      </c>
      <c r="H166">
        <f t="shared" si="20"/>
        <v>6.4000000000000411E-3</v>
      </c>
      <c r="I166">
        <f t="shared" si="17"/>
        <v>2</v>
      </c>
      <c r="J166">
        <f t="shared" si="18"/>
        <v>297500</v>
      </c>
      <c r="K166">
        <f t="shared" si="19"/>
        <v>1487.5</v>
      </c>
    </row>
    <row r="167" spans="1:11" x14ac:dyDescent="0.3">
      <c r="A167">
        <v>-0.84409809710332318</v>
      </c>
      <c r="B167">
        <v>0</v>
      </c>
      <c r="C167">
        <f t="shared" si="14"/>
        <v>1</v>
      </c>
      <c r="D167">
        <f>SUM(B$4:B167)</f>
        <v>48</v>
      </c>
      <c r="E167">
        <f>SUM(C$4:C167)</f>
        <v>116</v>
      </c>
      <c r="F167">
        <f t="shared" si="15"/>
        <v>0.77333333333333332</v>
      </c>
      <c r="G167">
        <f t="shared" si="16"/>
        <v>0.96</v>
      </c>
      <c r="H167">
        <f t="shared" si="20"/>
        <v>6.3999999999999344E-3</v>
      </c>
      <c r="I167">
        <f t="shared" si="17"/>
        <v>2</v>
      </c>
      <c r="J167">
        <f t="shared" si="18"/>
        <v>300000</v>
      </c>
      <c r="K167">
        <f t="shared" si="19"/>
        <v>1500</v>
      </c>
    </row>
    <row r="168" spans="1:11" x14ac:dyDescent="0.3">
      <c r="A168">
        <v>-0.84486661343468261</v>
      </c>
      <c r="B168">
        <v>0</v>
      </c>
      <c r="C168">
        <f t="shared" si="14"/>
        <v>1</v>
      </c>
      <c r="D168">
        <f>SUM(B$4:B168)</f>
        <v>48</v>
      </c>
      <c r="E168">
        <f>SUM(C$4:C168)</f>
        <v>117</v>
      </c>
      <c r="F168">
        <f t="shared" si="15"/>
        <v>0.78</v>
      </c>
      <c r="G168">
        <f t="shared" si="16"/>
        <v>0.96</v>
      </c>
      <c r="H168">
        <f t="shared" si="20"/>
        <v>6.4000000000000411E-3</v>
      </c>
      <c r="I168">
        <f t="shared" si="17"/>
        <v>2</v>
      </c>
      <c r="J168">
        <f t="shared" si="18"/>
        <v>302500</v>
      </c>
      <c r="K168">
        <f t="shared" si="19"/>
        <v>1512.5</v>
      </c>
    </row>
    <row r="169" spans="1:11" x14ac:dyDescent="0.3">
      <c r="A169">
        <v>-0.84547875696162622</v>
      </c>
      <c r="B169">
        <v>0</v>
      </c>
      <c r="C169">
        <f t="shared" si="14"/>
        <v>1</v>
      </c>
      <c r="D169">
        <f>SUM(B$4:B169)</f>
        <v>48</v>
      </c>
      <c r="E169">
        <f>SUM(C$4:C169)</f>
        <v>118</v>
      </c>
      <c r="F169">
        <f t="shared" si="15"/>
        <v>0.78666666666666663</v>
      </c>
      <c r="G169">
        <f t="shared" si="16"/>
        <v>0.96</v>
      </c>
      <c r="H169">
        <f t="shared" si="20"/>
        <v>6.3999999999999344E-3</v>
      </c>
      <c r="I169">
        <f t="shared" si="17"/>
        <v>2</v>
      </c>
      <c r="J169">
        <f t="shared" si="18"/>
        <v>305000</v>
      </c>
      <c r="K169">
        <f t="shared" si="19"/>
        <v>1525</v>
      </c>
    </row>
    <row r="170" spans="1:11" x14ac:dyDescent="0.3">
      <c r="A170">
        <v>-0.86199125719783032</v>
      </c>
      <c r="B170">
        <v>0</v>
      </c>
      <c r="C170">
        <f t="shared" si="14"/>
        <v>1</v>
      </c>
      <c r="D170">
        <f>SUM(B$4:B170)</f>
        <v>48</v>
      </c>
      <c r="E170">
        <f>SUM(C$4:C170)</f>
        <v>119</v>
      </c>
      <c r="F170">
        <f t="shared" si="15"/>
        <v>0.79333333333333333</v>
      </c>
      <c r="G170">
        <f t="shared" si="16"/>
        <v>0.96</v>
      </c>
      <c r="H170">
        <f t="shared" si="20"/>
        <v>6.4000000000000411E-3</v>
      </c>
      <c r="I170">
        <f t="shared" si="17"/>
        <v>2</v>
      </c>
      <c r="J170">
        <f t="shared" si="18"/>
        <v>307500</v>
      </c>
      <c r="K170">
        <f t="shared" si="19"/>
        <v>1537.5</v>
      </c>
    </row>
    <row r="171" spans="1:11" x14ac:dyDescent="0.3">
      <c r="A171">
        <v>-0.86640772265202537</v>
      </c>
      <c r="B171">
        <v>0</v>
      </c>
      <c r="C171">
        <f t="shared" si="14"/>
        <v>1</v>
      </c>
      <c r="D171">
        <f>SUM(B$4:B171)</f>
        <v>48</v>
      </c>
      <c r="E171">
        <f>SUM(C$4:C171)</f>
        <v>120</v>
      </c>
      <c r="F171">
        <f t="shared" si="15"/>
        <v>0.8</v>
      </c>
      <c r="G171">
        <f t="shared" si="16"/>
        <v>0.96</v>
      </c>
      <c r="H171">
        <f t="shared" si="20"/>
        <v>6.4000000000000411E-3</v>
      </c>
      <c r="I171">
        <f t="shared" si="17"/>
        <v>2</v>
      </c>
      <c r="J171">
        <f t="shared" si="18"/>
        <v>310000</v>
      </c>
      <c r="K171">
        <f t="shared" si="19"/>
        <v>1550</v>
      </c>
    </row>
    <row r="172" spans="1:11" x14ac:dyDescent="0.3">
      <c r="A172">
        <v>-0.86875584346920975</v>
      </c>
      <c r="B172">
        <v>0</v>
      </c>
      <c r="C172">
        <f t="shared" si="14"/>
        <v>1</v>
      </c>
      <c r="D172">
        <f>SUM(B$4:B172)</f>
        <v>48</v>
      </c>
      <c r="E172">
        <f>SUM(C$4:C172)</f>
        <v>121</v>
      </c>
      <c r="F172">
        <f t="shared" si="15"/>
        <v>0.80666666666666664</v>
      </c>
      <c r="G172">
        <f t="shared" si="16"/>
        <v>0.96</v>
      </c>
      <c r="H172">
        <f t="shared" si="20"/>
        <v>6.3999999999999344E-3</v>
      </c>
      <c r="I172">
        <f t="shared" si="17"/>
        <v>2</v>
      </c>
      <c r="J172">
        <f t="shared" si="18"/>
        <v>312500</v>
      </c>
      <c r="K172">
        <f t="shared" si="19"/>
        <v>1562.5</v>
      </c>
    </row>
    <row r="173" spans="1:11" x14ac:dyDescent="0.3">
      <c r="A173">
        <v>-0.87765784012937265</v>
      </c>
      <c r="B173">
        <v>0</v>
      </c>
      <c r="C173">
        <f t="shared" si="14"/>
        <v>1</v>
      </c>
      <c r="D173">
        <f>SUM(B$4:B173)</f>
        <v>48</v>
      </c>
      <c r="E173">
        <f>SUM(C$4:C173)</f>
        <v>122</v>
      </c>
      <c r="F173">
        <f t="shared" si="15"/>
        <v>0.81333333333333335</v>
      </c>
      <c r="G173">
        <f t="shared" si="16"/>
        <v>0.96</v>
      </c>
      <c r="H173">
        <f t="shared" si="20"/>
        <v>6.4000000000000411E-3</v>
      </c>
      <c r="I173">
        <f t="shared" si="17"/>
        <v>2</v>
      </c>
      <c r="J173">
        <f t="shared" si="18"/>
        <v>315000</v>
      </c>
      <c r="K173">
        <f t="shared" si="19"/>
        <v>1575</v>
      </c>
    </row>
    <row r="174" spans="1:11" x14ac:dyDescent="0.3">
      <c r="A174">
        <v>-0.89543086871451982</v>
      </c>
      <c r="B174">
        <v>0</v>
      </c>
      <c r="C174">
        <f t="shared" si="14"/>
        <v>1</v>
      </c>
      <c r="D174">
        <f>SUM(B$4:B174)</f>
        <v>48</v>
      </c>
      <c r="E174">
        <f>SUM(C$4:C174)</f>
        <v>123</v>
      </c>
      <c r="F174">
        <f t="shared" si="15"/>
        <v>0.82</v>
      </c>
      <c r="G174">
        <f t="shared" si="16"/>
        <v>0.96</v>
      </c>
      <c r="H174">
        <f t="shared" si="20"/>
        <v>6.3999999999999344E-3</v>
      </c>
      <c r="I174">
        <f t="shared" si="17"/>
        <v>2</v>
      </c>
      <c r="J174">
        <f t="shared" si="18"/>
        <v>317500</v>
      </c>
      <c r="K174">
        <f t="shared" si="19"/>
        <v>1587.5</v>
      </c>
    </row>
    <row r="175" spans="1:11" x14ac:dyDescent="0.3">
      <c r="A175">
        <v>-0.90833836493557818</v>
      </c>
      <c r="B175">
        <v>0</v>
      </c>
      <c r="C175">
        <f t="shared" si="14"/>
        <v>1</v>
      </c>
      <c r="D175">
        <f>SUM(B$4:B175)</f>
        <v>48</v>
      </c>
      <c r="E175">
        <f>SUM(C$4:C175)</f>
        <v>124</v>
      </c>
      <c r="F175">
        <f t="shared" si="15"/>
        <v>0.82666666666666666</v>
      </c>
      <c r="G175">
        <f t="shared" si="16"/>
        <v>0.96</v>
      </c>
      <c r="H175">
        <f t="shared" si="20"/>
        <v>6.4000000000000411E-3</v>
      </c>
      <c r="I175">
        <f t="shared" si="17"/>
        <v>2</v>
      </c>
      <c r="J175">
        <f t="shared" si="18"/>
        <v>320000</v>
      </c>
      <c r="K175">
        <f t="shared" si="19"/>
        <v>1600</v>
      </c>
    </row>
    <row r="176" spans="1:11" x14ac:dyDescent="0.3">
      <c r="A176">
        <v>-0.90917755012087265</v>
      </c>
      <c r="B176">
        <v>0</v>
      </c>
      <c r="C176">
        <f t="shared" si="14"/>
        <v>1</v>
      </c>
      <c r="D176">
        <f>SUM(B$4:B176)</f>
        <v>48</v>
      </c>
      <c r="E176">
        <f>SUM(C$4:C176)</f>
        <v>125</v>
      </c>
      <c r="F176">
        <f t="shared" si="15"/>
        <v>0.83333333333333337</v>
      </c>
      <c r="G176">
        <f t="shared" si="16"/>
        <v>0.96</v>
      </c>
      <c r="H176">
        <f t="shared" si="20"/>
        <v>6.4000000000000411E-3</v>
      </c>
      <c r="I176">
        <f t="shared" si="17"/>
        <v>2</v>
      </c>
      <c r="J176">
        <f t="shared" si="18"/>
        <v>322500</v>
      </c>
      <c r="K176">
        <f t="shared" si="19"/>
        <v>1612.5</v>
      </c>
    </row>
    <row r="177" spans="1:11" x14ac:dyDescent="0.3">
      <c r="A177">
        <v>-0.91185374476378367</v>
      </c>
      <c r="B177">
        <v>0</v>
      </c>
      <c r="C177">
        <f t="shared" si="14"/>
        <v>1</v>
      </c>
      <c r="D177">
        <f>SUM(B$4:B177)</f>
        <v>48</v>
      </c>
      <c r="E177">
        <f>SUM(C$4:C177)</f>
        <v>126</v>
      </c>
      <c r="F177">
        <f t="shared" si="15"/>
        <v>0.84</v>
      </c>
      <c r="G177">
        <f t="shared" si="16"/>
        <v>0.96</v>
      </c>
      <c r="H177">
        <f t="shared" si="20"/>
        <v>6.3999999999999344E-3</v>
      </c>
      <c r="I177">
        <f t="shared" si="17"/>
        <v>2</v>
      </c>
      <c r="J177">
        <f t="shared" si="18"/>
        <v>325000</v>
      </c>
      <c r="K177">
        <f t="shared" si="19"/>
        <v>1625</v>
      </c>
    </row>
    <row r="178" spans="1:11" x14ac:dyDescent="0.3">
      <c r="A178">
        <v>-0.91268852372406306</v>
      </c>
      <c r="B178">
        <v>0</v>
      </c>
      <c r="C178">
        <f t="shared" si="14"/>
        <v>1</v>
      </c>
      <c r="D178">
        <f>SUM(B$4:B178)</f>
        <v>48</v>
      </c>
      <c r="E178">
        <f>SUM(C$4:C178)</f>
        <v>127</v>
      </c>
      <c r="F178">
        <f t="shared" si="15"/>
        <v>0.84666666666666668</v>
      </c>
      <c r="G178">
        <f t="shared" si="16"/>
        <v>0.96</v>
      </c>
      <c r="H178">
        <f t="shared" si="20"/>
        <v>6.4000000000000411E-3</v>
      </c>
      <c r="I178">
        <f t="shared" si="17"/>
        <v>2</v>
      </c>
      <c r="J178">
        <f t="shared" si="18"/>
        <v>327500</v>
      </c>
      <c r="K178">
        <f t="shared" si="19"/>
        <v>1637.5</v>
      </c>
    </row>
    <row r="179" spans="1:11" x14ac:dyDescent="0.3">
      <c r="A179">
        <v>-0.91782494927150304</v>
      </c>
      <c r="B179">
        <v>0</v>
      </c>
      <c r="C179">
        <f t="shared" si="14"/>
        <v>1</v>
      </c>
      <c r="D179">
        <f>SUM(B$4:B179)</f>
        <v>48</v>
      </c>
      <c r="E179">
        <f>SUM(C$4:C179)</f>
        <v>128</v>
      </c>
      <c r="F179">
        <f t="shared" si="15"/>
        <v>0.85333333333333339</v>
      </c>
      <c r="G179">
        <f t="shared" si="16"/>
        <v>0.96</v>
      </c>
      <c r="H179">
        <f t="shared" si="20"/>
        <v>6.4000000000000411E-3</v>
      </c>
      <c r="I179">
        <f t="shared" si="17"/>
        <v>2</v>
      </c>
      <c r="J179">
        <f t="shared" si="18"/>
        <v>330000</v>
      </c>
      <c r="K179">
        <f t="shared" si="19"/>
        <v>1650</v>
      </c>
    </row>
    <row r="180" spans="1:11" x14ac:dyDescent="0.3">
      <c r="A180">
        <v>-0.9327860126025358</v>
      </c>
      <c r="B180">
        <v>0</v>
      </c>
      <c r="C180">
        <f t="shared" si="14"/>
        <v>1</v>
      </c>
      <c r="D180">
        <f>SUM(B$4:B180)</f>
        <v>48</v>
      </c>
      <c r="E180">
        <f>SUM(C$4:C180)</f>
        <v>129</v>
      </c>
      <c r="F180">
        <f t="shared" si="15"/>
        <v>0.86</v>
      </c>
      <c r="G180">
        <f t="shared" si="16"/>
        <v>0.96</v>
      </c>
      <c r="H180">
        <f t="shared" si="20"/>
        <v>6.3999999999999344E-3</v>
      </c>
      <c r="I180">
        <f t="shared" si="17"/>
        <v>2</v>
      </c>
      <c r="J180">
        <f t="shared" si="18"/>
        <v>332500</v>
      </c>
      <c r="K180">
        <f t="shared" si="19"/>
        <v>1662.5</v>
      </c>
    </row>
    <row r="181" spans="1:11" x14ac:dyDescent="0.3">
      <c r="A181">
        <v>-0.95225376925074701</v>
      </c>
      <c r="B181">
        <v>0</v>
      </c>
      <c r="C181">
        <f t="shared" si="14"/>
        <v>1</v>
      </c>
      <c r="D181">
        <f>SUM(B$4:B181)</f>
        <v>48</v>
      </c>
      <c r="E181">
        <f>SUM(C$4:C181)</f>
        <v>130</v>
      </c>
      <c r="F181">
        <f t="shared" si="15"/>
        <v>0.8666666666666667</v>
      </c>
      <c r="G181">
        <f t="shared" si="16"/>
        <v>0.96</v>
      </c>
      <c r="H181">
        <f t="shared" si="20"/>
        <v>6.4000000000000411E-3</v>
      </c>
      <c r="I181">
        <f t="shared" si="17"/>
        <v>2</v>
      </c>
      <c r="J181">
        <f t="shared" si="18"/>
        <v>335000</v>
      </c>
      <c r="K181">
        <f t="shared" si="19"/>
        <v>1675</v>
      </c>
    </row>
    <row r="182" spans="1:11" x14ac:dyDescent="0.3">
      <c r="A182">
        <v>-0.96216397780149887</v>
      </c>
      <c r="B182">
        <v>0</v>
      </c>
      <c r="C182">
        <f t="shared" si="14"/>
        <v>1</v>
      </c>
      <c r="D182">
        <f>SUM(B$4:B182)</f>
        <v>48</v>
      </c>
      <c r="E182">
        <f>SUM(C$4:C182)</f>
        <v>131</v>
      </c>
      <c r="F182">
        <f t="shared" si="15"/>
        <v>0.87333333333333329</v>
      </c>
      <c r="G182">
        <f t="shared" si="16"/>
        <v>0.96</v>
      </c>
      <c r="H182">
        <f t="shared" si="20"/>
        <v>6.3999999999999344E-3</v>
      </c>
      <c r="I182">
        <f t="shared" si="17"/>
        <v>2</v>
      </c>
      <c r="J182">
        <f t="shared" si="18"/>
        <v>337500</v>
      </c>
      <c r="K182">
        <f t="shared" si="19"/>
        <v>1687.5</v>
      </c>
    </row>
    <row r="183" spans="1:11" x14ac:dyDescent="0.3">
      <c r="A183">
        <v>-0.96892315419432073</v>
      </c>
      <c r="B183">
        <v>0</v>
      </c>
      <c r="C183">
        <f t="shared" si="14"/>
        <v>1</v>
      </c>
      <c r="D183">
        <f>SUM(B$4:B183)</f>
        <v>48</v>
      </c>
      <c r="E183">
        <f>SUM(C$4:C183)</f>
        <v>132</v>
      </c>
      <c r="F183">
        <f t="shared" si="15"/>
        <v>0.88</v>
      </c>
      <c r="G183">
        <f t="shared" si="16"/>
        <v>0.96</v>
      </c>
      <c r="H183">
        <f t="shared" si="20"/>
        <v>6.4000000000000411E-3</v>
      </c>
      <c r="I183">
        <f t="shared" si="17"/>
        <v>2</v>
      </c>
      <c r="J183">
        <f t="shared" si="18"/>
        <v>340000</v>
      </c>
      <c r="K183">
        <f t="shared" si="19"/>
        <v>1700</v>
      </c>
    </row>
    <row r="184" spans="1:11" x14ac:dyDescent="0.3">
      <c r="A184">
        <v>-0.96991161152618866</v>
      </c>
      <c r="B184">
        <v>0</v>
      </c>
      <c r="C184">
        <f t="shared" si="14"/>
        <v>1</v>
      </c>
      <c r="D184">
        <f>SUM(B$4:B184)</f>
        <v>48</v>
      </c>
      <c r="E184">
        <f>SUM(C$4:C184)</f>
        <v>133</v>
      </c>
      <c r="F184">
        <f t="shared" si="15"/>
        <v>0.88666666666666671</v>
      </c>
      <c r="G184">
        <f t="shared" si="16"/>
        <v>0.96</v>
      </c>
      <c r="H184">
        <f t="shared" si="20"/>
        <v>6.4000000000000411E-3</v>
      </c>
      <c r="I184">
        <f t="shared" si="17"/>
        <v>2</v>
      </c>
      <c r="J184">
        <f t="shared" si="18"/>
        <v>342500</v>
      </c>
      <c r="K184">
        <f t="shared" si="19"/>
        <v>1712.5</v>
      </c>
    </row>
    <row r="185" spans="1:11" x14ac:dyDescent="0.3">
      <c r="A185">
        <v>-0.97457023511730234</v>
      </c>
      <c r="B185">
        <v>0</v>
      </c>
      <c r="C185">
        <f t="shared" si="14"/>
        <v>1</v>
      </c>
      <c r="D185">
        <f>SUM(B$4:B185)</f>
        <v>48</v>
      </c>
      <c r="E185">
        <f>SUM(C$4:C185)</f>
        <v>134</v>
      </c>
      <c r="F185">
        <f t="shared" si="15"/>
        <v>0.89333333333333331</v>
      </c>
      <c r="G185">
        <f t="shared" si="16"/>
        <v>0.96</v>
      </c>
      <c r="H185">
        <f t="shared" si="20"/>
        <v>6.3999999999999344E-3</v>
      </c>
      <c r="I185">
        <f t="shared" si="17"/>
        <v>2</v>
      </c>
      <c r="J185">
        <f t="shared" si="18"/>
        <v>345000</v>
      </c>
      <c r="K185">
        <f t="shared" si="19"/>
        <v>1725</v>
      </c>
    </row>
    <row r="186" spans="1:11" x14ac:dyDescent="0.3">
      <c r="A186">
        <v>-0.98512042038859582</v>
      </c>
      <c r="B186">
        <v>0</v>
      </c>
      <c r="C186">
        <f t="shared" si="14"/>
        <v>1</v>
      </c>
      <c r="D186">
        <f>SUM(B$4:B186)</f>
        <v>48</v>
      </c>
      <c r="E186">
        <f>SUM(C$4:C186)</f>
        <v>135</v>
      </c>
      <c r="F186">
        <f t="shared" si="15"/>
        <v>0.9</v>
      </c>
      <c r="G186">
        <f t="shared" si="16"/>
        <v>0.96</v>
      </c>
      <c r="H186">
        <f t="shared" si="20"/>
        <v>6.4000000000000411E-3</v>
      </c>
      <c r="I186">
        <f t="shared" si="17"/>
        <v>2</v>
      </c>
      <c r="J186">
        <f t="shared" si="18"/>
        <v>347500</v>
      </c>
      <c r="K186">
        <f t="shared" si="19"/>
        <v>1737.5</v>
      </c>
    </row>
    <row r="187" spans="1:11" x14ac:dyDescent="0.3">
      <c r="A187">
        <v>-1.0356431533881592</v>
      </c>
      <c r="B187">
        <v>0</v>
      </c>
      <c r="C187">
        <f t="shared" si="14"/>
        <v>1</v>
      </c>
      <c r="D187">
        <f>SUM(B$4:B187)</f>
        <v>48</v>
      </c>
      <c r="E187">
        <f>SUM(C$4:C187)</f>
        <v>136</v>
      </c>
      <c r="F187">
        <f t="shared" si="15"/>
        <v>0.90666666666666662</v>
      </c>
      <c r="G187">
        <f t="shared" si="16"/>
        <v>0.96</v>
      </c>
      <c r="H187">
        <f t="shared" si="20"/>
        <v>6.3999999999999344E-3</v>
      </c>
      <c r="I187">
        <f t="shared" si="17"/>
        <v>2</v>
      </c>
      <c r="J187">
        <f t="shared" si="18"/>
        <v>350000</v>
      </c>
      <c r="K187">
        <f t="shared" si="19"/>
        <v>1750</v>
      </c>
    </row>
    <row r="188" spans="1:11" x14ac:dyDescent="0.3">
      <c r="A188">
        <v>-1.0493892521235846</v>
      </c>
      <c r="B188">
        <v>0</v>
      </c>
      <c r="C188">
        <f t="shared" si="14"/>
        <v>1</v>
      </c>
      <c r="D188">
        <f>SUM(B$4:B188)</f>
        <v>48</v>
      </c>
      <c r="E188">
        <f>SUM(C$4:C188)</f>
        <v>137</v>
      </c>
      <c r="F188">
        <f t="shared" si="15"/>
        <v>0.91333333333333333</v>
      </c>
      <c r="G188">
        <f t="shared" si="16"/>
        <v>0.96</v>
      </c>
      <c r="H188">
        <f t="shared" si="20"/>
        <v>6.4000000000000411E-3</v>
      </c>
      <c r="I188">
        <f t="shared" si="17"/>
        <v>2</v>
      </c>
      <c r="J188">
        <f t="shared" si="18"/>
        <v>352500</v>
      </c>
      <c r="K188">
        <f t="shared" si="19"/>
        <v>1762.5</v>
      </c>
    </row>
    <row r="189" spans="1:11" x14ac:dyDescent="0.3">
      <c r="A189">
        <v>-1.0512867582074705</v>
      </c>
      <c r="B189">
        <v>0</v>
      </c>
      <c r="C189">
        <f t="shared" si="14"/>
        <v>1</v>
      </c>
      <c r="D189">
        <f>SUM(B$4:B189)</f>
        <v>48</v>
      </c>
      <c r="E189">
        <f>SUM(C$4:C189)</f>
        <v>138</v>
      </c>
      <c r="F189">
        <f t="shared" si="15"/>
        <v>0.92</v>
      </c>
      <c r="G189">
        <f t="shared" si="16"/>
        <v>0.96</v>
      </c>
      <c r="H189">
        <f t="shared" si="20"/>
        <v>6.4000000000000411E-3</v>
      </c>
      <c r="I189">
        <f t="shared" si="17"/>
        <v>2</v>
      </c>
      <c r="J189">
        <f t="shared" si="18"/>
        <v>355000</v>
      </c>
      <c r="K189">
        <f t="shared" si="19"/>
        <v>1775</v>
      </c>
    </row>
    <row r="190" spans="1:11" x14ac:dyDescent="0.3">
      <c r="A190">
        <v>-1.0626629896685158</v>
      </c>
      <c r="B190">
        <v>0</v>
      </c>
      <c r="C190">
        <f t="shared" si="14"/>
        <v>1</v>
      </c>
      <c r="D190">
        <f>SUM(B$4:B190)</f>
        <v>48</v>
      </c>
      <c r="E190">
        <f>SUM(C$4:C190)</f>
        <v>139</v>
      </c>
      <c r="F190">
        <f t="shared" si="15"/>
        <v>0.92666666666666664</v>
      </c>
      <c r="G190">
        <f t="shared" si="16"/>
        <v>0.96</v>
      </c>
      <c r="H190">
        <f t="shared" si="20"/>
        <v>6.3999999999999344E-3</v>
      </c>
      <c r="I190">
        <f t="shared" si="17"/>
        <v>2</v>
      </c>
      <c r="J190">
        <f t="shared" si="18"/>
        <v>357500</v>
      </c>
      <c r="K190">
        <f t="shared" si="19"/>
        <v>1787.5</v>
      </c>
    </row>
    <row r="191" spans="1:11" x14ac:dyDescent="0.3">
      <c r="A191">
        <v>-1.064791445772385</v>
      </c>
      <c r="B191">
        <v>0</v>
      </c>
      <c r="C191">
        <f t="shared" si="14"/>
        <v>1</v>
      </c>
      <c r="D191">
        <f>SUM(B$4:B191)</f>
        <v>48</v>
      </c>
      <c r="E191">
        <f>SUM(C$4:C191)</f>
        <v>140</v>
      </c>
      <c r="F191">
        <f t="shared" si="15"/>
        <v>0.93333333333333335</v>
      </c>
      <c r="G191">
        <f t="shared" si="16"/>
        <v>0.96</v>
      </c>
      <c r="H191">
        <f t="shared" si="20"/>
        <v>6.4000000000000411E-3</v>
      </c>
      <c r="I191">
        <f t="shared" si="17"/>
        <v>2</v>
      </c>
      <c r="J191">
        <f t="shared" si="18"/>
        <v>360000</v>
      </c>
      <c r="K191">
        <f t="shared" si="19"/>
        <v>1800</v>
      </c>
    </row>
    <row r="192" spans="1:11" x14ac:dyDescent="0.3">
      <c r="A192">
        <v>-1.0677907411588559</v>
      </c>
      <c r="B192">
        <v>1</v>
      </c>
      <c r="C192">
        <f t="shared" si="14"/>
        <v>0</v>
      </c>
      <c r="D192">
        <f>SUM(B$4:B192)</f>
        <v>49</v>
      </c>
      <c r="E192">
        <f>SUM(C$4:C192)</f>
        <v>140</v>
      </c>
      <c r="F192">
        <f t="shared" si="15"/>
        <v>0.93333333333333335</v>
      </c>
      <c r="G192">
        <f t="shared" si="16"/>
        <v>0.98</v>
      </c>
      <c r="H192">
        <f t="shared" si="20"/>
        <v>0</v>
      </c>
      <c r="I192">
        <f t="shared" si="17"/>
        <v>1</v>
      </c>
      <c r="J192">
        <f t="shared" si="18"/>
        <v>355000</v>
      </c>
      <c r="K192">
        <f t="shared" si="19"/>
        <v>1775</v>
      </c>
    </row>
    <row r="193" spans="1:11" x14ac:dyDescent="0.3">
      <c r="A193">
        <v>-1.0787337220245585</v>
      </c>
      <c r="B193">
        <v>0</v>
      </c>
      <c r="C193">
        <f t="shared" si="14"/>
        <v>1</v>
      </c>
      <c r="D193">
        <f>SUM(B$4:B193)</f>
        <v>49</v>
      </c>
      <c r="E193">
        <f>SUM(C$4:C193)</f>
        <v>141</v>
      </c>
      <c r="F193">
        <f t="shared" si="15"/>
        <v>0.94</v>
      </c>
      <c r="G193">
        <f t="shared" si="16"/>
        <v>0.98</v>
      </c>
      <c r="H193">
        <f t="shared" si="20"/>
        <v>6.5333333333332669E-3</v>
      </c>
      <c r="I193">
        <f t="shared" si="17"/>
        <v>1</v>
      </c>
      <c r="J193">
        <f t="shared" si="18"/>
        <v>357500</v>
      </c>
      <c r="K193">
        <f t="shared" si="19"/>
        <v>1787.5</v>
      </c>
    </row>
    <row r="194" spans="1:11" x14ac:dyDescent="0.3">
      <c r="A194">
        <v>-1.0894690350081357</v>
      </c>
      <c r="B194">
        <v>0</v>
      </c>
      <c r="C194">
        <f t="shared" si="14"/>
        <v>1</v>
      </c>
      <c r="D194">
        <f>SUM(B$4:B194)</f>
        <v>49</v>
      </c>
      <c r="E194">
        <f>SUM(C$4:C194)</f>
        <v>142</v>
      </c>
      <c r="F194">
        <f t="shared" si="15"/>
        <v>0.94666666666666666</v>
      </c>
      <c r="G194">
        <f t="shared" si="16"/>
        <v>0.98</v>
      </c>
      <c r="H194">
        <f t="shared" si="20"/>
        <v>6.5333333333333753E-3</v>
      </c>
      <c r="I194">
        <f t="shared" si="17"/>
        <v>1</v>
      </c>
      <c r="J194">
        <f t="shared" si="18"/>
        <v>360000</v>
      </c>
      <c r="K194">
        <f t="shared" si="19"/>
        <v>1800</v>
      </c>
    </row>
    <row r="195" spans="1:11" x14ac:dyDescent="0.3">
      <c r="A195">
        <v>-1.103562041294037</v>
      </c>
      <c r="B195">
        <v>0</v>
      </c>
      <c r="C195">
        <f t="shared" si="14"/>
        <v>1</v>
      </c>
      <c r="D195">
        <f>SUM(B$4:B195)</f>
        <v>49</v>
      </c>
      <c r="E195">
        <f>SUM(C$4:C195)</f>
        <v>143</v>
      </c>
      <c r="F195">
        <f t="shared" si="15"/>
        <v>0.95333333333333337</v>
      </c>
      <c r="G195">
        <f t="shared" si="16"/>
        <v>0.98</v>
      </c>
      <c r="H195">
        <f t="shared" si="20"/>
        <v>6.5333333333333753E-3</v>
      </c>
      <c r="I195">
        <f t="shared" si="17"/>
        <v>1</v>
      </c>
      <c r="J195">
        <f t="shared" si="18"/>
        <v>362500</v>
      </c>
      <c r="K195">
        <f t="shared" si="19"/>
        <v>1812.5</v>
      </c>
    </row>
    <row r="196" spans="1:11" x14ac:dyDescent="0.3">
      <c r="A196">
        <v>-1.1262221597936455</v>
      </c>
      <c r="B196">
        <v>0</v>
      </c>
      <c r="C196">
        <f t="shared" si="14"/>
        <v>1</v>
      </c>
      <c r="D196">
        <f>SUM(B$4:B196)</f>
        <v>49</v>
      </c>
      <c r="E196">
        <f>SUM(C$4:C196)</f>
        <v>144</v>
      </c>
      <c r="F196">
        <f t="shared" si="15"/>
        <v>0.96</v>
      </c>
      <c r="G196">
        <f t="shared" si="16"/>
        <v>0.98</v>
      </c>
      <c r="H196">
        <f t="shared" si="20"/>
        <v>6.5333333333332669E-3</v>
      </c>
      <c r="I196">
        <f t="shared" si="17"/>
        <v>1</v>
      </c>
      <c r="J196">
        <f t="shared" si="18"/>
        <v>365000</v>
      </c>
      <c r="K196">
        <f t="shared" si="19"/>
        <v>1825</v>
      </c>
    </row>
    <row r="197" spans="1:11" x14ac:dyDescent="0.3">
      <c r="A197">
        <v>-1.1303002153398527</v>
      </c>
      <c r="B197">
        <v>0</v>
      </c>
      <c r="C197">
        <f t="shared" ref="C197:C203" si="21">1-B197</f>
        <v>1</v>
      </c>
      <c r="D197">
        <f>SUM(B$4:B197)</f>
        <v>49</v>
      </c>
      <c r="E197">
        <f>SUM(C$4:C197)</f>
        <v>145</v>
      </c>
      <c r="F197">
        <f t="shared" si="15"/>
        <v>0.96666666666666667</v>
      </c>
      <c r="G197">
        <f t="shared" si="16"/>
        <v>0.98</v>
      </c>
      <c r="H197">
        <f t="shared" si="20"/>
        <v>6.5333333333333753E-3</v>
      </c>
      <c r="I197">
        <f t="shared" si="17"/>
        <v>1</v>
      </c>
      <c r="J197">
        <f t="shared" si="18"/>
        <v>367500</v>
      </c>
      <c r="K197">
        <f t="shared" si="19"/>
        <v>1837.5</v>
      </c>
    </row>
    <row r="198" spans="1:11" x14ac:dyDescent="0.3">
      <c r="A198">
        <v>-1.1355025026123087</v>
      </c>
      <c r="B198">
        <v>0</v>
      </c>
      <c r="C198">
        <f t="shared" si="21"/>
        <v>1</v>
      </c>
      <c r="D198">
        <f>SUM(B$4:B198)</f>
        <v>49</v>
      </c>
      <c r="E198">
        <f>SUM(C$4:C198)</f>
        <v>146</v>
      </c>
      <c r="F198">
        <f t="shared" ref="F198:F203" si="22">E198/150</f>
        <v>0.97333333333333338</v>
      </c>
      <c r="G198">
        <f t="shared" ref="G198:G203" si="23">D198/50</f>
        <v>0.98</v>
      </c>
      <c r="H198">
        <f t="shared" si="20"/>
        <v>6.5333333333333753E-3</v>
      </c>
      <c r="I198">
        <f t="shared" ref="I198:I203" si="24">50-D198</f>
        <v>1</v>
      </c>
      <c r="J198">
        <f t="shared" ref="J198:J203" si="25">I198*5000 + 2500*E198</f>
        <v>370000</v>
      </c>
      <c r="K198">
        <f t="shared" ref="K198:K203" si="26">J198/200</f>
        <v>1850</v>
      </c>
    </row>
    <row r="199" spans="1:11" x14ac:dyDescent="0.3">
      <c r="A199">
        <v>-1.1398929754712277</v>
      </c>
      <c r="B199">
        <v>0</v>
      </c>
      <c r="C199">
        <f t="shared" si="21"/>
        <v>1</v>
      </c>
      <c r="D199">
        <f>SUM(B$4:B199)</f>
        <v>49</v>
      </c>
      <c r="E199">
        <f>SUM(C$4:C199)</f>
        <v>147</v>
      </c>
      <c r="F199">
        <f t="shared" si="22"/>
        <v>0.98</v>
      </c>
      <c r="G199">
        <f t="shared" si="23"/>
        <v>0.98</v>
      </c>
      <c r="H199">
        <f t="shared" ref="H199:H203" si="27">(G199+G198)/2*(F199-F198)</f>
        <v>6.5333333333332669E-3</v>
      </c>
      <c r="I199">
        <f t="shared" si="24"/>
        <v>1</v>
      </c>
      <c r="J199">
        <f t="shared" si="25"/>
        <v>372500</v>
      </c>
      <c r="K199">
        <f t="shared" si="26"/>
        <v>1862.5</v>
      </c>
    </row>
    <row r="200" spans="1:11" x14ac:dyDescent="0.3">
      <c r="A200">
        <v>-1.1580283517268992</v>
      </c>
      <c r="B200">
        <v>0</v>
      </c>
      <c r="C200">
        <f t="shared" si="21"/>
        <v>1</v>
      </c>
      <c r="D200">
        <f>SUM(B$4:B200)</f>
        <v>49</v>
      </c>
      <c r="E200">
        <f>SUM(C$4:C200)</f>
        <v>148</v>
      </c>
      <c r="F200">
        <f t="shared" si="22"/>
        <v>0.98666666666666669</v>
      </c>
      <c r="G200">
        <f t="shared" si="23"/>
        <v>0.98</v>
      </c>
      <c r="H200">
        <f t="shared" si="27"/>
        <v>6.5333333333333753E-3</v>
      </c>
      <c r="I200">
        <f t="shared" si="24"/>
        <v>1</v>
      </c>
      <c r="J200">
        <f t="shared" si="25"/>
        <v>375000</v>
      </c>
      <c r="K200">
        <f t="shared" si="26"/>
        <v>1875</v>
      </c>
    </row>
    <row r="201" spans="1:11" x14ac:dyDescent="0.3">
      <c r="A201">
        <v>-1.1836369618814575</v>
      </c>
      <c r="B201">
        <v>1</v>
      </c>
      <c r="C201">
        <f t="shared" si="21"/>
        <v>0</v>
      </c>
      <c r="D201">
        <f>SUM(B$4:B201)</f>
        <v>50</v>
      </c>
      <c r="E201">
        <f>SUM(C$4:C201)</f>
        <v>148</v>
      </c>
      <c r="F201">
        <f t="shared" si="22"/>
        <v>0.98666666666666669</v>
      </c>
      <c r="G201">
        <f t="shared" si="23"/>
        <v>1</v>
      </c>
      <c r="H201">
        <f t="shared" si="27"/>
        <v>0</v>
      </c>
      <c r="I201">
        <f t="shared" si="24"/>
        <v>0</v>
      </c>
      <c r="J201">
        <f t="shared" si="25"/>
        <v>370000</v>
      </c>
      <c r="K201">
        <f t="shared" si="26"/>
        <v>1850</v>
      </c>
    </row>
    <row r="202" spans="1:11" x14ac:dyDescent="0.3">
      <c r="A202">
        <v>-1.3289253636284357</v>
      </c>
      <c r="B202">
        <v>0</v>
      </c>
      <c r="C202">
        <f t="shared" si="21"/>
        <v>1</v>
      </c>
      <c r="D202">
        <f>SUM(B$4:B202)</f>
        <v>50</v>
      </c>
      <c r="E202">
        <f>SUM(C$4:C202)</f>
        <v>149</v>
      </c>
      <c r="F202">
        <f t="shared" si="22"/>
        <v>0.99333333333333329</v>
      </c>
      <c r="G202">
        <f t="shared" si="23"/>
        <v>1</v>
      </c>
      <c r="H202">
        <f t="shared" si="27"/>
        <v>6.6666666666665986E-3</v>
      </c>
      <c r="I202">
        <f t="shared" si="24"/>
        <v>0</v>
      </c>
      <c r="J202">
        <f t="shared" si="25"/>
        <v>372500</v>
      </c>
      <c r="K202">
        <f t="shared" si="26"/>
        <v>1862.5</v>
      </c>
    </row>
    <row r="203" spans="1:11" x14ac:dyDescent="0.3">
      <c r="A203">
        <v>-1.3789565178163516</v>
      </c>
      <c r="B203">
        <v>0</v>
      </c>
      <c r="C203">
        <f t="shared" si="21"/>
        <v>1</v>
      </c>
      <c r="D203">
        <f>SUM(B$4:B203)</f>
        <v>50</v>
      </c>
      <c r="E203">
        <f>SUM(C$4:C203)</f>
        <v>150</v>
      </c>
      <c r="F203">
        <f t="shared" si="22"/>
        <v>1</v>
      </c>
      <c r="G203">
        <f t="shared" si="23"/>
        <v>1</v>
      </c>
      <c r="H203">
        <f t="shared" si="27"/>
        <v>6.6666666666667096E-3</v>
      </c>
      <c r="I203">
        <f t="shared" si="24"/>
        <v>0</v>
      </c>
      <c r="J203">
        <f t="shared" si="25"/>
        <v>375000</v>
      </c>
      <c r="K203">
        <f t="shared" si="26"/>
        <v>1875</v>
      </c>
    </row>
    <row r="204" spans="1:11" x14ac:dyDescent="0.3">
      <c r="G204" t="s">
        <v>58</v>
      </c>
      <c r="H204">
        <f xml:space="preserve"> SUM(H6:H203)</f>
        <v>0.84840000000000138</v>
      </c>
      <c r="K204">
        <f>MIN(K6:K203)</f>
        <v>587.5</v>
      </c>
    </row>
  </sheetData>
  <sortState xmlns:xlrd2="http://schemas.microsoft.com/office/spreadsheetml/2017/richdata2" ref="A4:B203">
    <sortCondition descending="1" ref="A4:A203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3"/>
  <sheetViews>
    <sheetView topLeftCell="C1" workbookViewId="0">
      <selection activeCell="I7" sqref="I7:I206"/>
    </sheetView>
  </sheetViews>
  <sheetFormatPr defaultColWidth="11.19921875" defaultRowHeight="15.6" x14ac:dyDescent="0.3"/>
  <cols>
    <col min="2" max="2" width="25.69921875" customWidth="1"/>
    <col min="3" max="3" width="21.19921875" customWidth="1"/>
    <col min="4" max="4" width="17.5" customWidth="1"/>
    <col min="6" max="6" width="24.69921875" customWidth="1"/>
    <col min="7" max="7" width="21.19921875" customWidth="1"/>
    <col min="8" max="8" width="40.59765625" customWidth="1"/>
    <col min="9" max="9" width="27.296875" customWidth="1"/>
  </cols>
  <sheetData>
    <row r="1" spans="1:9" x14ac:dyDescent="0.3">
      <c r="A1" s="3"/>
      <c r="B1" s="3"/>
      <c r="C1" s="3"/>
      <c r="D1" s="3"/>
      <c r="E1" s="3"/>
      <c r="F1" s="3"/>
      <c r="G1" s="3"/>
      <c r="H1" s="3"/>
      <c r="I1" s="3"/>
    </row>
    <row r="2" spans="1:9" x14ac:dyDescent="0.3">
      <c r="A2" s="3"/>
      <c r="B2" s="3"/>
      <c r="C2" s="3"/>
      <c r="D2" s="3"/>
      <c r="E2" s="3"/>
      <c r="F2" s="3"/>
      <c r="G2" s="3"/>
      <c r="H2" s="3"/>
      <c r="I2" s="3"/>
    </row>
    <row r="3" spans="1:9" x14ac:dyDescent="0.3">
      <c r="A3" s="3"/>
      <c r="B3" s="3"/>
      <c r="C3" s="3"/>
      <c r="D3" s="3"/>
      <c r="E3" s="3"/>
      <c r="F3" s="3"/>
      <c r="G3" s="3"/>
      <c r="H3" s="3"/>
      <c r="I3" s="3"/>
    </row>
    <row r="4" spans="1:9" ht="21" x14ac:dyDescent="0.4">
      <c r="A4" s="3"/>
      <c r="B4" s="4" t="s">
        <v>20</v>
      </c>
      <c r="C4" s="5"/>
      <c r="D4" s="6"/>
      <c r="E4" s="3"/>
      <c r="F4" s="4" t="s">
        <v>21</v>
      </c>
      <c r="G4" s="5"/>
      <c r="H4" s="6"/>
      <c r="I4" s="3"/>
    </row>
    <row r="5" spans="1:9" x14ac:dyDescent="0.3">
      <c r="A5" s="3"/>
      <c r="B5" s="3"/>
      <c r="C5" s="3"/>
      <c r="D5" s="3"/>
      <c r="E5" s="3"/>
      <c r="F5" s="3"/>
      <c r="G5" s="3"/>
      <c r="H5" s="3"/>
      <c r="I5" s="3"/>
    </row>
    <row r="6" spans="1:9" ht="21" x14ac:dyDescent="0.4">
      <c r="A6" s="3"/>
      <c r="B6" s="7" t="s">
        <v>0</v>
      </c>
      <c r="C6" s="10" t="s">
        <v>16</v>
      </c>
      <c r="D6" s="8" t="s">
        <v>17</v>
      </c>
      <c r="E6" s="3"/>
      <c r="F6" s="4" t="s">
        <v>0</v>
      </c>
      <c r="G6" s="10" t="s">
        <v>16</v>
      </c>
      <c r="H6" s="9" t="s">
        <v>26</v>
      </c>
      <c r="I6" s="3" t="s">
        <v>72</v>
      </c>
    </row>
    <row r="7" spans="1:9" x14ac:dyDescent="0.3">
      <c r="A7" s="3"/>
      <c r="B7" s="11">
        <v>1</v>
      </c>
      <c r="C7" s="29">
        <v>3206.4338143817799</v>
      </c>
      <c r="D7" s="34">
        <f t="shared" ref="D7:D38" si="0">(C7-C$208)/C$210</f>
        <v>0.22601491732075796</v>
      </c>
      <c r="E7" s="3">
        <f>IF(C7&gt;0,1,0)</f>
        <v>1</v>
      </c>
      <c r="F7" s="22">
        <v>201</v>
      </c>
      <c r="G7" s="29">
        <v>-9529.6957396399666</v>
      </c>
      <c r="H7" s="42">
        <f t="shared" ref="H7:H38" si="1">(G7-C$208)/C$210</f>
        <v>-1.9866904540244961</v>
      </c>
      <c r="I7" s="3">
        <f>IF(G7&gt;0,0,1)</f>
        <v>1</v>
      </c>
    </row>
    <row r="8" spans="1:9" x14ac:dyDescent="0.3">
      <c r="A8" s="3"/>
      <c r="B8" s="11">
        <v>2</v>
      </c>
      <c r="C8" s="29">
        <v>2940.3182125749681</v>
      </c>
      <c r="D8" s="35">
        <f t="shared" si="0"/>
        <v>0.17978145062908413</v>
      </c>
      <c r="E8" s="3">
        <f t="shared" ref="E8:E71" si="2">IF(C8&gt;0,1,0)</f>
        <v>1</v>
      </c>
      <c r="F8" s="11">
        <v>202</v>
      </c>
      <c r="G8" s="29">
        <v>-2590.0639909389392</v>
      </c>
      <c r="H8" s="41">
        <f t="shared" si="1"/>
        <v>-0.78103685413158452</v>
      </c>
      <c r="I8" s="3">
        <f t="shared" ref="I8:I71" si="3">IF(G8&gt;0,0,1)</f>
        <v>1</v>
      </c>
    </row>
    <row r="9" spans="1:9" x14ac:dyDescent="0.3">
      <c r="A9" s="3"/>
      <c r="B9" s="11">
        <v>3</v>
      </c>
      <c r="C9" s="29">
        <v>-1023.9756044731284</v>
      </c>
      <c r="D9" s="35">
        <f t="shared" si="0"/>
        <v>-0.50895323798777181</v>
      </c>
      <c r="E9" s="3">
        <f t="shared" si="2"/>
        <v>0</v>
      </c>
      <c r="F9" s="11">
        <v>203</v>
      </c>
      <c r="G9" s="29">
        <v>2720.8407215858647</v>
      </c>
      <c r="H9" s="41">
        <f t="shared" si="1"/>
        <v>0.14165063379489007</v>
      </c>
      <c r="I9" s="3">
        <f t="shared" si="3"/>
        <v>0</v>
      </c>
    </row>
    <row r="10" spans="1:9" x14ac:dyDescent="0.3">
      <c r="A10" s="3"/>
      <c r="B10" s="11">
        <v>4</v>
      </c>
      <c r="C10" s="29">
        <v>2944.6578712637192</v>
      </c>
      <c r="D10" s="35">
        <f t="shared" si="0"/>
        <v>0.18053539915400099</v>
      </c>
      <c r="E10" s="3">
        <f t="shared" si="2"/>
        <v>1</v>
      </c>
      <c r="F10" s="11">
        <v>204</v>
      </c>
      <c r="G10" s="29">
        <v>1014.8309239104806</v>
      </c>
      <c r="H10" s="41">
        <f t="shared" si="1"/>
        <v>-0.154742161745725</v>
      </c>
      <c r="I10" s="3">
        <f t="shared" si="3"/>
        <v>0</v>
      </c>
    </row>
    <row r="11" spans="1:9" x14ac:dyDescent="0.3">
      <c r="A11" s="3"/>
      <c r="B11" s="11">
        <v>5</v>
      </c>
      <c r="C11" s="29">
        <v>738.41284266192849</v>
      </c>
      <c r="D11" s="35">
        <f t="shared" si="0"/>
        <v>-0.20276552477146323</v>
      </c>
      <c r="E11" s="3">
        <f t="shared" si="2"/>
        <v>1</v>
      </c>
      <c r="F11" s="11">
        <v>205</v>
      </c>
      <c r="G11" s="29">
        <v>2526.0550476189132</v>
      </c>
      <c r="H11" s="41">
        <f t="shared" si="1"/>
        <v>0.10780963797118796</v>
      </c>
      <c r="I11" s="3">
        <f t="shared" si="3"/>
        <v>0</v>
      </c>
    </row>
    <row r="12" spans="1:9" x14ac:dyDescent="0.3">
      <c r="A12" s="3"/>
      <c r="B12" s="11">
        <v>6</v>
      </c>
      <c r="C12" s="29">
        <v>16969.286958431607</v>
      </c>
      <c r="D12" s="35">
        <f t="shared" si="0"/>
        <v>2.6170976200919966</v>
      </c>
      <c r="E12" s="3">
        <f t="shared" si="2"/>
        <v>1</v>
      </c>
      <c r="F12" s="11">
        <v>206</v>
      </c>
      <c r="G12" s="29">
        <v>401.84289039054903</v>
      </c>
      <c r="H12" s="41">
        <f t="shared" si="1"/>
        <v>-0.26123934431494694</v>
      </c>
      <c r="I12" s="3">
        <f t="shared" si="3"/>
        <v>0</v>
      </c>
    </row>
    <row r="13" spans="1:9" x14ac:dyDescent="0.3">
      <c r="A13" s="3"/>
      <c r="B13" s="11">
        <v>7</v>
      </c>
      <c r="C13" s="29">
        <v>6338.9126632292828</v>
      </c>
      <c r="D13" s="35">
        <f t="shared" si="0"/>
        <v>0.77023463062302677</v>
      </c>
      <c r="E13" s="3">
        <f t="shared" si="2"/>
        <v>1</v>
      </c>
      <c r="F13" s="11">
        <v>207</v>
      </c>
      <c r="G13" s="29">
        <v>-9060.493503586873</v>
      </c>
      <c r="H13" s="41">
        <f t="shared" si="1"/>
        <v>-1.9051738281486197</v>
      </c>
      <c r="I13" s="3">
        <f t="shared" si="3"/>
        <v>1</v>
      </c>
    </row>
    <row r="14" spans="1:9" x14ac:dyDescent="0.3">
      <c r="A14" s="3"/>
      <c r="B14" s="11">
        <v>8</v>
      </c>
      <c r="C14" s="29">
        <v>7839.496190361242</v>
      </c>
      <c r="D14" s="35">
        <f t="shared" si="0"/>
        <v>1.0309377913873274</v>
      </c>
      <c r="E14" s="3">
        <f t="shared" si="2"/>
        <v>1</v>
      </c>
      <c r="F14" s="11">
        <v>208</v>
      </c>
      <c r="G14" s="29">
        <v>-7889.5209579995935</v>
      </c>
      <c r="H14" s="41">
        <f t="shared" si="1"/>
        <v>-1.7017354734798247</v>
      </c>
      <c r="I14" s="3">
        <f t="shared" si="3"/>
        <v>1</v>
      </c>
    </row>
    <row r="15" spans="1:9" x14ac:dyDescent="0.3">
      <c r="A15" s="3"/>
      <c r="B15" s="11">
        <v>9</v>
      </c>
      <c r="C15" s="29">
        <v>7396.6353929935449</v>
      </c>
      <c r="D15" s="35">
        <f t="shared" si="0"/>
        <v>0.95399758275194102</v>
      </c>
      <c r="E15" s="3">
        <f t="shared" si="2"/>
        <v>1</v>
      </c>
      <c r="F15" s="11">
        <v>209</v>
      </c>
      <c r="G15" s="29">
        <v>3225.6401533805338</v>
      </c>
      <c r="H15" s="41">
        <f t="shared" si="1"/>
        <v>0.22935172143272625</v>
      </c>
      <c r="I15" s="3">
        <f t="shared" si="3"/>
        <v>0</v>
      </c>
    </row>
    <row r="16" spans="1:9" x14ac:dyDescent="0.3">
      <c r="A16" s="3"/>
      <c r="B16" s="11">
        <v>10</v>
      </c>
      <c r="C16" s="29">
        <v>2977.1632384485365</v>
      </c>
      <c r="D16" s="35">
        <f t="shared" si="0"/>
        <v>0.18618270356169547</v>
      </c>
      <c r="E16" s="3">
        <f t="shared" si="2"/>
        <v>1</v>
      </c>
      <c r="F16" s="11">
        <v>210</v>
      </c>
      <c r="G16" s="29">
        <v>4409.0614138388728</v>
      </c>
      <c r="H16" s="41">
        <f t="shared" si="1"/>
        <v>0.43495284762050612</v>
      </c>
      <c r="I16" s="3">
        <f t="shared" si="3"/>
        <v>0</v>
      </c>
    </row>
    <row r="17" spans="1:9" x14ac:dyDescent="0.3">
      <c r="A17" s="3"/>
      <c r="B17" s="11">
        <v>11</v>
      </c>
      <c r="C17" s="29">
        <v>-5049.9639794773475</v>
      </c>
      <c r="D17" s="35">
        <f t="shared" si="0"/>
        <v>-1.2084064010982525</v>
      </c>
      <c r="E17" s="3">
        <f t="shared" si="2"/>
        <v>0</v>
      </c>
      <c r="F17" s="11">
        <v>211</v>
      </c>
      <c r="G17" s="29">
        <v>2257.2539588154823</v>
      </c>
      <c r="H17" s="41">
        <f t="shared" si="1"/>
        <v>6.1109609481685943E-2</v>
      </c>
      <c r="I17" s="3">
        <f t="shared" si="3"/>
        <v>0</v>
      </c>
    </row>
    <row r="18" spans="1:9" x14ac:dyDescent="0.3">
      <c r="A18" s="3"/>
      <c r="B18" s="11">
        <v>12</v>
      </c>
      <c r="C18" s="29">
        <v>1008.6901427081752</v>
      </c>
      <c r="D18" s="35">
        <f t="shared" si="0"/>
        <v>-0.15580902742834568</v>
      </c>
      <c r="E18" s="3">
        <f t="shared" si="2"/>
        <v>1</v>
      </c>
      <c r="F18" s="11">
        <v>212</v>
      </c>
      <c r="G18" s="29">
        <v>-33.448434772586097</v>
      </c>
      <c r="H18" s="41">
        <f t="shared" si="1"/>
        <v>-0.33686447432034311</v>
      </c>
      <c r="I18" s="3">
        <f t="shared" si="3"/>
        <v>1</v>
      </c>
    </row>
    <row r="19" spans="1:9" x14ac:dyDescent="0.3">
      <c r="A19" s="3"/>
      <c r="B19" s="11">
        <v>13</v>
      </c>
      <c r="C19" s="29">
        <v>-7965.514573985366</v>
      </c>
      <c r="D19" s="35">
        <f t="shared" si="0"/>
        <v>-1.7149381879753418</v>
      </c>
      <c r="E19" s="3">
        <f t="shared" si="2"/>
        <v>0</v>
      </c>
      <c r="F19" s="11">
        <v>213</v>
      </c>
      <c r="G19" s="29">
        <v>2941.0701716887806</v>
      </c>
      <c r="H19" s="41">
        <f t="shared" si="1"/>
        <v>0.17991209188576321</v>
      </c>
      <c r="I19" s="3">
        <f t="shared" si="3"/>
        <v>0</v>
      </c>
    </row>
    <row r="20" spans="1:9" x14ac:dyDescent="0.3">
      <c r="A20" s="3"/>
      <c r="B20" s="11">
        <v>14</v>
      </c>
      <c r="C20" s="29">
        <v>9627.0989189023821</v>
      </c>
      <c r="D20" s="35">
        <f t="shared" si="0"/>
        <v>1.3415060957137692</v>
      </c>
      <c r="E20" s="3">
        <f t="shared" si="2"/>
        <v>1</v>
      </c>
      <c r="F20" s="11">
        <v>214</v>
      </c>
      <c r="G20" s="29">
        <v>8727.6498792991351</v>
      </c>
      <c r="H20" s="41">
        <f t="shared" si="1"/>
        <v>1.1852407473801401</v>
      </c>
      <c r="I20" s="3">
        <f t="shared" si="3"/>
        <v>0</v>
      </c>
    </row>
    <row r="21" spans="1:9" x14ac:dyDescent="0.3">
      <c r="A21" s="3"/>
      <c r="B21" s="11">
        <v>15</v>
      </c>
      <c r="C21" s="29">
        <v>11753.715177752212</v>
      </c>
      <c r="D21" s="35">
        <f t="shared" si="0"/>
        <v>1.7109727534442778</v>
      </c>
      <c r="E21" s="3">
        <f t="shared" si="2"/>
        <v>1</v>
      </c>
      <c r="F21" s="11">
        <v>215</v>
      </c>
      <c r="G21" s="29">
        <v>-4368.7013015140546</v>
      </c>
      <c r="H21" s="41">
        <f t="shared" si="1"/>
        <v>-1.0900475558594003</v>
      </c>
      <c r="I21" s="3">
        <f t="shared" si="3"/>
        <v>1</v>
      </c>
    </row>
    <row r="22" spans="1:9" x14ac:dyDescent="0.3">
      <c r="A22" s="3"/>
      <c r="B22" s="11">
        <v>16</v>
      </c>
      <c r="C22" s="29">
        <v>2547.1171074835111</v>
      </c>
      <c r="D22" s="35">
        <f t="shared" si="0"/>
        <v>0.11146884485945918</v>
      </c>
      <c r="E22" s="3">
        <f t="shared" si="2"/>
        <v>1</v>
      </c>
      <c r="F22" s="11">
        <v>216</v>
      </c>
      <c r="G22" s="29">
        <v>1501.5895581713171</v>
      </c>
      <c r="H22" s="41">
        <f t="shared" si="1"/>
        <v>-7.0175383431387989E-2</v>
      </c>
      <c r="I22" s="3">
        <f t="shared" si="3"/>
        <v>0</v>
      </c>
    </row>
    <row r="23" spans="1:9" x14ac:dyDescent="0.3">
      <c r="A23" s="3"/>
      <c r="B23" s="11">
        <v>17</v>
      </c>
      <c r="C23" s="29">
        <v>351.04807792929728</v>
      </c>
      <c r="D23" s="35">
        <f t="shared" si="0"/>
        <v>-0.27006415674267509</v>
      </c>
      <c r="E23" s="3">
        <f t="shared" si="2"/>
        <v>1</v>
      </c>
      <c r="F23" s="11">
        <v>217</v>
      </c>
      <c r="G23" s="29">
        <v>4506.8259638706822</v>
      </c>
      <c r="H23" s="41">
        <f t="shared" si="1"/>
        <v>0.4519379249208722</v>
      </c>
      <c r="I23" s="3">
        <f t="shared" si="3"/>
        <v>0</v>
      </c>
    </row>
    <row r="24" spans="1:9" x14ac:dyDescent="0.3">
      <c r="A24" s="3"/>
      <c r="B24" s="11">
        <v>18</v>
      </c>
      <c r="C24" s="29">
        <v>-8342.8567498081211</v>
      </c>
      <c r="D24" s="35">
        <f t="shared" si="0"/>
        <v>-1.7804955502600603</v>
      </c>
      <c r="E24" s="3">
        <f t="shared" si="2"/>
        <v>0</v>
      </c>
      <c r="F24" s="11">
        <v>218</v>
      </c>
      <c r="G24" s="29">
        <v>1083.8824140252514</v>
      </c>
      <c r="H24" s="41">
        <f t="shared" si="1"/>
        <v>-0.14274553416524474</v>
      </c>
      <c r="I24" s="3">
        <f t="shared" si="3"/>
        <v>0</v>
      </c>
    </row>
    <row r="25" spans="1:9" x14ac:dyDescent="0.3">
      <c r="A25" s="3"/>
      <c r="B25" s="11">
        <v>19</v>
      </c>
      <c r="C25" s="29">
        <v>6134.5875917223602</v>
      </c>
      <c r="D25" s="35">
        <f t="shared" si="0"/>
        <v>0.73473631213418056</v>
      </c>
      <c r="E25" s="3">
        <f t="shared" si="2"/>
        <v>1</v>
      </c>
      <c r="F25" s="11">
        <v>219</v>
      </c>
      <c r="G25" s="29">
        <v>3883.058371233768</v>
      </c>
      <c r="H25" s="41">
        <f t="shared" si="1"/>
        <v>0.34356796080858332</v>
      </c>
      <c r="I25" s="3">
        <f t="shared" si="3"/>
        <v>0</v>
      </c>
    </row>
    <row r="26" spans="1:9" x14ac:dyDescent="0.3">
      <c r="A26" s="3"/>
      <c r="B26" s="11">
        <v>20</v>
      </c>
      <c r="C26" s="29">
        <v>1579.7789391321994</v>
      </c>
      <c r="D26" s="35">
        <f t="shared" si="0"/>
        <v>-5.659118875902204E-2</v>
      </c>
      <c r="E26" s="3">
        <f t="shared" si="2"/>
        <v>1</v>
      </c>
      <c r="F26" s="11">
        <v>220</v>
      </c>
      <c r="G26" s="29">
        <v>-2772.0564167291559</v>
      </c>
      <c r="H26" s="41">
        <f t="shared" si="1"/>
        <v>-0.81265522110736665</v>
      </c>
      <c r="I26" s="3">
        <f t="shared" si="3"/>
        <v>1</v>
      </c>
    </row>
    <row r="27" spans="1:9" x14ac:dyDescent="0.3">
      <c r="A27" s="3"/>
      <c r="B27" s="11">
        <v>21</v>
      </c>
      <c r="C27" s="29">
        <v>-1030.7167546276464</v>
      </c>
      <c r="D27" s="35">
        <f t="shared" si="0"/>
        <v>-0.51012440848291141</v>
      </c>
      <c r="E27" s="3">
        <f t="shared" si="2"/>
        <v>0</v>
      </c>
      <c r="F27" s="11">
        <v>221</v>
      </c>
      <c r="G27" s="29">
        <v>2258.5683149083079</v>
      </c>
      <c r="H27" s="41">
        <f t="shared" si="1"/>
        <v>6.1337958508297187E-2</v>
      </c>
      <c r="I27" s="3">
        <f t="shared" si="3"/>
        <v>0</v>
      </c>
    </row>
    <row r="28" spans="1:9" x14ac:dyDescent="0.3">
      <c r="A28" s="3"/>
      <c r="B28" s="11">
        <v>22</v>
      </c>
      <c r="C28" s="29">
        <v>10675.152569221551</v>
      </c>
      <c r="D28" s="35">
        <f t="shared" si="0"/>
        <v>1.5235891949538309</v>
      </c>
      <c r="E28" s="3">
        <f t="shared" si="2"/>
        <v>1</v>
      </c>
      <c r="F28" s="11">
        <v>222</v>
      </c>
      <c r="G28" s="29">
        <v>1393.7662338977761</v>
      </c>
      <c r="H28" s="41">
        <f t="shared" si="1"/>
        <v>-8.8908017059555436E-2</v>
      </c>
      <c r="I28" s="3">
        <f t="shared" si="3"/>
        <v>0</v>
      </c>
    </row>
    <row r="29" spans="1:9" x14ac:dyDescent="0.3">
      <c r="A29" s="3"/>
      <c r="B29" s="11">
        <v>23</v>
      </c>
      <c r="C29" s="29">
        <v>2475.7928086710249</v>
      </c>
      <c r="D29" s="35">
        <f t="shared" si="0"/>
        <v>9.9077351947863698E-2</v>
      </c>
      <c r="E29" s="3">
        <f t="shared" si="2"/>
        <v>1</v>
      </c>
      <c r="F29" s="11">
        <v>223</v>
      </c>
      <c r="G29" s="29">
        <v>-10108.787917861438</v>
      </c>
      <c r="H29" s="41">
        <f t="shared" si="1"/>
        <v>-2.0872987563992198</v>
      </c>
      <c r="I29" s="3">
        <f t="shared" si="3"/>
        <v>1</v>
      </c>
    </row>
    <row r="30" spans="1:9" x14ac:dyDescent="0.3">
      <c r="A30" s="3"/>
      <c r="B30" s="11">
        <v>24</v>
      </c>
      <c r="C30" s="29">
        <v>5057.6804517397222</v>
      </c>
      <c r="D30" s="35">
        <f t="shared" si="0"/>
        <v>0.54764036567945984</v>
      </c>
      <c r="E30" s="3">
        <f t="shared" si="2"/>
        <v>1</v>
      </c>
      <c r="F30" s="11">
        <v>224</v>
      </c>
      <c r="G30" s="29">
        <v>1608.4701528847991</v>
      </c>
      <c r="H30" s="41">
        <f t="shared" si="1"/>
        <v>-5.1606534472057361E-2</v>
      </c>
      <c r="I30" s="3">
        <f t="shared" si="3"/>
        <v>0</v>
      </c>
    </row>
    <row r="31" spans="1:9" x14ac:dyDescent="0.3">
      <c r="A31" s="3"/>
      <c r="B31" s="11">
        <v>25</v>
      </c>
      <c r="C31" s="29">
        <v>-8669.2479583094537</v>
      </c>
      <c r="D31" s="35">
        <f t="shared" si="0"/>
        <v>-1.8372009706271697</v>
      </c>
      <c r="E31" s="3">
        <f t="shared" si="2"/>
        <v>0</v>
      </c>
      <c r="F31" s="11">
        <v>225</v>
      </c>
      <c r="G31" s="29">
        <v>1937.4582748076223</v>
      </c>
      <c r="H31" s="41">
        <f t="shared" si="1"/>
        <v>5.550059405204897E-3</v>
      </c>
      <c r="I31" s="3">
        <f t="shared" si="3"/>
        <v>0</v>
      </c>
    </row>
    <row r="32" spans="1:9" x14ac:dyDescent="0.3">
      <c r="A32" s="3"/>
      <c r="B32" s="11">
        <v>26</v>
      </c>
      <c r="C32" s="29">
        <v>2772.1599301373763</v>
      </c>
      <c r="D32" s="35">
        <f t="shared" si="0"/>
        <v>0.15056655192633364</v>
      </c>
      <c r="E32" s="3">
        <f t="shared" si="2"/>
        <v>1</v>
      </c>
      <c r="F32" s="11">
        <v>226</v>
      </c>
      <c r="G32" s="29">
        <v>-152.02821302802704</v>
      </c>
      <c r="H32" s="41">
        <f t="shared" si="1"/>
        <v>-0.3574658753319942</v>
      </c>
      <c r="I32" s="3">
        <f t="shared" si="3"/>
        <v>1</v>
      </c>
    </row>
    <row r="33" spans="1:9" x14ac:dyDescent="0.3">
      <c r="A33" s="3"/>
      <c r="B33" s="11">
        <v>27</v>
      </c>
      <c r="C33" s="29">
        <v>3844.6792838923961</v>
      </c>
      <c r="D33" s="35">
        <f t="shared" si="0"/>
        <v>0.33690018844121083</v>
      </c>
      <c r="E33" s="3">
        <f t="shared" si="2"/>
        <v>1</v>
      </c>
      <c r="F33" s="11">
        <v>227</v>
      </c>
      <c r="G33" s="29">
        <v>5220.1272996603666</v>
      </c>
      <c r="H33" s="41">
        <f t="shared" si="1"/>
        <v>0.57586299104044414</v>
      </c>
      <c r="I33" s="3">
        <f t="shared" si="3"/>
        <v>0</v>
      </c>
    </row>
    <row r="34" spans="1:9" x14ac:dyDescent="0.3">
      <c r="A34" s="3"/>
      <c r="B34" s="11">
        <v>28</v>
      </c>
      <c r="C34" s="29">
        <v>1859.3904973781089</v>
      </c>
      <c r="D34" s="35">
        <f t="shared" si="0"/>
        <v>-8.0130085358496809E-3</v>
      </c>
      <c r="E34" s="3">
        <f t="shared" si="2"/>
        <v>1</v>
      </c>
      <c r="F34" s="11">
        <v>228</v>
      </c>
      <c r="G34" s="29">
        <v>5772.4599681489162</v>
      </c>
      <c r="H34" s="41">
        <f t="shared" si="1"/>
        <v>0.67182224280136449</v>
      </c>
      <c r="I34" s="3">
        <f t="shared" si="3"/>
        <v>0</v>
      </c>
    </row>
    <row r="35" spans="1:9" x14ac:dyDescent="0.3">
      <c r="A35" s="3"/>
      <c r="B35" s="11">
        <v>29</v>
      </c>
      <c r="C35" s="29">
        <v>256.06729590585178</v>
      </c>
      <c r="D35" s="35">
        <f t="shared" si="0"/>
        <v>-0.28656559744068416</v>
      </c>
      <c r="E35" s="3">
        <f t="shared" si="2"/>
        <v>1</v>
      </c>
      <c r="F35" s="11">
        <v>229</v>
      </c>
      <c r="G35" s="29">
        <v>13410.648766448783</v>
      </c>
      <c r="H35" s="41">
        <f t="shared" si="1"/>
        <v>1.998839317310499</v>
      </c>
      <c r="I35" s="3">
        <f t="shared" si="3"/>
        <v>0</v>
      </c>
    </row>
    <row r="36" spans="1:9" x14ac:dyDescent="0.3">
      <c r="A36" s="3"/>
      <c r="B36" s="11">
        <v>30</v>
      </c>
      <c r="C36" s="29">
        <v>2255.6045604784576</v>
      </c>
      <c r="D36" s="35">
        <f t="shared" si="0"/>
        <v>6.0823052051161855E-2</v>
      </c>
      <c r="E36" s="3">
        <f t="shared" si="2"/>
        <v>1</v>
      </c>
      <c r="F36" s="11">
        <v>230</v>
      </c>
      <c r="G36" s="29">
        <v>-8592.3603024901659</v>
      </c>
      <c r="H36" s="41">
        <f t="shared" si="1"/>
        <v>-1.8238429305491493</v>
      </c>
      <c r="I36" s="3">
        <f t="shared" si="3"/>
        <v>1</v>
      </c>
    </row>
    <row r="37" spans="1:9" x14ac:dyDescent="0.3">
      <c r="A37" s="3"/>
      <c r="B37" s="11">
        <v>31</v>
      </c>
      <c r="C37" s="29">
        <v>-3577.2827587897586</v>
      </c>
      <c r="D37" s="35">
        <f t="shared" si="0"/>
        <v>-0.9525508341873673</v>
      </c>
      <c r="E37" s="3">
        <f t="shared" si="2"/>
        <v>0</v>
      </c>
      <c r="F37" s="11">
        <v>231</v>
      </c>
      <c r="G37" s="29">
        <v>6599.3597433609057</v>
      </c>
      <c r="H37" s="41">
        <f t="shared" si="1"/>
        <v>0.81548327941495524</v>
      </c>
      <c r="I37" s="3">
        <f t="shared" si="3"/>
        <v>0</v>
      </c>
    </row>
    <row r="38" spans="1:9" x14ac:dyDescent="0.3">
      <c r="A38" s="3"/>
      <c r="B38" s="11">
        <v>32</v>
      </c>
      <c r="C38" s="29">
        <v>6365.3027399112016</v>
      </c>
      <c r="D38" s="35">
        <f t="shared" si="0"/>
        <v>0.77481949796255978</v>
      </c>
      <c r="E38" s="3">
        <f t="shared" si="2"/>
        <v>1</v>
      </c>
      <c r="F38" s="11">
        <v>232</v>
      </c>
      <c r="G38" s="29">
        <v>1453.8211342928771</v>
      </c>
      <c r="H38" s="41">
        <f t="shared" si="1"/>
        <v>-7.8474407687398676E-2</v>
      </c>
      <c r="I38" s="3">
        <f t="shared" si="3"/>
        <v>0</v>
      </c>
    </row>
    <row r="39" spans="1:9" x14ac:dyDescent="0.3">
      <c r="A39" s="3"/>
      <c r="B39" s="11">
        <v>33</v>
      </c>
      <c r="C39" s="29">
        <v>692.71090020188433</v>
      </c>
      <c r="D39" s="35">
        <f t="shared" ref="D39:D70" si="4">(C39-C$208)/C$210</f>
        <v>-0.21070552986746346</v>
      </c>
      <c r="E39" s="3">
        <f t="shared" si="2"/>
        <v>1</v>
      </c>
      <c r="F39" s="11">
        <v>233</v>
      </c>
      <c r="G39" s="29">
        <v>3672.8487390853143</v>
      </c>
      <c r="H39" s="41">
        <f t="shared" ref="H39:H70" si="5">(G39-C$208)/C$210</f>
        <v>0.30704729099359102</v>
      </c>
      <c r="I39" s="3">
        <f t="shared" si="3"/>
        <v>0</v>
      </c>
    </row>
    <row r="40" spans="1:9" x14ac:dyDescent="0.3">
      <c r="A40" s="3"/>
      <c r="B40" s="11">
        <v>34</v>
      </c>
      <c r="C40" s="29">
        <v>-231.79277542888076</v>
      </c>
      <c r="D40" s="35">
        <f t="shared" si="4"/>
        <v>-0.37132373339780195</v>
      </c>
      <c r="E40" s="3">
        <f t="shared" si="2"/>
        <v>0</v>
      </c>
      <c r="F40" s="11">
        <v>234</v>
      </c>
      <c r="G40" s="29">
        <v>4343.0210986645634</v>
      </c>
      <c r="H40" s="41">
        <f t="shared" si="5"/>
        <v>0.42347936507687223</v>
      </c>
      <c r="I40" s="3">
        <f t="shared" si="3"/>
        <v>0</v>
      </c>
    </row>
    <row r="41" spans="1:9" x14ac:dyDescent="0.3">
      <c r="A41" s="3"/>
      <c r="B41" s="11">
        <v>35</v>
      </c>
      <c r="C41" s="29">
        <v>6509.3080005983365</v>
      </c>
      <c r="D41" s="35">
        <f t="shared" si="4"/>
        <v>0.79983818299342757</v>
      </c>
      <c r="E41" s="3">
        <f t="shared" si="2"/>
        <v>1</v>
      </c>
      <c r="F41" s="11">
        <v>235</v>
      </c>
      <c r="G41" s="29">
        <v>5782.7079636321405</v>
      </c>
      <c r="H41" s="41">
        <f t="shared" si="5"/>
        <v>0.67360267339097735</v>
      </c>
      <c r="I41" s="3">
        <f t="shared" si="3"/>
        <v>0</v>
      </c>
    </row>
    <row r="42" spans="1:9" x14ac:dyDescent="0.3">
      <c r="A42" s="3"/>
      <c r="B42" s="11">
        <v>36</v>
      </c>
      <c r="C42" s="29">
        <v>3610.7014481645915</v>
      </c>
      <c r="D42" s="35">
        <f t="shared" si="4"/>
        <v>0.2962501611550824</v>
      </c>
      <c r="E42" s="3">
        <f t="shared" si="2"/>
        <v>1</v>
      </c>
      <c r="F42" s="11">
        <v>236</v>
      </c>
      <c r="G42" s="29">
        <v>954.01856083887697</v>
      </c>
      <c r="H42" s="41">
        <f t="shared" si="5"/>
        <v>-0.16530736853339029</v>
      </c>
      <c r="I42" s="3">
        <f t="shared" si="3"/>
        <v>0</v>
      </c>
    </row>
    <row r="43" spans="1:9" x14ac:dyDescent="0.3">
      <c r="A43" s="3"/>
      <c r="B43" s="11">
        <v>37</v>
      </c>
      <c r="C43" s="29">
        <v>368.88161841534071</v>
      </c>
      <c r="D43" s="35">
        <f t="shared" si="4"/>
        <v>-0.26696585512316062</v>
      </c>
      <c r="E43" s="3">
        <f t="shared" si="2"/>
        <v>1</v>
      </c>
      <c r="F43" s="11">
        <v>237</v>
      </c>
      <c r="G43" s="29">
        <v>2445.6120889507492</v>
      </c>
      <c r="H43" s="41">
        <f t="shared" si="5"/>
        <v>9.3833919054624029E-2</v>
      </c>
      <c r="I43" s="3">
        <f t="shared" si="3"/>
        <v>0</v>
      </c>
    </row>
    <row r="44" spans="1:9" x14ac:dyDescent="0.3">
      <c r="A44" s="3"/>
      <c r="B44" s="11">
        <v>38</v>
      </c>
      <c r="C44" s="29">
        <v>4991.5446625360219</v>
      </c>
      <c r="D44" s="35">
        <f t="shared" si="4"/>
        <v>0.5361502960010327</v>
      </c>
      <c r="E44" s="3">
        <f t="shared" si="2"/>
        <v>1</v>
      </c>
      <c r="F44" s="11">
        <v>238</v>
      </c>
      <c r="G44" s="29">
        <v>4504.893054831733</v>
      </c>
      <c r="H44" s="41">
        <f t="shared" si="5"/>
        <v>0.45160211189426447</v>
      </c>
      <c r="I44" s="3">
        <f t="shared" si="3"/>
        <v>0</v>
      </c>
    </row>
    <row r="45" spans="1:9" x14ac:dyDescent="0.3">
      <c r="A45" s="3"/>
      <c r="B45" s="11">
        <v>39</v>
      </c>
      <c r="C45" s="29">
        <v>-7417.5448053495747</v>
      </c>
      <c r="D45" s="35">
        <f t="shared" si="4"/>
        <v>-1.6197369225318416</v>
      </c>
      <c r="E45" s="3">
        <f t="shared" si="2"/>
        <v>0</v>
      </c>
      <c r="F45" s="11">
        <v>239</v>
      </c>
      <c r="G45" s="29">
        <v>-7388.2890689889473</v>
      </c>
      <c r="H45" s="41">
        <f t="shared" si="5"/>
        <v>-1.6146541911798056</v>
      </c>
      <c r="I45" s="3">
        <f t="shared" si="3"/>
        <v>1</v>
      </c>
    </row>
    <row r="46" spans="1:9" x14ac:dyDescent="0.3">
      <c r="A46" s="3"/>
      <c r="B46" s="11">
        <v>40</v>
      </c>
      <c r="C46" s="29">
        <v>3713.5215312982891</v>
      </c>
      <c r="D46" s="35">
        <f t="shared" si="4"/>
        <v>0.31411355907884619</v>
      </c>
      <c r="E46" s="3">
        <f t="shared" si="2"/>
        <v>1</v>
      </c>
      <c r="F46" s="11">
        <v>240</v>
      </c>
      <c r="G46" s="29">
        <v>117.83931499417713</v>
      </c>
      <c r="H46" s="41">
        <f t="shared" si="5"/>
        <v>-0.31058056953531782</v>
      </c>
      <c r="I46" s="3">
        <f t="shared" si="3"/>
        <v>0</v>
      </c>
    </row>
    <row r="47" spans="1:9" x14ac:dyDescent="0.3">
      <c r="A47" s="3"/>
      <c r="B47" s="11">
        <v>41</v>
      </c>
      <c r="C47" s="29">
        <v>7429.7834318996438</v>
      </c>
      <c r="D47" s="35">
        <f t="shared" si="4"/>
        <v>0.95975654142348854</v>
      </c>
      <c r="E47" s="3">
        <f t="shared" si="2"/>
        <v>1</v>
      </c>
      <c r="F47" s="11">
        <v>241</v>
      </c>
      <c r="G47" s="29">
        <v>12166.645839470155</v>
      </c>
      <c r="H47" s="41">
        <f t="shared" si="5"/>
        <v>1.7827130642899633</v>
      </c>
      <c r="I47" s="3">
        <f t="shared" si="3"/>
        <v>0</v>
      </c>
    </row>
    <row r="48" spans="1:9" x14ac:dyDescent="0.3">
      <c r="A48" s="3"/>
      <c r="B48" s="11">
        <v>42</v>
      </c>
      <c r="C48" s="29">
        <v>1756.7341731015686</v>
      </c>
      <c r="D48" s="35">
        <f t="shared" si="4"/>
        <v>-2.5847955892955774E-2</v>
      </c>
      <c r="E48" s="3">
        <f t="shared" si="2"/>
        <v>1</v>
      </c>
      <c r="F48" s="11">
        <v>242</v>
      </c>
      <c r="G48" s="29">
        <v>1704.089513479257</v>
      </c>
      <c r="H48" s="41">
        <f t="shared" si="5"/>
        <v>-3.4994150631697869E-2</v>
      </c>
      <c r="I48" s="3">
        <f t="shared" si="3"/>
        <v>0</v>
      </c>
    </row>
    <row r="49" spans="1:9" x14ac:dyDescent="0.3">
      <c r="A49" s="3"/>
      <c r="B49" s="11">
        <v>43</v>
      </c>
      <c r="C49" s="29">
        <v>2490.0259676893947</v>
      </c>
      <c r="D49" s="35">
        <f t="shared" si="4"/>
        <v>0.10155014301657682</v>
      </c>
      <c r="E49" s="3">
        <f t="shared" si="2"/>
        <v>1</v>
      </c>
      <c r="F49" s="11">
        <v>243</v>
      </c>
      <c r="G49" s="29">
        <v>2396.3818949397091</v>
      </c>
      <c r="H49" s="41">
        <f t="shared" si="5"/>
        <v>8.5280934864368246E-2</v>
      </c>
      <c r="I49" s="3">
        <f t="shared" si="3"/>
        <v>0</v>
      </c>
    </row>
    <row r="50" spans="1:9" x14ac:dyDescent="0.3">
      <c r="A50" s="3"/>
      <c r="B50" s="11">
        <v>44</v>
      </c>
      <c r="C50" s="29">
        <v>3645.3548081425433</v>
      </c>
      <c r="D50" s="35">
        <f t="shared" si="4"/>
        <v>0.30227064606245851</v>
      </c>
      <c r="E50" s="3">
        <f t="shared" si="2"/>
        <v>1</v>
      </c>
      <c r="F50" s="11">
        <v>244</v>
      </c>
      <c r="G50" s="29">
        <v>21928.193250019445</v>
      </c>
      <c r="H50" s="41">
        <f t="shared" si="5"/>
        <v>3.4786308308569045</v>
      </c>
      <c r="I50" s="3">
        <f t="shared" si="3"/>
        <v>0</v>
      </c>
    </row>
    <row r="51" spans="1:9" x14ac:dyDescent="0.3">
      <c r="A51" s="3"/>
      <c r="B51" s="11">
        <v>45</v>
      </c>
      <c r="C51" s="29">
        <v>6732.5293357545452</v>
      </c>
      <c r="D51" s="35">
        <f t="shared" si="4"/>
        <v>0.83861943480183376</v>
      </c>
      <c r="E51" s="3">
        <f t="shared" si="2"/>
        <v>1</v>
      </c>
      <c r="F51" s="11">
        <v>245</v>
      </c>
      <c r="G51" s="29">
        <v>1518.4139688126372</v>
      </c>
      <c r="H51" s="41">
        <f t="shared" si="5"/>
        <v>-6.7252402502381042E-2</v>
      </c>
      <c r="I51" s="3">
        <f t="shared" si="3"/>
        <v>0</v>
      </c>
    </row>
    <row r="52" spans="1:9" x14ac:dyDescent="0.3">
      <c r="A52" s="3"/>
      <c r="B52" s="11">
        <v>46</v>
      </c>
      <c r="C52" s="29">
        <v>1241.1035633226454</v>
      </c>
      <c r="D52" s="35">
        <f t="shared" si="4"/>
        <v>-0.11543079305305458</v>
      </c>
      <c r="E52" s="3">
        <f t="shared" si="2"/>
        <v>1</v>
      </c>
      <c r="F52" s="11">
        <v>246</v>
      </c>
      <c r="G52" s="29">
        <v>2978.6324275728675</v>
      </c>
      <c r="H52" s="41">
        <f t="shared" si="5"/>
        <v>0.18643795243091749</v>
      </c>
      <c r="I52" s="3">
        <f t="shared" si="3"/>
        <v>0</v>
      </c>
    </row>
    <row r="53" spans="1:9" x14ac:dyDescent="0.3">
      <c r="A53" s="3"/>
      <c r="B53" s="11">
        <v>47</v>
      </c>
      <c r="C53" s="29">
        <v>-3574.5929664085525</v>
      </c>
      <c r="D53" s="35">
        <f t="shared" si="4"/>
        <v>-0.95208352439560884</v>
      </c>
      <c r="E53" s="3">
        <f t="shared" si="2"/>
        <v>0</v>
      </c>
      <c r="F53" s="11">
        <v>247</v>
      </c>
      <c r="G53" s="29">
        <v>654.55506268019212</v>
      </c>
      <c r="H53" s="41">
        <f t="shared" si="5"/>
        <v>-0.21733451603428247</v>
      </c>
      <c r="I53" s="3">
        <f t="shared" si="3"/>
        <v>0</v>
      </c>
    </row>
    <row r="54" spans="1:9" x14ac:dyDescent="0.3">
      <c r="A54" s="3"/>
      <c r="B54" s="11">
        <v>48</v>
      </c>
      <c r="C54" s="29">
        <v>-5724.1027652971225</v>
      </c>
      <c r="D54" s="35">
        <f t="shared" si="4"/>
        <v>-1.3255275803457227</v>
      </c>
      <c r="E54" s="3">
        <f t="shared" si="2"/>
        <v>0</v>
      </c>
      <c r="F54" s="11">
        <v>248</v>
      </c>
      <c r="G54" s="29">
        <v>3183.6615625130676</v>
      </c>
      <c r="H54" s="41">
        <f t="shared" si="5"/>
        <v>0.22205859104331244</v>
      </c>
      <c r="I54" s="3">
        <f t="shared" si="3"/>
        <v>0</v>
      </c>
    </row>
    <row r="55" spans="1:9" x14ac:dyDescent="0.3">
      <c r="A55" s="3"/>
      <c r="B55" s="11">
        <v>49</v>
      </c>
      <c r="C55" s="29">
        <v>15917.006857174751</v>
      </c>
      <c r="D55" s="35">
        <f t="shared" si="4"/>
        <v>2.4342802404214572</v>
      </c>
      <c r="E55" s="3">
        <f t="shared" si="2"/>
        <v>1</v>
      </c>
      <c r="F55" s="11">
        <v>249</v>
      </c>
      <c r="G55" s="29">
        <v>4669.3179097760103</v>
      </c>
      <c r="H55" s="41">
        <f t="shared" si="5"/>
        <v>0.48016838535863732</v>
      </c>
      <c r="I55" s="3">
        <f t="shared" si="3"/>
        <v>0</v>
      </c>
    </row>
    <row r="56" spans="1:9" x14ac:dyDescent="0.3">
      <c r="A56" s="3"/>
      <c r="B56" s="11">
        <v>50</v>
      </c>
      <c r="C56" s="29">
        <v>-4979.8878088288739</v>
      </c>
      <c r="D56" s="35">
        <f t="shared" si="4"/>
        <v>-1.196231751135759</v>
      </c>
      <c r="E56" s="3">
        <f t="shared" si="2"/>
        <v>0</v>
      </c>
      <c r="F56" s="11">
        <v>250</v>
      </c>
      <c r="G56" s="29">
        <v>-5243.4273938337346</v>
      </c>
      <c r="H56" s="41">
        <f t="shared" si="5"/>
        <v>-1.2420176747814724</v>
      </c>
      <c r="I56" s="3">
        <f t="shared" si="3"/>
        <v>1</v>
      </c>
    </row>
    <row r="57" spans="1:9" x14ac:dyDescent="0.3">
      <c r="A57" s="3"/>
      <c r="B57" s="11">
        <v>51</v>
      </c>
      <c r="C57" s="29">
        <v>35096.429302014221</v>
      </c>
      <c r="D57" s="35">
        <f t="shared" si="4"/>
        <v>5.7664080177802433</v>
      </c>
      <c r="E57" s="3">
        <f t="shared" si="2"/>
        <v>1</v>
      </c>
      <c r="F57" s="11">
        <v>251</v>
      </c>
      <c r="G57" s="29">
        <v>859.70403187867964</v>
      </c>
      <c r="H57" s="41">
        <f t="shared" si="5"/>
        <v>-0.18169305807438801</v>
      </c>
      <c r="I57" s="3">
        <f t="shared" si="3"/>
        <v>0</v>
      </c>
    </row>
    <row r="58" spans="1:9" x14ac:dyDescent="0.3">
      <c r="A58" s="3"/>
      <c r="B58" s="11">
        <v>52</v>
      </c>
      <c r="C58" s="29">
        <v>560.91919379326487</v>
      </c>
      <c r="D58" s="35">
        <f t="shared" si="4"/>
        <v>-0.23360229889232187</v>
      </c>
      <c r="E58" s="3">
        <f t="shared" si="2"/>
        <v>1</v>
      </c>
      <c r="F58" s="11">
        <v>252</v>
      </c>
      <c r="G58" s="29">
        <v>-8901.9674227859177</v>
      </c>
      <c r="H58" s="41">
        <f t="shared" si="5"/>
        <v>-1.8776323753863227</v>
      </c>
      <c r="I58" s="3">
        <f t="shared" si="3"/>
        <v>1</v>
      </c>
    </row>
    <row r="59" spans="1:9" x14ac:dyDescent="0.3">
      <c r="A59" s="3"/>
      <c r="B59" s="11">
        <v>53</v>
      </c>
      <c r="C59" s="29">
        <v>-9142.155587078234</v>
      </c>
      <c r="D59" s="35">
        <f t="shared" si="4"/>
        <v>-1.9193613511327525</v>
      </c>
      <c r="E59" s="3">
        <f t="shared" si="2"/>
        <v>0</v>
      </c>
      <c r="F59" s="11">
        <v>253</v>
      </c>
      <c r="G59" s="29">
        <v>702.74662532908587</v>
      </c>
      <c r="H59" s="41">
        <f t="shared" si="5"/>
        <v>-0.20896197796654145</v>
      </c>
      <c r="I59" s="3">
        <f t="shared" si="3"/>
        <v>0</v>
      </c>
    </row>
    <row r="60" spans="1:9" x14ac:dyDescent="0.3">
      <c r="A60" s="3"/>
      <c r="B60" s="11">
        <v>54</v>
      </c>
      <c r="C60" s="29">
        <v>1939.8598308174089</v>
      </c>
      <c r="D60" s="35">
        <f t="shared" si="4"/>
        <v>5.967292588952104E-3</v>
      </c>
      <c r="E60" s="3">
        <f t="shared" si="2"/>
        <v>1</v>
      </c>
      <c r="F60" s="11">
        <v>254</v>
      </c>
      <c r="G60" s="29">
        <v>-7362.3420618267182</v>
      </c>
      <c r="H60" s="41">
        <f t="shared" si="5"/>
        <v>-1.6101463003111804</v>
      </c>
      <c r="I60" s="3">
        <f t="shared" si="3"/>
        <v>1</v>
      </c>
    </row>
    <row r="61" spans="1:9" x14ac:dyDescent="0.3">
      <c r="A61" s="3"/>
      <c r="B61" s="11">
        <v>55</v>
      </c>
      <c r="C61" s="29">
        <v>4315.3344608290399</v>
      </c>
      <c r="D61" s="35">
        <f t="shared" si="4"/>
        <v>0.41866924030597524</v>
      </c>
      <c r="E61" s="3">
        <f t="shared" si="2"/>
        <v>1</v>
      </c>
      <c r="F61" s="11">
        <v>255</v>
      </c>
      <c r="G61" s="29">
        <v>-6625.2904171893442</v>
      </c>
      <c r="H61" s="41">
        <f t="shared" si="5"/>
        <v>-1.4820949856531116</v>
      </c>
      <c r="I61" s="3">
        <f t="shared" si="3"/>
        <v>1</v>
      </c>
    </row>
    <row r="62" spans="1:9" x14ac:dyDescent="0.3">
      <c r="A62" s="3"/>
      <c r="B62" s="11">
        <v>56</v>
      </c>
      <c r="C62" s="29">
        <v>2504.3973574212514</v>
      </c>
      <c r="D62" s="35">
        <f t="shared" si="4"/>
        <v>0.1040469495321272</v>
      </c>
      <c r="E62" s="3">
        <f t="shared" si="2"/>
        <v>1</v>
      </c>
      <c r="F62" s="11">
        <v>256</v>
      </c>
      <c r="G62" s="29">
        <v>-574.70026632267104</v>
      </c>
      <c r="H62" s="41">
        <f t="shared" si="5"/>
        <v>-0.43089860218010162</v>
      </c>
      <c r="I62" s="3">
        <f t="shared" si="3"/>
        <v>1</v>
      </c>
    </row>
    <row r="63" spans="1:9" x14ac:dyDescent="0.3">
      <c r="A63" s="3"/>
      <c r="B63" s="11">
        <v>57</v>
      </c>
      <c r="C63" s="29">
        <v>9316.7526313787002</v>
      </c>
      <c r="D63" s="35">
        <f t="shared" si="4"/>
        <v>1.2875882320120871</v>
      </c>
      <c r="E63" s="3">
        <f t="shared" si="2"/>
        <v>1</v>
      </c>
      <c r="F63" s="11">
        <v>257</v>
      </c>
      <c r="G63" s="29">
        <v>4379.6404187470444</v>
      </c>
      <c r="H63" s="41">
        <f t="shared" si="5"/>
        <v>0.42984140512191327</v>
      </c>
      <c r="I63" s="3">
        <f t="shared" si="3"/>
        <v>0</v>
      </c>
    </row>
    <row r="64" spans="1:9" x14ac:dyDescent="0.3">
      <c r="A64" s="3"/>
      <c r="B64" s="11">
        <v>58</v>
      </c>
      <c r="C64" s="29">
        <v>679.38945510875328</v>
      </c>
      <c r="D64" s="35">
        <f t="shared" si="4"/>
        <v>-0.21301992475380818</v>
      </c>
      <c r="E64" s="3">
        <f t="shared" si="2"/>
        <v>1</v>
      </c>
      <c r="F64" s="11">
        <v>258</v>
      </c>
      <c r="G64" s="29">
        <v>-10794.066193410681</v>
      </c>
      <c r="H64" s="41">
        <f t="shared" si="5"/>
        <v>-2.2063552495624199</v>
      </c>
      <c r="I64" s="3">
        <f t="shared" si="3"/>
        <v>1</v>
      </c>
    </row>
    <row r="65" spans="1:9" x14ac:dyDescent="0.3">
      <c r="A65" s="3"/>
      <c r="B65" s="11">
        <v>59</v>
      </c>
      <c r="C65" s="29">
        <v>1599.4179476386696</v>
      </c>
      <c r="D65" s="35">
        <f t="shared" si="4"/>
        <v>-5.3179215017247435E-2</v>
      </c>
      <c r="E65" s="3">
        <f t="shared" si="2"/>
        <v>1</v>
      </c>
      <c r="F65" s="11">
        <v>259</v>
      </c>
      <c r="G65" s="29">
        <v>1632.395043366294</v>
      </c>
      <c r="H65" s="41">
        <f t="shared" si="5"/>
        <v>-4.7449955076982506E-2</v>
      </c>
      <c r="I65" s="3">
        <f t="shared" si="3"/>
        <v>0</v>
      </c>
    </row>
    <row r="66" spans="1:9" x14ac:dyDescent="0.3">
      <c r="A66" s="3"/>
      <c r="B66" s="11">
        <v>60</v>
      </c>
      <c r="C66" s="29">
        <v>3540.7658032270137</v>
      </c>
      <c r="D66" s="35">
        <f t="shared" si="4"/>
        <v>0.28409992535970235</v>
      </c>
      <c r="E66" s="3">
        <f t="shared" si="2"/>
        <v>1</v>
      </c>
      <c r="F66" s="11">
        <v>260</v>
      </c>
      <c r="G66" s="29">
        <v>-249.02975157420008</v>
      </c>
      <c r="H66" s="41">
        <f t="shared" si="5"/>
        <v>-0.3743183911971531</v>
      </c>
      <c r="I66" s="3">
        <f t="shared" si="3"/>
        <v>1</v>
      </c>
    </row>
    <row r="67" spans="1:9" x14ac:dyDescent="0.3">
      <c r="A67" s="3"/>
      <c r="B67" s="11">
        <v>61</v>
      </c>
      <c r="C67" s="29">
        <v>-837.4275545137366</v>
      </c>
      <c r="D67" s="35">
        <f t="shared" si="4"/>
        <v>-0.47654340182771282</v>
      </c>
      <c r="E67" s="3">
        <f t="shared" si="2"/>
        <v>0</v>
      </c>
      <c r="F67" s="11">
        <v>261</v>
      </c>
      <c r="G67" s="29">
        <v>-3722.9478821555094</v>
      </c>
      <c r="H67" s="41">
        <f t="shared" si="5"/>
        <v>-0.97785789466613626</v>
      </c>
      <c r="I67" s="3">
        <f t="shared" si="3"/>
        <v>1</v>
      </c>
    </row>
    <row r="68" spans="1:9" x14ac:dyDescent="0.3">
      <c r="A68" s="3"/>
      <c r="B68" s="11">
        <v>62</v>
      </c>
      <c r="C68" s="29">
        <v>193.39813432785888</v>
      </c>
      <c r="D68" s="35">
        <f t="shared" si="4"/>
        <v>-0.29745339422801664</v>
      </c>
      <c r="E68" s="3">
        <f t="shared" si="2"/>
        <v>1</v>
      </c>
      <c r="F68" s="11">
        <v>262</v>
      </c>
      <c r="G68" s="29">
        <v>4493.5512943567546</v>
      </c>
      <c r="H68" s="41">
        <f t="shared" si="5"/>
        <v>0.44963165656738913</v>
      </c>
      <c r="I68" s="3">
        <f t="shared" si="3"/>
        <v>0</v>
      </c>
    </row>
    <row r="69" spans="1:9" x14ac:dyDescent="0.3">
      <c r="A69" s="3"/>
      <c r="B69" s="11">
        <v>63</v>
      </c>
      <c r="C69" s="29">
        <v>-4226.3408818302532</v>
      </c>
      <c r="D69" s="35">
        <f t="shared" si="4"/>
        <v>-1.0653146364928694</v>
      </c>
      <c r="E69" s="3">
        <f t="shared" si="2"/>
        <v>0</v>
      </c>
      <c r="F69" s="11">
        <v>263</v>
      </c>
      <c r="G69" s="29">
        <v>7422.3570629165542</v>
      </c>
      <c r="H69" s="41">
        <f t="shared" si="5"/>
        <v>0.95846632476317783</v>
      </c>
      <c r="I69" s="3">
        <f t="shared" si="3"/>
        <v>0</v>
      </c>
    </row>
    <row r="70" spans="1:9" x14ac:dyDescent="0.3">
      <c r="A70" s="3"/>
      <c r="B70" s="11">
        <v>64</v>
      </c>
      <c r="C70" s="29">
        <v>-6620.8116472975325</v>
      </c>
      <c r="D70" s="35">
        <f t="shared" si="4"/>
        <v>-1.4813168687099227</v>
      </c>
      <c r="E70" s="3">
        <f t="shared" si="2"/>
        <v>0</v>
      </c>
      <c r="F70" s="11">
        <v>264</v>
      </c>
      <c r="G70" s="29">
        <v>4592.2121837406257</v>
      </c>
      <c r="H70" s="41">
        <f t="shared" si="5"/>
        <v>0.46677245895601244</v>
      </c>
      <c r="I70" s="3">
        <f t="shared" si="3"/>
        <v>0</v>
      </c>
    </row>
    <row r="71" spans="1:9" x14ac:dyDescent="0.3">
      <c r="A71" s="3"/>
      <c r="B71" s="11">
        <v>65</v>
      </c>
      <c r="C71" s="29">
        <v>1858.3935515952105</v>
      </c>
      <c r="D71" s="35">
        <f t="shared" ref="D71:D102" si="6">(C71-C$208)/C$210</f>
        <v>-8.1862124342084747E-3</v>
      </c>
      <c r="E71" s="3">
        <f t="shared" si="2"/>
        <v>1</v>
      </c>
      <c r="F71" s="11">
        <v>265</v>
      </c>
      <c r="G71" s="29">
        <v>5229.3539838979723</v>
      </c>
      <c r="H71" s="41">
        <f t="shared" ref="H71:H102" si="7">(G71-C$208)/C$210</f>
        <v>0.57746598460969611</v>
      </c>
      <c r="I71" s="3">
        <f t="shared" si="3"/>
        <v>0</v>
      </c>
    </row>
    <row r="72" spans="1:9" x14ac:dyDescent="0.3">
      <c r="A72" s="3"/>
      <c r="B72" s="11">
        <v>66</v>
      </c>
      <c r="C72" s="29">
        <v>-1672.000656261459</v>
      </c>
      <c r="D72" s="35">
        <f t="shared" si="6"/>
        <v>-0.62153756015380535</v>
      </c>
      <c r="E72" s="3">
        <f t="shared" ref="E72:E135" si="8">IF(C72&gt;0,1,0)</f>
        <v>0</v>
      </c>
      <c r="F72" s="11">
        <v>266</v>
      </c>
      <c r="G72" s="29">
        <v>1901.832836027841</v>
      </c>
      <c r="H72" s="41">
        <f t="shared" si="7"/>
        <v>-6.3930914747768611E-4</v>
      </c>
      <c r="I72" s="3">
        <f t="shared" ref="I72:I135" si="9">IF(G72&gt;0,0,1)</f>
        <v>0</v>
      </c>
    </row>
    <row r="73" spans="1:9" x14ac:dyDescent="0.3">
      <c r="A73" s="3"/>
      <c r="B73" s="11">
        <v>67</v>
      </c>
      <c r="C73" s="29">
        <v>7707.2232045679812</v>
      </c>
      <c r="D73" s="35">
        <f t="shared" si="6"/>
        <v>1.0079574075189646</v>
      </c>
      <c r="E73" s="3">
        <f t="shared" si="8"/>
        <v>1</v>
      </c>
      <c r="F73" s="11">
        <v>267</v>
      </c>
      <c r="G73" s="29">
        <v>-1272.4048602398434</v>
      </c>
      <c r="H73" s="41">
        <f t="shared" si="7"/>
        <v>-0.55211397581653643</v>
      </c>
      <c r="I73" s="3">
        <f t="shared" si="9"/>
        <v>1</v>
      </c>
    </row>
    <row r="74" spans="1:9" x14ac:dyDescent="0.3">
      <c r="A74" s="3"/>
      <c r="B74" s="11">
        <v>68</v>
      </c>
      <c r="C74" s="29">
        <v>2922.8287152262114</v>
      </c>
      <c r="D74" s="35">
        <f t="shared" si="6"/>
        <v>0.17674292117933443</v>
      </c>
      <c r="E74" s="3">
        <f t="shared" si="8"/>
        <v>1</v>
      </c>
      <c r="F74" s="11">
        <v>268</v>
      </c>
      <c r="G74" s="29">
        <v>1021.0382118289708</v>
      </c>
      <c r="H74" s="41">
        <f t="shared" si="7"/>
        <v>-0.15366374155060436</v>
      </c>
      <c r="I74" s="3">
        <f t="shared" si="9"/>
        <v>0</v>
      </c>
    </row>
    <row r="75" spans="1:9" x14ac:dyDescent="0.3">
      <c r="A75" s="3"/>
      <c r="B75" s="11">
        <v>69</v>
      </c>
      <c r="C75" s="29">
        <v>1614.6762451789655</v>
      </c>
      <c r="D75" s="35">
        <f t="shared" si="6"/>
        <v>-5.0528321998156281E-2</v>
      </c>
      <c r="E75" s="3">
        <f t="shared" si="8"/>
        <v>1</v>
      </c>
      <c r="F75" s="11">
        <v>269</v>
      </c>
      <c r="G75" s="29">
        <v>3222.6511037935747</v>
      </c>
      <c r="H75" s="41">
        <f t="shared" si="7"/>
        <v>0.22883242033357928</v>
      </c>
      <c r="I75" s="3">
        <f t="shared" si="9"/>
        <v>0</v>
      </c>
    </row>
    <row r="76" spans="1:9" x14ac:dyDescent="0.3">
      <c r="A76" s="3"/>
      <c r="B76" s="11">
        <v>70</v>
      </c>
      <c r="C76" s="29">
        <v>-4520.2660340894899</v>
      </c>
      <c r="D76" s="35">
        <f t="shared" si="6"/>
        <v>-1.1163795821200999</v>
      </c>
      <c r="E76" s="3">
        <f t="shared" si="8"/>
        <v>0</v>
      </c>
      <c r="F76" s="11">
        <v>270</v>
      </c>
      <c r="G76" s="29">
        <v>8349.044972314854</v>
      </c>
      <c r="H76" s="41">
        <f t="shared" si="7"/>
        <v>1.119464005101537</v>
      </c>
      <c r="I76" s="3">
        <f t="shared" si="9"/>
        <v>0</v>
      </c>
    </row>
    <row r="77" spans="1:9" x14ac:dyDescent="0.3">
      <c r="A77" s="3"/>
      <c r="B77" s="11">
        <v>71</v>
      </c>
      <c r="C77" s="29">
        <v>3045.8906649455553</v>
      </c>
      <c r="D77" s="35">
        <f t="shared" si="6"/>
        <v>0.19812303010467325</v>
      </c>
      <c r="E77" s="3">
        <f t="shared" si="8"/>
        <v>1</v>
      </c>
      <c r="F77" s="11">
        <v>271</v>
      </c>
      <c r="G77" s="29">
        <v>-8003.7060429420517</v>
      </c>
      <c r="H77" s="41">
        <f t="shared" si="7"/>
        <v>-1.7215733645524627</v>
      </c>
      <c r="I77" s="3">
        <f t="shared" si="9"/>
        <v>1</v>
      </c>
    </row>
    <row r="78" spans="1:9" x14ac:dyDescent="0.3">
      <c r="A78" s="3"/>
      <c r="B78" s="11">
        <v>72</v>
      </c>
      <c r="C78" s="29">
        <v>135.49166209622376</v>
      </c>
      <c r="D78" s="35">
        <f t="shared" si="6"/>
        <v>-0.30751374746163568</v>
      </c>
      <c r="E78" s="3">
        <f t="shared" si="8"/>
        <v>1</v>
      </c>
      <c r="F78" s="11">
        <v>272</v>
      </c>
      <c r="G78" s="29">
        <v>1336.9334511314523</v>
      </c>
      <c r="H78" s="41">
        <f t="shared" si="7"/>
        <v>-9.8781833367888511E-2</v>
      </c>
      <c r="I78" s="3">
        <f t="shared" si="9"/>
        <v>0</v>
      </c>
    </row>
    <row r="79" spans="1:9" x14ac:dyDescent="0.3">
      <c r="A79" s="3"/>
      <c r="B79" s="11">
        <v>73</v>
      </c>
      <c r="C79" s="29">
        <v>-8100.6286413273629</v>
      </c>
      <c r="D79" s="35">
        <f t="shared" si="6"/>
        <v>-1.7384121657865625</v>
      </c>
      <c r="E79" s="3">
        <f t="shared" si="8"/>
        <v>0</v>
      </c>
      <c r="F79" s="11">
        <v>273</v>
      </c>
      <c r="G79" s="29">
        <v>-6728.3223404036089</v>
      </c>
      <c r="H79" s="41">
        <f t="shared" si="7"/>
        <v>-1.4999951875118658</v>
      </c>
      <c r="I79" s="3">
        <f t="shared" si="9"/>
        <v>1</v>
      </c>
    </row>
    <row r="80" spans="1:9" x14ac:dyDescent="0.3">
      <c r="A80" s="3"/>
      <c r="B80" s="11">
        <v>74</v>
      </c>
      <c r="C80" s="29">
        <v>-7748.9757518354472</v>
      </c>
      <c r="D80" s="35">
        <f t="shared" si="6"/>
        <v>-1.677317919365197</v>
      </c>
      <c r="E80" s="3">
        <f t="shared" si="8"/>
        <v>0</v>
      </c>
      <c r="F80" s="11">
        <v>274</v>
      </c>
      <c r="G80" s="29">
        <v>447.97691020616628</v>
      </c>
      <c r="H80" s="41">
        <f t="shared" si="7"/>
        <v>-0.25322427246640955</v>
      </c>
      <c r="I80" s="3">
        <f t="shared" si="9"/>
        <v>0</v>
      </c>
    </row>
    <row r="81" spans="1:9" x14ac:dyDescent="0.3">
      <c r="A81" s="3"/>
      <c r="B81" s="11">
        <v>75</v>
      </c>
      <c r="C81" s="29">
        <v>85.455071803977035</v>
      </c>
      <c r="D81" s="35">
        <f t="shared" si="6"/>
        <v>-0.31620683052378895</v>
      </c>
      <c r="E81" s="3">
        <f t="shared" si="8"/>
        <v>1</v>
      </c>
      <c r="F81" s="11">
        <v>275</v>
      </c>
      <c r="G81" s="29">
        <v>1549.7877402573786</v>
      </c>
      <c r="H81" s="41">
        <f t="shared" si="7"/>
        <v>-6.1801695338899322E-2</v>
      </c>
      <c r="I81" s="3">
        <f t="shared" si="9"/>
        <v>0</v>
      </c>
    </row>
    <row r="82" spans="1:9" x14ac:dyDescent="0.3">
      <c r="A82" s="3"/>
      <c r="B82" s="11">
        <v>76</v>
      </c>
      <c r="C82" s="29">
        <v>9576.446655739579</v>
      </c>
      <c r="D82" s="35">
        <f t="shared" si="6"/>
        <v>1.3327060490201692</v>
      </c>
      <c r="E82" s="3">
        <f t="shared" si="8"/>
        <v>1</v>
      </c>
      <c r="F82" s="11">
        <v>276</v>
      </c>
      <c r="G82" s="29">
        <v>1269.1425654602358</v>
      </c>
      <c r="H82" s="41">
        <f t="shared" si="7"/>
        <v>-0.11055945043881303</v>
      </c>
      <c r="I82" s="3">
        <f t="shared" si="9"/>
        <v>0</v>
      </c>
    </row>
    <row r="83" spans="1:9" x14ac:dyDescent="0.3">
      <c r="A83" s="3"/>
      <c r="B83" s="11">
        <v>77</v>
      </c>
      <c r="C83" s="29">
        <v>320.95191144461842</v>
      </c>
      <c r="D83" s="35">
        <f t="shared" si="6"/>
        <v>-0.27529289982000354</v>
      </c>
      <c r="E83" s="3">
        <f t="shared" si="8"/>
        <v>1</v>
      </c>
      <c r="F83" s="11">
        <v>277</v>
      </c>
      <c r="G83" s="29">
        <v>2069.2757009468764</v>
      </c>
      <c r="H83" s="41">
        <f t="shared" si="7"/>
        <v>2.8451296835153229E-2</v>
      </c>
      <c r="I83" s="3">
        <f t="shared" si="9"/>
        <v>0</v>
      </c>
    </row>
    <row r="84" spans="1:9" x14ac:dyDescent="0.3">
      <c r="A84" s="3"/>
      <c r="B84" s="11">
        <v>78</v>
      </c>
      <c r="C84" s="29">
        <v>48.899924002508158</v>
      </c>
      <c r="D84" s="35">
        <f t="shared" si="6"/>
        <v>-0.32255772162830731</v>
      </c>
      <c r="E84" s="3">
        <f t="shared" si="8"/>
        <v>1</v>
      </c>
      <c r="F84" s="11">
        <v>278</v>
      </c>
      <c r="G84" s="29">
        <v>-2963.3472747602309</v>
      </c>
      <c r="H84" s="41">
        <f t="shared" si="7"/>
        <v>-0.84588904675740051</v>
      </c>
      <c r="I84" s="3">
        <f t="shared" si="9"/>
        <v>1</v>
      </c>
    </row>
    <row r="85" spans="1:9" x14ac:dyDescent="0.3">
      <c r="A85" s="3"/>
      <c r="B85" s="11">
        <v>79</v>
      </c>
      <c r="C85" s="29">
        <v>5061.1999203109308</v>
      </c>
      <c r="D85" s="35">
        <f t="shared" si="6"/>
        <v>0.54825181886692653</v>
      </c>
      <c r="E85" s="3">
        <f t="shared" si="8"/>
        <v>1</v>
      </c>
      <c r="F85" s="11">
        <v>279</v>
      </c>
      <c r="G85" s="29">
        <v>-8234.6647254001</v>
      </c>
      <c r="H85" s="41">
        <f t="shared" si="7"/>
        <v>-1.7616988606905239</v>
      </c>
      <c r="I85" s="3">
        <f t="shared" si="9"/>
        <v>1</v>
      </c>
    </row>
    <row r="86" spans="1:9" x14ac:dyDescent="0.3">
      <c r="A86" s="3"/>
      <c r="B86" s="11">
        <v>80</v>
      </c>
      <c r="C86" s="29">
        <v>1998.9440423558972</v>
      </c>
      <c r="D86" s="35">
        <f t="shared" si="6"/>
        <v>1.623225979726926E-2</v>
      </c>
      <c r="E86" s="3">
        <f t="shared" si="8"/>
        <v>1</v>
      </c>
      <c r="F86" s="11">
        <v>280</v>
      </c>
      <c r="G86" s="29">
        <v>803.84655302889382</v>
      </c>
      <c r="H86" s="41">
        <f t="shared" si="7"/>
        <v>-0.19139743042365456</v>
      </c>
      <c r="I86" s="3">
        <f t="shared" si="9"/>
        <v>0</v>
      </c>
    </row>
    <row r="87" spans="1:9" x14ac:dyDescent="0.3">
      <c r="A87" s="3"/>
      <c r="B87" s="11">
        <v>81</v>
      </c>
      <c r="C87" s="29">
        <v>23909.67351274531</v>
      </c>
      <c r="D87" s="35">
        <f t="shared" si="6"/>
        <v>3.8228823557767044</v>
      </c>
      <c r="E87" s="3">
        <f t="shared" si="8"/>
        <v>1</v>
      </c>
      <c r="F87" s="11">
        <v>281</v>
      </c>
      <c r="G87" s="29">
        <v>5565.7143090096788</v>
      </c>
      <c r="H87" s="41">
        <f t="shared" si="7"/>
        <v>0.63590338467894159</v>
      </c>
      <c r="I87" s="3">
        <f t="shared" si="9"/>
        <v>0</v>
      </c>
    </row>
    <row r="88" spans="1:9" x14ac:dyDescent="0.3">
      <c r="A88" s="3"/>
      <c r="B88" s="11">
        <v>82</v>
      </c>
      <c r="C88" s="29">
        <v>2642.8544452008364</v>
      </c>
      <c r="D88" s="35">
        <f t="shared" si="6"/>
        <v>0.12810172539878498</v>
      </c>
      <c r="E88" s="3">
        <f t="shared" si="8"/>
        <v>1</v>
      </c>
      <c r="F88" s="11">
        <v>282</v>
      </c>
      <c r="G88" s="29">
        <v>3211.9204306768002</v>
      </c>
      <c r="H88" s="41">
        <f t="shared" si="7"/>
        <v>0.22696813197635701</v>
      </c>
      <c r="I88" s="3">
        <f t="shared" si="9"/>
        <v>0</v>
      </c>
    </row>
    <row r="89" spans="1:9" x14ac:dyDescent="0.3">
      <c r="A89" s="3"/>
      <c r="B89" s="11">
        <v>83</v>
      </c>
      <c r="C89" s="29">
        <v>-5618.1820783394496</v>
      </c>
      <c r="D89" s="35">
        <f t="shared" si="6"/>
        <v>-1.3071255005008444</v>
      </c>
      <c r="E89" s="3">
        <f t="shared" si="8"/>
        <v>0</v>
      </c>
      <c r="F89" s="11">
        <v>283</v>
      </c>
      <c r="G89" s="29">
        <v>2451.0253725705102</v>
      </c>
      <c r="H89" s="41">
        <f t="shared" si="7"/>
        <v>9.4774393292990894E-2</v>
      </c>
      <c r="I89" s="3">
        <f t="shared" si="9"/>
        <v>0</v>
      </c>
    </row>
    <row r="90" spans="1:9" x14ac:dyDescent="0.3">
      <c r="A90" s="3"/>
      <c r="B90" s="11">
        <v>84</v>
      </c>
      <c r="C90" s="29">
        <v>-4518.9913614517745</v>
      </c>
      <c r="D90" s="35">
        <f t="shared" si="6"/>
        <v>-1.116158127479566</v>
      </c>
      <c r="E90" s="3">
        <f t="shared" si="8"/>
        <v>0</v>
      </c>
      <c r="F90" s="11">
        <v>284</v>
      </c>
      <c r="G90" s="29">
        <v>1168.0493999122068</v>
      </c>
      <c r="H90" s="41">
        <f t="shared" si="7"/>
        <v>-0.12812282316249762</v>
      </c>
      <c r="I90" s="3">
        <f t="shared" si="9"/>
        <v>0</v>
      </c>
    </row>
    <row r="91" spans="1:9" x14ac:dyDescent="0.3">
      <c r="A91" s="3"/>
      <c r="B91" s="11">
        <v>85</v>
      </c>
      <c r="C91" s="29">
        <v>3229.9700638440668</v>
      </c>
      <c r="D91" s="35">
        <f t="shared" si="6"/>
        <v>0.23010397635440127</v>
      </c>
      <c r="E91" s="3">
        <f t="shared" si="8"/>
        <v>1</v>
      </c>
      <c r="F91" s="11">
        <v>285</v>
      </c>
      <c r="G91" s="29">
        <v>3086.5108854171194</v>
      </c>
      <c r="H91" s="41">
        <f t="shared" si="7"/>
        <v>0.20518016466360023</v>
      </c>
      <c r="I91" s="3">
        <f t="shared" si="9"/>
        <v>0</v>
      </c>
    </row>
    <row r="92" spans="1:9" x14ac:dyDescent="0.3">
      <c r="A92" s="3"/>
      <c r="B92" s="11">
        <v>86</v>
      </c>
      <c r="C92" s="29">
        <v>5820.1675824875274</v>
      </c>
      <c r="D92" s="35">
        <f t="shared" si="6"/>
        <v>0.68011070234108228</v>
      </c>
      <c r="E92" s="3">
        <f t="shared" si="8"/>
        <v>1</v>
      </c>
      <c r="F92" s="11">
        <v>286</v>
      </c>
      <c r="G92" s="29">
        <v>3100.3529184923191</v>
      </c>
      <c r="H92" s="41">
        <f t="shared" si="7"/>
        <v>0.20758500365380675</v>
      </c>
      <c r="I92" s="3">
        <f t="shared" si="9"/>
        <v>0</v>
      </c>
    </row>
    <row r="93" spans="1:9" x14ac:dyDescent="0.3">
      <c r="A93" s="3"/>
      <c r="B93" s="11">
        <v>87</v>
      </c>
      <c r="C93" s="29">
        <v>11024.299549268942</v>
      </c>
      <c r="D93" s="35">
        <f t="shared" si="6"/>
        <v>1.5842480783974187</v>
      </c>
      <c r="E93" s="3">
        <f t="shared" si="8"/>
        <v>1</v>
      </c>
      <c r="F93" s="11">
        <v>287</v>
      </c>
      <c r="G93" s="29">
        <v>4154.9272141421034</v>
      </c>
      <c r="H93" s="41">
        <f t="shared" si="7"/>
        <v>0.39080096408898207</v>
      </c>
      <c r="I93" s="3">
        <f t="shared" si="9"/>
        <v>0</v>
      </c>
    </row>
    <row r="94" spans="1:9" x14ac:dyDescent="0.3">
      <c r="A94" s="3"/>
      <c r="B94" s="11">
        <v>88</v>
      </c>
      <c r="C94" s="29">
        <v>168.95284795610928</v>
      </c>
      <c r="D94" s="35">
        <f t="shared" si="6"/>
        <v>-0.30170038435397395</v>
      </c>
      <c r="E94" s="3">
        <f t="shared" si="8"/>
        <v>1</v>
      </c>
      <c r="F94" s="11">
        <v>288</v>
      </c>
      <c r="G94" s="29">
        <v>-1134.9295554208009</v>
      </c>
      <c r="H94" s="41">
        <f t="shared" si="7"/>
        <v>-0.52822976954255385</v>
      </c>
      <c r="I94" s="3">
        <f t="shared" si="9"/>
        <v>1</v>
      </c>
    </row>
    <row r="95" spans="1:9" x14ac:dyDescent="0.3">
      <c r="A95" s="3"/>
      <c r="B95" s="11">
        <v>89</v>
      </c>
      <c r="C95" s="29">
        <v>1864.8137629200901</v>
      </c>
      <c r="D95" s="35">
        <f t="shared" si="6"/>
        <v>-7.070800093004175E-3</v>
      </c>
      <c r="E95" s="3">
        <f t="shared" si="8"/>
        <v>1</v>
      </c>
      <c r="F95" s="11">
        <v>289</v>
      </c>
      <c r="G95" s="29">
        <v>1575.3160302120991</v>
      </c>
      <c r="H95" s="41">
        <f t="shared" si="7"/>
        <v>-5.7366550103883071E-2</v>
      </c>
      <c r="I95" s="3">
        <f t="shared" si="9"/>
        <v>0</v>
      </c>
    </row>
    <row r="96" spans="1:9" x14ac:dyDescent="0.3">
      <c r="A96" s="3"/>
      <c r="B96" s="11">
        <v>90</v>
      </c>
      <c r="C96" s="29">
        <v>968.95781507436595</v>
      </c>
      <c r="D96" s="35">
        <f t="shared" si="6"/>
        <v>-0.1627119043501353</v>
      </c>
      <c r="E96" s="3">
        <f t="shared" si="8"/>
        <v>1</v>
      </c>
      <c r="F96" s="11">
        <v>290</v>
      </c>
      <c r="G96" s="29">
        <v>6298.0553530527277</v>
      </c>
      <c r="H96" s="41">
        <f t="shared" si="7"/>
        <v>0.76313630539769683</v>
      </c>
      <c r="I96" s="3">
        <f t="shared" si="9"/>
        <v>0</v>
      </c>
    </row>
    <row r="97" spans="1:9" x14ac:dyDescent="0.3">
      <c r="A97" s="3"/>
      <c r="B97" s="11">
        <v>91</v>
      </c>
      <c r="C97" s="29">
        <v>5520.8930451683318</v>
      </c>
      <c r="D97" s="35">
        <f t="shared" si="6"/>
        <v>0.62811638386118418</v>
      </c>
      <c r="E97" s="3">
        <f t="shared" si="8"/>
        <v>1</v>
      </c>
      <c r="F97" s="11">
        <v>291</v>
      </c>
      <c r="G97" s="29">
        <v>-7700.9799089361377</v>
      </c>
      <c r="H97" s="41">
        <f t="shared" si="7"/>
        <v>-1.66897938457446</v>
      </c>
      <c r="I97" s="3">
        <f t="shared" si="9"/>
        <v>1</v>
      </c>
    </row>
    <row r="98" spans="1:9" x14ac:dyDescent="0.3">
      <c r="A98" s="3"/>
      <c r="B98" s="11">
        <v>92</v>
      </c>
      <c r="C98" s="29">
        <v>2449.7928299901514</v>
      </c>
      <c r="D98" s="35">
        <f t="shared" si="6"/>
        <v>9.4560258097804342E-2</v>
      </c>
      <c r="E98" s="3">
        <f t="shared" si="8"/>
        <v>1</v>
      </c>
      <c r="F98" s="11">
        <v>292</v>
      </c>
      <c r="G98" s="29">
        <v>9901.1944019415532</v>
      </c>
      <c r="H98" s="41">
        <f t="shared" si="7"/>
        <v>1.3891259432514169</v>
      </c>
      <c r="I98" s="3">
        <f t="shared" si="9"/>
        <v>0</v>
      </c>
    </row>
    <row r="99" spans="1:9" x14ac:dyDescent="0.3">
      <c r="A99" s="3"/>
      <c r="B99" s="11">
        <v>93</v>
      </c>
      <c r="C99" s="29">
        <v>5161.2814941587976</v>
      </c>
      <c r="D99" s="35">
        <f t="shared" si="6"/>
        <v>0.56563944319082737</v>
      </c>
      <c r="E99" s="3">
        <f t="shared" si="8"/>
        <v>1</v>
      </c>
      <c r="F99" s="11">
        <v>293</v>
      </c>
      <c r="G99" s="29">
        <v>5228.4943169202761</v>
      </c>
      <c r="H99" s="41">
        <f t="shared" si="7"/>
        <v>0.57731663077884443</v>
      </c>
      <c r="I99" s="3">
        <f t="shared" si="9"/>
        <v>0</v>
      </c>
    </row>
    <row r="100" spans="1:9" x14ac:dyDescent="0.3">
      <c r="A100" s="3"/>
      <c r="B100" s="11">
        <v>94</v>
      </c>
      <c r="C100" s="29">
        <v>2993.8816243996421</v>
      </c>
      <c r="D100" s="35">
        <f t="shared" si="6"/>
        <v>0.18908726434190148</v>
      </c>
      <c r="E100" s="3">
        <f t="shared" si="8"/>
        <v>1</v>
      </c>
      <c r="F100" s="11">
        <v>294</v>
      </c>
      <c r="G100" s="29">
        <v>2128.6765814563942</v>
      </c>
      <c r="H100" s="41">
        <f t="shared" si="7"/>
        <v>3.8771280375564307E-2</v>
      </c>
      <c r="I100" s="3">
        <f t="shared" si="9"/>
        <v>0</v>
      </c>
    </row>
    <row r="101" spans="1:9" x14ac:dyDescent="0.3">
      <c r="A101" s="3"/>
      <c r="B101" s="11">
        <v>95</v>
      </c>
      <c r="C101" s="29">
        <v>-267.24549429957733</v>
      </c>
      <c r="D101" s="35">
        <f t="shared" si="6"/>
        <v>-0.37748309453975987</v>
      </c>
      <c r="E101" s="3">
        <f t="shared" si="8"/>
        <v>0</v>
      </c>
      <c r="F101" s="11">
        <v>295</v>
      </c>
      <c r="G101" s="29">
        <v>647.720351604249</v>
      </c>
      <c r="H101" s="41">
        <f t="shared" si="7"/>
        <v>-0.21852194129131877</v>
      </c>
      <c r="I101" s="3">
        <f t="shared" si="9"/>
        <v>0</v>
      </c>
    </row>
    <row r="102" spans="1:9" x14ac:dyDescent="0.3">
      <c r="A102" s="3"/>
      <c r="B102" s="11">
        <v>96</v>
      </c>
      <c r="C102" s="29">
        <v>212.97180103896756</v>
      </c>
      <c r="D102" s="35">
        <f t="shared" si="6"/>
        <v>-0.29405277261178037</v>
      </c>
      <c r="E102" s="3">
        <f t="shared" si="8"/>
        <v>1</v>
      </c>
      <c r="F102" s="11">
        <v>296</v>
      </c>
      <c r="G102" s="29">
        <v>4516.5880547013548</v>
      </c>
      <c r="H102" s="41">
        <f t="shared" si="7"/>
        <v>0.45363393709827415</v>
      </c>
      <c r="I102" s="3">
        <f t="shared" si="9"/>
        <v>0</v>
      </c>
    </row>
    <row r="103" spans="1:9" x14ac:dyDescent="0.3">
      <c r="A103" s="3"/>
      <c r="B103" s="11">
        <v>97</v>
      </c>
      <c r="C103" s="29">
        <v>1017.1957065717243</v>
      </c>
      <c r="D103" s="35">
        <f t="shared" ref="D103:D134" si="10">(C103-C$208)/C$210</f>
        <v>-0.15433131736208369</v>
      </c>
      <c r="E103" s="3">
        <f t="shared" si="8"/>
        <v>1</v>
      </c>
      <c r="F103" s="11">
        <v>297</v>
      </c>
      <c r="G103" s="29">
        <v>1902.7555567670411</v>
      </c>
      <c r="H103" s="41">
        <f t="shared" ref="H103:H134" si="11">(G103-C$208)/C$210</f>
        <v>-4.7900070155465827E-4</v>
      </c>
      <c r="I103" s="3">
        <f t="shared" si="9"/>
        <v>0</v>
      </c>
    </row>
    <row r="104" spans="1:9" x14ac:dyDescent="0.3">
      <c r="A104" s="3"/>
      <c r="B104" s="11">
        <v>98</v>
      </c>
      <c r="C104" s="29">
        <v>362.52742678662412</v>
      </c>
      <c r="D104" s="35">
        <f t="shared" si="10"/>
        <v>-0.26806979756405536</v>
      </c>
      <c r="E104" s="3">
        <f t="shared" si="8"/>
        <v>1</v>
      </c>
      <c r="F104" s="11">
        <v>298</v>
      </c>
      <c r="G104" s="29">
        <v>271.05742314522922</v>
      </c>
      <c r="H104" s="41">
        <f t="shared" si="11"/>
        <v>-0.28396129486045124</v>
      </c>
      <c r="I104" s="3">
        <f t="shared" si="9"/>
        <v>0</v>
      </c>
    </row>
    <row r="105" spans="1:9" x14ac:dyDescent="0.3">
      <c r="A105" s="3"/>
      <c r="B105" s="11">
        <v>99</v>
      </c>
      <c r="C105" s="29">
        <v>3718.6693741632948</v>
      </c>
      <c r="D105" s="35">
        <f t="shared" si="10"/>
        <v>0.31500791709475084</v>
      </c>
      <c r="E105" s="3">
        <f t="shared" si="8"/>
        <v>1</v>
      </c>
      <c r="F105" s="11">
        <v>299</v>
      </c>
      <c r="G105" s="29">
        <v>5746.6327724751627</v>
      </c>
      <c r="H105" s="41">
        <f t="shared" si="11"/>
        <v>0.66733516732433684</v>
      </c>
      <c r="I105" s="3">
        <f t="shared" si="9"/>
        <v>0</v>
      </c>
    </row>
    <row r="106" spans="1:9" x14ac:dyDescent="0.3">
      <c r="A106" s="3"/>
      <c r="B106" s="11">
        <v>100</v>
      </c>
      <c r="C106" s="29">
        <v>18807.24475956013</v>
      </c>
      <c r="D106" s="35">
        <f t="shared" si="10"/>
        <v>2.9364143388496808</v>
      </c>
      <c r="E106" s="3">
        <f t="shared" si="8"/>
        <v>1</v>
      </c>
      <c r="F106" s="11">
        <v>300</v>
      </c>
      <c r="G106" s="29">
        <v>3523.3561004156154</v>
      </c>
      <c r="H106" s="41">
        <f t="shared" si="11"/>
        <v>0.28107525897570335</v>
      </c>
      <c r="I106" s="3">
        <f t="shared" si="9"/>
        <v>0</v>
      </c>
    </row>
    <row r="107" spans="1:9" x14ac:dyDescent="0.3">
      <c r="A107" s="3"/>
      <c r="B107" s="11">
        <v>101</v>
      </c>
      <c r="C107" s="29">
        <v>6155.9244030167974</v>
      </c>
      <c r="D107" s="35">
        <f t="shared" si="10"/>
        <v>0.73844325283059276</v>
      </c>
      <c r="E107" s="3">
        <f t="shared" si="8"/>
        <v>1</v>
      </c>
      <c r="F107" s="11">
        <v>301</v>
      </c>
      <c r="G107" s="29">
        <v>1363.1009774212366</v>
      </c>
      <c r="H107" s="41">
        <f t="shared" si="11"/>
        <v>-9.4235630714199256E-2</v>
      </c>
      <c r="I107" s="3">
        <f t="shared" si="9"/>
        <v>0</v>
      </c>
    </row>
    <row r="108" spans="1:9" x14ac:dyDescent="0.3">
      <c r="A108" s="3"/>
      <c r="B108" s="11">
        <v>102</v>
      </c>
      <c r="C108" s="29">
        <v>-3811.2496447998974</v>
      </c>
      <c r="D108" s="35">
        <f t="shared" si="10"/>
        <v>-0.99319895912953859</v>
      </c>
      <c r="E108" s="3">
        <f t="shared" si="8"/>
        <v>0</v>
      </c>
      <c r="F108" s="11">
        <v>302</v>
      </c>
      <c r="G108" s="29">
        <v>2054.4782270052851</v>
      </c>
      <c r="H108" s="41">
        <f t="shared" si="11"/>
        <v>2.5880464783389019E-2</v>
      </c>
      <c r="I108" s="3">
        <f t="shared" si="9"/>
        <v>0</v>
      </c>
    </row>
    <row r="109" spans="1:9" x14ac:dyDescent="0.3">
      <c r="A109" s="3"/>
      <c r="B109" s="11">
        <v>103</v>
      </c>
      <c r="C109" s="29">
        <v>330.02878154592054</v>
      </c>
      <c r="D109" s="35">
        <f t="shared" si="10"/>
        <v>-0.27371593413800699</v>
      </c>
      <c r="E109" s="3">
        <f t="shared" si="8"/>
        <v>1</v>
      </c>
      <c r="F109" s="11">
        <v>303</v>
      </c>
      <c r="G109" s="29">
        <v>3220.7756499157231</v>
      </c>
      <c r="H109" s="41">
        <f t="shared" si="11"/>
        <v>0.2285065892518813</v>
      </c>
      <c r="I109" s="3">
        <f t="shared" si="9"/>
        <v>0</v>
      </c>
    </row>
    <row r="110" spans="1:9" x14ac:dyDescent="0.3">
      <c r="A110" s="3"/>
      <c r="B110" s="11">
        <v>104</v>
      </c>
      <c r="C110" s="29">
        <v>-3299.9235747115872</v>
      </c>
      <c r="D110" s="35">
        <f t="shared" si="10"/>
        <v>-0.90436396911202643</v>
      </c>
      <c r="E110" s="3">
        <f t="shared" si="8"/>
        <v>0</v>
      </c>
      <c r="F110" s="11">
        <v>304</v>
      </c>
      <c r="G110" s="29">
        <v>4491.6762487983215</v>
      </c>
      <c r="H110" s="41">
        <f t="shared" si="11"/>
        <v>0.4493058964248699</v>
      </c>
      <c r="I110" s="3">
        <f t="shared" si="9"/>
        <v>0</v>
      </c>
    </row>
    <row r="111" spans="1:9" x14ac:dyDescent="0.3">
      <c r="A111" s="3"/>
      <c r="B111" s="11">
        <v>105</v>
      </c>
      <c r="C111" s="29">
        <v>2730.2552996551108</v>
      </c>
      <c r="D111" s="35">
        <f t="shared" si="10"/>
        <v>0.14328627100903824</v>
      </c>
      <c r="E111" s="3">
        <f t="shared" si="8"/>
        <v>1</v>
      </c>
      <c r="F111" s="11">
        <v>305</v>
      </c>
      <c r="G111" s="29">
        <v>2538.1958857943137</v>
      </c>
      <c r="H111" s="41">
        <f t="shared" si="11"/>
        <v>0.1099189206798315</v>
      </c>
      <c r="I111" s="3">
        <f t="shared" si="9"/>
        <v>0</v>
      </c>
    </row>
    <row r="112" spans="1:9" x14ac:dyDescent="0.3">
      <c r="A112" s="3"/>
      <c r="B112" s="11">
        <v>106</v>
      </c>
      <c r="C112" s="29">
        <v>-5913.0761735376636</v>
      </c>
      <c r="D112" s="35">
        <f t="shared" si="10"/>
        <v>-1.3583587849657499</v>
      </c>
      <c r="E112" s="3">
        <f t="shared" si="8"/>
        <v>0</v>
      </c>
      <c r="F112" s="11">
        <v>306</v>
      </c>
      <c r="G112" s="29">
        <v>2090.2672745115801</v>
      </c>
      <c r="H112" s="41">
        <f t="shared" si="11"/>
        <v>3.209825781985378E-2</v>
      </c>
      <c r="I112" s="3">
        <f t="shared" si="9"/>
        <v>0</v>
      </c>
    </row>
    <row r="113" spans="1:9" x14ac:dyDescent="0.3">
      <c r="A113" s="3"/>
      <c r="B113" s="11">
        <v>107</v>
      </c>
      <c r="C113" s="29">
        <v>4257.8745083066851</v>
      </c>
      <c r="D113" s="35">
        <f t="shared" si="10"/>
        <v>0.4086864629603012</v>
      </c>
      <c r="E113" s="3">
        <f t="shared" si="8"/>
        <v>1</v>
      </c>
      <c r="F113" s="11">
        <v>307</v>
      </c>
      <c r="G113" s="29">
        <v>4714.1763157181804</v>
      </c>
      <c r="H113" s="41">
        <f t="shared" si="11"/>
        <v>0.48796183904150148</v>
      </c>
      <c r="I113" s="3">
        <f t="shared" si="9"/>
        <v>0</v>
      </c>
    </row>
    <row r="114" spans="1:9" x14ac:dyDescent="0.3">
      <c r="A114" s="3"/>
      <c r="B114" s="11">
        <v>108</v>
      </c>
      <c r="C114" s="29">
        <v>-6076.5283801291207</v>
      </c>
      <c r="D114" s="35">
        <f t="shared" si="10"/>
        <v>-1.3867560758341477</v>
      </c>
      <c r="E114" s="3">
        <f t="shared" si="8"/>
        <v>0</v>
      </c>
      <c r="F114" s="11">
        <v>308</v>
      </c>
      <c r="G114" s="29">
        <v>3859.9231686368971</v>
      </c>
      <c r="H114" s="41">
        <f t="shared" si="11"/>
        <v>0.3395485774601239</v>
      </c>
      <c r="I114" s="3">
        <f t="shared" si="9"/>
        <v>0</v>
      </c>
    </row>
    <row r="115" spans="1:9" x14ac:dyDescent="0.3">
      <c r="A115" s="3"/>
      <c r="B115" s="11">
        <v>109</v>
      </c>
      <c r="C115" s="29">
        <v>-2050.5512741649636</v>
      </c>
      <c r="D115" s="35">
        <f t="shared" si="10"/>
        <v>-0.6873048705449476</v>
      </c>
      <c r="E115" s="3">
        <f t="shared" si="8"/>
        <v>0</v>
      </c>
      <c r="F115" s="11">
        <v>309</v>
      </c>
      <c r="G115" s="29">
        <v>1373.981097769094</v>
      </c>
      <c r="H115" s="41">
        <f t="shared" si="11"/>
        <v>-9.2345378213824464E-2</v>
      </c>
      <c r="I115" s="3">
        <f t="shared" si="9"/>
        <v>0</v>
      </c>
    </row>
    <row r="116" spans="1:9" x14ac:dyDescent="0.3">
      <c r="A116" s="3"/>
      <c r="B116" s="11">
        <v>110</v>
      </c>
      <c r="C116" s="29">
        <v>2758.9781700692511</v>
      </c>
      <c r="D116" s="35">
        <f t="shared" si="10"/>
        <v>0.14827642515094178</v>
      </c>
      <c r="E116" s="3">
        <f t="shared" si="8"/>
        <v>1</v>
      </c>
      <c r="F116" s="11">
        <v>310</v>
      </c>
      <c r="G116" s="29">
        <v>1229.6917816719888</v>
      </c>
      <c r="H116" s="41">
        <f t="shared" si="11"/>
        <v>-0.11741341347536753</v>
      </c>
      <c r="I116" s="3">
        <f t="shared" si="9"/>
        <v>0</v>
      </c>
    </row>
    <row r="117" spans="1:9" x14ac:dyDescent="0.3">
      <c r="A117" s="3"/>
      <c r="B117" s="11">
        <v>111</v>
      </c>
      <c r="C117" s="29">
        <v>7297.7461062940147</v>
      </c>
      <c r="D117" s="35">
        <f t="shared" si="10"/>
        <v>0.93681709986501438</v>
      </c>
      <c r="E117" s="3">
        <f t="shared" si="8"/>
        <v>1</v>
      </c>
      <c r="F117" s="11">
        <v>311</v>
      </c>
      <c r="G117" s="29">
        <v>-6417.8801235892333</v>
      </c>
      <c r="H117" s="41">
        <f t="shared" si="11"/>
        <v>-1.4460606575807859</v>
      </c>
      <c r="I117" s="3">
        <f t="shared" si="9"/>
        <v>1</v>
      </c>
    </row>
    <row r="118" spans="1:9" x14ac:dyDescent="0.3">
      <c r="A118" s="3"/>
      <c r="B118" s="11">
        <v>112</v>
      </c>
      <c r="C118" s="29">
        <v>2943.2987099349302</v>
      </c>
      <c r="D118" s="35">
        <f t="shared" si="10"/>
        <v>0.18029926591116768</v>
      </c>
      <c r="E118" s="3">
        <f t="shared" si="8"/>
        <v>1</v>
      </c>
      <c r="F118" s="11">
        <v>312</v>
      </c>
      <c r="G118" s="29">
        <v>1924.9441706836737</v>
      </c>
      <c r="H118" s="41">
        <f t="shared" si="11"/>
        <v>3.3759275156709299E-3</v>
      </c>
      <c r="I118" s="3">
        <f t="shared" si="9"/>
        <v>0</v>
      </c>
    </row>
    <row r="119" spans="1:9" x14ac:dyDescent="0.3">
      <c r="A119" s="3"/>
      <c r="B119" s="11">
        <v>113</v>
      </c>
      <c r="C119" s="29">
        <v>1749.027756127995</v>
      </c>
      <c r="D119" s="35">
        <f t="shared" si="10"/>
        <v>-2.7186826556835599E-2</v>
      </c>
      <c r="E119" s="3">
        <f t="shared" si="8"/>
        <v>1</v>
      </c>
      <c r="F119" s="11">
        <v>313</v>
      </c>
      <c r="G119" s="29">
        <v>-1588.1599570319468</v>
      </c>
      <c r="H119" s="41">
        <f t="shared" si="11"/>
        <v>-0.60697153640729729</v>
      </c>
      <c r="I119" s="3">
        <f t="shared" si="9"/>
        <v>1</v>
      </c>
    </row>
    <row r="120" spans="1:9" x14ac:dyDescent="0.3">
      <c r="A120" s="3"/>
      <c r="B120" s="11">
        <v>114</v>
      </c>
      <c r="C120" s="29">
        <v>-6367.8692024561569</v>
      </c>
      <c r="D120" s="35">
        <f t="shared" si="10"/>
        <v>-1.4373720341377134</v>
      </c>
      <c r="E120" s="3">
        <f t="shared" si="8"/>
        <v>0</v>
      </c>
      <c r="F120" s="11">
        <v>314</v>
      </c>
      <c r="G120" s="29">
        <v>-5007.297256279111</v>
      </c>
      <c r="H120" s="41">
        <f t="shared" si="11"/>
        <v>-1.2009937183677579</v>
      </c>
      <c r="I120" s="3">
        <f t="shared" si="9"/>
        <v>1</v>
      </c>
    </row>
    <row r="121" spans="1:9" x14ac:dyDescent="0.3">
      <c r="A121" s="3"/>
      <c r="B121" s="11">
        <v>115</v>
      </c>
      <c r="C121" s="29">
        <v>1756.8018314702713</v>
      </c>
      <c r="D121" s="35">
        <f t="shared" si="10"/>
        <v>-2.5836201298656936E-2</v>
      </c>
      <c r="E121" s="3">
        <f t="shared" si="8"/>
        <v>1</v>
      </c>
      <c r="F121" s="11">
        <v>315</v>
      </c>
      <c r="G121" s="29">
        <v>1872.3023355253397</v>
      </c>
      <c r="H121" s="41">
        <f t="shared" si="11"/>
        <v>-5.7697765161740912E-3</v>
      </c>
      <c r="I121" s="3">
        <f t="shared" si="9"/>
        <v>0</v>
      </c>
    </row>
    <row r="122" spans="1:9" x14ac:dyDescent="0.3">
      <c r="A122" s="3"/>
      <c r="B122" s="11">
        <v>116</v>
      </c>
      <c r="C122" s="29">
        <v>-7007.4895543726925</v>
      </c>
      <c r="D122" s="35">
        <f t="shared" si="10"/>
        <v>-1.5484961697948092</v>
      </c>
      <c r="E122" s="3">
        <f t="shared" si="8"/>
        <v>0</v>
      </c>
      <c r="F122" s="11">
        <v>316</v>
      </c>
      <c r="G122" s="29">
        <v>-15.99306180322651</v>
      </c>
      <c r="H122" s="41">
        <f t="shared" si="11"/>
        <v>-0.33383187345331278</v>
      </c>
      <c r="I122" s="3">
        <f t="shared" si="9"/>
        <v>1</v>
      </c>
    </row>
    <row r="123" spans="1:9" x14ac:dyDescent="0.3">
      <c r="A123" s="3"/>
      <c r="B123" s="11">
        <v>117</v>
      </c>
      <c r="C123" s="29">
        <v>1963.2482701723557</v>
      </c>
      <c r="D123" s="35">
        <f t="shared" si="10"/>
        <v>1.0030671904352638E-2</v>
      </c>
      <c r="E123" s="3">
        <f t="shared" si="8"/>
        <v>1</v>
      </c>
      <c r="F123" s="11">
        <v>317</v>
      </c>
      <c r="G123" s="29">
        <v>4658.3137764641197</v>
      </c>
      <c r="H123" s="41">
        <f t="shared" si="11"/>
        <v>0.47825658752532063</v>
      </c>
      <c r="I123" s="3">
        <f t="shared" si="9"/>
        <v>0</v>
      </c>
    </row>
    <row r="124" spans="1:9" x14ac:dyDescent="0.3">
      <c r="A124" s="3"/>
      <c r="B124" s="11">
        <v>118</v>
      </c>
      <c r="C124" s="29">
        <v>2599.2348973663093</v>
      </c>
      <c r="D124" s="35">
        <f t="shared" si="10"/>
        <v>0.12052350413621687</v>
      </c>
      <c r="E124" s="3">
        <f t="shared" si="8"/>
        <v>1</v>
      </c>
      <c r="F124" s="11">
        <v>318</v>
      </c>
      <c r="G124" s="29">
        <v>8727.8423002307063</v>
      </c>
      <c r="H124" s="41">
        <f t="shared" si="11"/>
        <v>1.1852741775385758</v>
      </c>
      <c r="I124" s="3">
        <f t="shared" si="9"/>
        <v>0</v>
      </c>
    </row>
    <row r="125" spans="1:9" x14ac:dyDescent="0.3">
      <c r="A125" s="3"/>
      <c r="B125" s="11">
        <v>119</v>
      </c>
      <c r="C125" s="29">
        <v>3327.7691785158163</v>
      </c>
      <c r="D125" s="35">
        <f t="shared" si="10"/>
        <v>0.24709505872594142</v>
      </c>
      <c r="E125" s="3">
        <f t="shared" si="8"/>
        <v>1</v>
      </c>
      <c r="F125" s="11">
        <v>319</v>
      </c>
      <c r="G125" s="29">
        <v>2823.1346168356681</v>
      </c>
      <c r="H125" s="41">
        <f t="shared" si="11"/>
        <v>0.15942261471852903</v>
      </c>
      <c r="I125" s="3">
        <f t="shared" si="9"/>
        <v>0</v>
      </c>
    </row>
    <row r="126" spans="1:9" x14ac:dyDescent="0.3">
      <c r="A126" s="3"/>
      <c r="B126" s="11">
        <v>120</v>
      </c>
      <c r="C126" s="29">
        <v>3792.7888020995747</v>
      </c>
      <c r="D126" s="35">
        <f t="shared" si="10"/>
        <v>0.32788502042665402</v>
      </c>
      <c r="E126" s="3">
        <f t="shared" si="8"/>
        <v>1</v>
      </c>
      <c r="F126" s="11">
        <v>320</v>
      </c>
      <c r="G126" s="29">
        <v>1842.1108880173376</v>
      </c>
      <c r="H126" s="41">
        <f t="shared" si="11"/>
        <v>-1.1015073196479073E-2</v>
      </c>
      <c r="I126" s="3">
        <f t="shared" si="9"/>
        <v>0</v>
      </c>
    </row>
    <row r="127" spans="1:9" x14ac:dyDescent="0.3">
      <c r="A127" s="3"/>
      <c r="B127" s="11">
        <v>121</v>
      </c>
      <c r="C127" s="29">
        <v>-3026.2198738803609</v>
      </c>
      <c r="D127" s="35">
        <f t="shared" si="10"/>
        <v>-0.85681218766873168</v>
      </c>
      <c r="E127" s="3">
        <f t="shared" si="8"/>
        <v>0</v>
      </c>
      <c r="F127" s="11">
        <v>321</v>
      </c>
      <c r="G127" s="29">
        <v>5313.4436967006759</v>
      </c>
      <c r="H127" s="41">
        <f t="shared" si="11"/>
        <v>0.59207527061014098</v>
      </c>
      <c r="I127" s="3">
        <f t="shared" si="9"/>
        <v>0</v>
      </c>
    </row>
    <row r="128" spans="1:9" x14ac:dyDescent="0.3">
      <c r="A128" s="3"/>
      <c r="B128" s="11">
        <v>122</v>
      </c>
      <c r="C128" s="29">
        <v>1258.7421140414162</v>
      </c>
      <c r="D128" s="35">
        <f t="shared" si="10"/>
        <v>-0.11236636788741659</v>
      </c>
      <c r="E128" s="3">
        <f t="shared" si="8"/>
        <v>1</v>
      </c>
      <c r="F128" s="11">
        <v>322</v>
      </c>
      <c r="G128" s="29">
        <v>14267.31858360524</v>
      </c>
      <c r="H128" s="41">
        <f t="shared" si="11"/>
        <v>2.147672437910539</v>
      </c>
      <c r="I128" s="3">
        <f t="shared" si="9"/>
        <v>0</v>
      </c>
    </row>
    <row r="129" spans="1:9" x14ac:dyDescent="0.3">
      <c r="A129" s="3"/>
      <c r="B129" s="11">
        <v>123</v>
      </c>
      <c r="C129" s="29">
        <v>6523.1358124280323</v>
      </c>
      <c r="D129" s="35">
        <f t="shared" si="10"/>
        <v>0.80224055126235405</v>
      </c>
      <c r="E129" s="3">
        <f t="shared" si="8"/>
        <v>1</v>
      </c>
      <c r="F129" s="11">
        <v>323</v>
      </c>
      <c r="G129" s="29">
        <v>824.55830067620695</v>
      </c>
      <c r="H129" s="41">
        <f t="shared" si="11"/>
        <v>-0.18779908486076055</v>
      </c>
      <c r="I129" s="3">
        <f t="shared" si="9"/>
        <v>0</v>
      </c>
    </row>
    <row r="130" spans="1:9" x14ac:dyDescent="0.3">
      <c r="A130" s="3"/>
      <c r="B130" s="11">
        <v>124</v>
      </c>
      <c r="C130" s="29">
        <v>5021.902286235374</v>
      </c>
      <c r="D130" s="35">
        <f t="shared" si="10"/>
        <v>0.54142446322239424</v>
      </c>
      <c r="E130" s="3">
        <f t="shared" si="8"/>
        <v>1</v>
      </c>
      <c r="F130" s="11">
        <v>324</v>
      </c>
      <c r="G130" s="29">
        <v>9105.9888930712168</v>
      </c>
      <c r="H130" s="41">
        <f t="shared" si="11"/>
        <v>1.2509712948288036</v>
      </c>
      <c r="I130" s="3">
        <f t="shared" si="9"/>
        <v>0</v>
      </c>
    </row>
    <row r="131" spans="1:9" x14ac:dyDescent="0.3">
      <c r="A131" s="3"/>
      <c r="B131" s="11">
        <v>125</v>
      </c>
      <c r="C131" s="29">
        <v>4095.7596456848414</v>
      </c>
      <c r="D131" s="35">
        <f t="shared" si="10"/>
        <v>0.38052151490628433</v>
      </c>
      <c r="E131" s="3">
        <f t="shared" si="8"/>
        <v>1</v>
      </c>
      <c r="F131" s="11">
        <v>325</v>
      </c>
      <c r="G131" s="29">
        <v>5437.7405883269403</v>
      </c>
      <c r="H131" s="41">
        <f t="shared" si="11"/>
        <v>0.61366993157651806</v>
      </c>
      <c r="I131" s="3">
        <f t="shared" si="9"/>
        <v>0</v>
      </c>
    </row>
    <row r="132" spans="1:9" x14ac:dyDescent="0.3">
      <c r="A132" s="3"/>
      <c r="B132" s="11">
        <v>126</v>
      </c>
      <c r="C132" s="29">
        <v>199.11070805171403</v>
      </c>
      <c r="D132" s="35">
        <f t="shared" si="10"/>
        <v>-0.29646092296668369</v>
      </c>
      <c r="E132" s="3">
        <f t="shared" si="8"/>
        <v>1</v>
      </c>
      <c r="F132" s="11">
        <v>326</v>
      </c>
      <c r="G132" s="29">
        <v>3521.2933292885996</v>
      </c>
      <c r="H132" s="41">
        <f t="shared" si="11"/>
        <v>0.2807168844213897</v>
      </c>
      <c r="I132" s="3">
        <f t="shared" si="9"/>
        <v>0</v>
      </c>
    </row>
    <row r="133" spans="1:9" x14ac:dyDescent="0.3">
      <c r="A133" s="3"/>
      <c r="B133" s="11">
        <v>127</v>
      </c>
      <c r="C133" s="29">
        <v>1632.7621690702172</v>
      </c>
      <c r="D133" s="35">
        <f t="shared" si="10"/>
        <v>-4.7386172668552683E-2</v>
      </c>
      <c r="E133" s="3">
        <f t="shared" si="8"/>
        <v>1</v>
      </c>
      <c r="F133" s="11">
        <v>327</v>
      </c>
      <c r="G133" s="29">
        <v>2709.6966820254829</v>
      </c>
      <c r="H133" s="41">
        <f t="shared" si="11"/>
        <v>0.1397145294164642</v>
      </c>
      <c r="I133" s="3">
        <f t="shared" si="9"/>
        <v>0</v>
      </c>
    </row>
    <row r="134" spans="1:9" x14ac:dyDescent="0.3">
      <c r="A134" s="3"/>
      <c r="B134" s="11">
        <v>128</v>
      </c>
      <c r="C134" s="29">
        <v>5302.6416343180754</v>
      </c>
      <c r="D134" s="35">
        <f t="shared" si="10"/>
        <v>0.59019857947299414</v>
      </c>
      <c r="E134" s="3">
        <f t="shared" si="8"/>
        <v>1</v>
      </c>
      <c r="F134" s="11">
        <v>328</v>
      </c>
      <c r="G134" s="29">
        <v>4068.0632183565767</v>
      </c>
      <c r="H134" s="41">
        <f t="shared" si="11"/>
        <v>0.37570968936255211</v>
      </c>
      <c r="I134" s="3">
        <f t="shared" si="9"/>
        <v>0</v>
      </c>
    </row>
    <row r="135" spans="1:9" x14ac:dyDescent="0.3">
      <c r="A135" s="3"/>
      <c r="B135" s="11">
        <v>129</v>
      </c>
      <c r="C135" s="29">
        <v>6130.4587566926239</v>
      </c>
      <c r="D135" s="35">
        <f t="shared" ref="D135:D166" si="12">(C135-C$208)/C$210</f>
        <v>0.73401899095674239</v>
      </c>
      <c r="E135" s="3">
        <f t="shared" si="8"/>
        <v>1</v>
      </c>
      <c r="F135" s="11">
        <v>329</v>
      </c>
      <c r="G135" s="29">
        <v>1997.2359093756115</v>
      </c>
      <c r="H135" s="41">
        <f t="shared" ref="H135:H166" si="13">(G135-C$208)/C$210</f>
        <v>1.5935498131614205E-2</v>
      </c>
      <c r="I135" s="3">
        <f t="shared" si="9"/>
        <v>0</v>
      </c>
    </row>
    <row r="136" spans="1:9" x14ac:dyDescent="0.3">
      <c r="A136" s="3"/>
      <c r="B136" s="11">
        <v>130</v>
      </c>
      <c r="C136" s="29">
        <v>-7213.7771449584343</v>
      </c>
      <c r="D136" s="35">
        <f t="shared" si="12"/>
        <v>-1.5843354455963659</v>
      </c>
      <c r="E136" s="3">
        <f t="shared" ref="E136:E199" si="14">IF(C136&gt;0,1,0)</f>
        <v>0</v>
      </c>
      <c r="F136" s="11">
        <v>330</v>
      </c>
      <c r="G136" s="29">
        <v>-1724.8343728911145</v>
      </c>
      <c r="H136" s="41">
        <f t="shared" si="13"/>
        <v>-0.63071660062121759</v>
      </c>
      <c r="I136" s="3">
        <f t="shared" ref="I136:I199" si="15">IF(G136&gt;0,0,1)</f>
        <v>1</v>
      </c>
    </row>
    <row r="137" spans="1:9" x14ac:dyDescent="0.3">
      <c r="A137" s="3"/>
      <c r="B137" s="11">
        <v>131</v>
      </c>
      <c r="C137" s="29">
        <v>-2897.707953957628</v>
      </c>
      <c r="D137" s="35">
        <f t="shared" si="12"/>
        <v>-0.83448523077898107</v>
      </c>
      <c r="E137" s="3">
        <f t="shared" si="14"/>
        <v>0</v>
      </c>
      <c r="F137" s="11">
        <v>331</v>
      </c>
      <c r="G137" s="29">
        <v>331.25964821096022</v>
      </c>
      <c r="H137" s="41">
        <f t="shared" si="13"/>
        <v>-0.27350209010716614</v>
      </c>
      <c r="I137" s="3">
        <f t="shared" si="15"/>
        <v>0</v>
      </c>
    </row>
    <row r="138" spans="1:9" x14ac:dyDescent="0.3">
      <c r="A138" s="3"/>
      <c r="B138" s="11">
        <v>132</v>
      </c>
      <c r="C138" s="29">
        <v>2112.9962666100387</v>
      </c>
      <c r="D138" s="35">
        <f t="shared" si="12"/>
        <v>3.6047068381822499E-2</v>
      </c>
      <c r="E138" s="3">
        <f t="shared" si="14"/>
        <v>1</v>
      </c>
      <c r="F138" s="11">
        <v>332</v>
      </c>
      <c r="G138" s="29">
        <v>6992.8890444536401</v>
      </c>
      <c r="H138" s="41">
        <f t="shared" si="13"/>
        <v>0.88385290415975626</v>
      </c>
      <c r="I138" s="3">
        <f t="shared" si="15"/>
        <v>0</v>
      </c>
    </row>
    <row r="139" spans="1:9" x14ac:dyDescent="0.3">
      <c r="A139" s="3"/>
      <c r="B139" s="11">
        <v>133</v>
      </c>
      <c r="C139" s="29">
        <v>2526.0106421773553</v>
      </c>
      <c r="D139" s="35">
        <f t="shared" si="12"/>
        <v>0.10780192321305557</v>
      </c>
      <c r="E139" s="3">
        <f t="shared" si="14"/>
        <v>1</v>
      </c>
      <c r="F139" s="11">
        <v>333</v>
      </c>
      <c r="G139" s="29">
        <v>2764.158223418056</v>
      </c>
      <c r="H139" s="41">
        <f t="shared" si="13"/>
        <v>0.14917637923983029</v>
      </c>
      <c r="I139" s="3">
        <f t="shared" si="15"/>
        <v>0</v>
      </c>
    </row>
    <row r="140" spans="1:9" x14ac:dyDescent="0.3">
      <c r="A140" s="3"/>
      <c r="B140" s="11">
        <v>134</v>
      </c>
      <c r="C140" s="29">
        <v>3375.4819489511369</v>
      </c>
      <c r="D140" s="35">
        <f t="shared" si="12"/>
        <v>0.25538441405765283</v>
      </c>
      <c r="E140" s="3">
        <f t="shared" si="14"/>
        <v>1</v>
      </c>
      <c r="F140" s="11">
        <v>334</v>
      </c>
      <c r="G140" s="29">
        <v>-6661.2340536676711</v>
      </c>
      <c r="H140" s="41">
        <f t="shared" si="13"/>
        <v>-1.4883396361306311</v>
      </c>
      <c r="I140" s="3">
        <f t="shared" si="15"/>
        <v>1</v>
      </c>
    </row>
    <row r="141" spans="1:9" x14ac:dyDescent="0.3">
      <c r="A141" s="3"/>
      <c r="B141" s="11">
        <v>135</v>
      </c>
      <c r="C141" s="29">
        <v>1355.0578044428285</v>
      </c>
      <c r="D141" s="35">
        <f t="shared" si="12"/>
        <v>-9.563300752137556E-2</v>
      </c>
      <c r="E141" s="3">
        <f t="shared" si="14"/>
        <v>1</v>
      </c>
      <c r="F141" s="11">
        <v>335</v>
      </c>
      <c r="G141" s="29">
        <v>-5116.2104013051912</v>
      </c>
      <c r="H141" s="41">
        <f t="shared" si="13"/>
        <v>-1.2199156914826759</v>
      </c>
      <c r="I141" s="3">
        <f t="shared" si="15"/>
        <v>1</v>
      </c>
    </row>
    <row r="142" spans="1:9" x14ac:dyDescent="0.3">
      <c r="A142" s="3"/>
      <c r="B142" s="11">
        <v>136</v>
      </c>
      <c r="C142" s="29">
        <v>-6685.5457375224032</v>
      </c>
      <c r="D142" s="35">
        <f t="shared" si="12"/>
        <v>-1.4925634148872493</v>
      </c>
      <c r="E142" s="3">
        <f t="shared" si="14"/>
        <v>0</v>
      </c>
      <c r="F142" s="11">
        <v>336</v>
      </c>
      <c r="G142" s="29">
        <v>3822.5206367282549</v>
      </c>
      <c r="H142" s="41">
        <f t="shared" si="13"/>
        <v>0.33305046648338443</v>
      </c>
      <c r="I142" s="3">
        <f t="shared" si="15"/>
        <v>0</v>
      </c>
    </row>
    <row r="143" spans="1:9" x14ac:dyDescent="0.3">
      <c r="A143" s="3"/>
      <c r="B143" s="11">
        <v>137</v>
      </c>
      <c r="C143" s="29">
        <v>-3623.4781436641351</v>
      </c>
      <c r="D143" s="35">
        <f t="shared" si="12"/>
        <v>-0.96057656726501306</v>
      </c>
      <c r="E143" s="3">
        <f t="shared" si="14"/>
        <v>0</v>
      </c>
      <c r="F143" s="11">
        <v>337</v>
      </c>
      <c r="G143" s="29">
        <v>-4167.5454332403469</v>
      </c>
      <c r="H143" s="41">
        <f t="shared" si="13"/>
        <v>-1.0550998373771947</v>
      </c>
      <c r="I143" s="3">
        <f t="shared" si="15"/>
        <v>1</v>
      </c>
    </row>
    <row r="144" spans="1:9" x14ac:dyDescent="0.3">
      <c r="A144" s="3"/>
      <c r="B144" s="11">
        <v>138</v>
      </c>
      <c r="C144" s="29">
        <v>2122.3333898867122</v>
      </c>
      <c r="D144" s="35">
        <f t="shared" si="12"/>
        <v>3.766924902466029E-2</v>
      </c>
      <c r="E144" s="3">
        <f t="shared" si="14"/>
        <v>1</v>
      </c>
      <c r="F144" s="11">
        <v>338</v>
      </c>
      <c r="G144" s="29">
        <v>209.33584582275</v>
      </c>
      <c r="H144" s="41">
        <f t="shared" si="13"/>
        <v>-0.29468446355075606</v>
      </c>
      <c r="I144" s="3">
        <f t="shared" si="15"/>
        <v>0</v>
      </c>
    </row>
    <row r="145" spans="1:9" x14ac:dyDescent="0.3">
      <c r="A145" s="3"/>
      <c r="B145" s="11">
        <v>139</v>
      </c>
      <c r="C145" s="29">
        <v>1843.3718401335236</v>
      </c>
      <c r="D145" s="35">
        <f t="shared" si="12"/>
        <v>-1.0796002284185089E-2</v>
      </c>
      <c r="E145" s="3">
        <f t="shared" si="14"/>
        <v>1</v>
      </c>
      <c r="F145" s="11">
        <v>339</v>
      </c>
      <c r="G145" s="29">
        <v>100.15561610447003</v>
      </c>
      <c r="H145" s="41">
        <f t="shared" si="13"/>
        <v>-0.31365283849682124</v>
      </c>
      <c r="I145" s="3">
        <f t="shared" si="15"/>
        <v>0</v>
      </c>
    </row>
    <row r="146" spans="1:9" x14ac:dyDescent="0.3">
      <c r="A146" s="3"/>
      <c r="B146" s="11">
        <v>140</v>
      </c>
      <c r="C146" s="29">
        <v>-6937.3371744599735</v>
      </c>
      <c r="D146" s="35">
        <f t="shared" si="12"/>
        <v>-1.5363082796522729</v>
      </c>
      <c r="E146" s="3">
        <f t="shared" si="14"/>
        <v>0</v>
      </c>
      <c r="F146" s="11">
        <v>340</v>
      </c>
      <c r="G146" s="29">
        <v>8752.5435359198927</v>
      </c>
      <c r="H146" s="41">
        <f t="shared" si="13"/>
        <v>1.1895656348966763</v>
      </c>
      <c r="I146" s="3">
        <f t="shared" si="15"/>
        <v>0</v>
      </c>
    </row>
    <row r="147" spans="1:9" x14ac:dyDescent="0.3">
      <c r="A147" s="3"/>
      <c r="B147" s="11">
        <v>141</v>
      </c>
      <c r="C147" s="29">
        <v>-7112.8842948652737</v>
      </c>
      <c r="D147" s="35">
        <f t="shared" si="12"/>
        <v>-1.5668068745823427</v>
      </c>
      <c r="E147" s="3">
        <f t="shared" si="14"/>
        <v>0</v>
      </c>
      <c r="F147" s="11">
        <v>341</v>
      </c>
      <c r="G147" s="29">
        <v>1983.3840047565818</v>
      </c>
      <c r="H147" s="41">
        <f t="shared" si="13"/>
        <v>1.352894411346584E-2</v>
      </c>
      <c r="I147" s="3">
        <f t="shared" si="15"/>
        <v>0</v>
      </c>
    </row>
    <row r="148" spans="1:9" x14ac:dyDescent="0.3">
      <c r="A148" s="3"/>
      <c r="B148" s="11">
        <v>142</v>
      </c>
      <c r="C148" s="29">
        <v>1376.5327568228149</v>
      </c>
      <c r="D148" s="35">
        <f t="shared" si="12"/>
        <v>-9.1902066949592937E-2</v>
      </c>
      <c r="E148" s="3">
        <f t="shared" si="14"/>
        <v>1</v>
      </c>
      <c r="F148" s="11">
        <v>342</v>
      </c>
      <c r="G148" s="29">
        <v>699.07220187338487</v>
      </c>
      <c r="H148" s="41">
        <f t="shared" si="13"/>
        <v>-0.20960035216668918</v>
      </c>
      <c r="I148" s="3">
        <f t="shared" si="15"/>
        <v>0</v>
      </c>
    </row>
    <row r="149" spans="1:9" x14ac:dyDescent="0.3">
      <c r="A149" s="3"/>
      <c r="B149" s="11">
        <v>143</v>
      </c>
      <c r="C149" s="29">
        <v>1720.5897729403018</v>
      </c>
      <c r="D149" s="35">
        <f t="shared" si="12"/>
        <v>-3.2127485952826475E-2</v>
      </c>
      <c r="E149" s="3">
        <f t="shared" si="14"/>
        <v>1</v>
      </c>
      <c r="F149" s="11">
        <v>343</v>
      </c>
      <c r="G149" s="29">
        <v>4124.0963923857053</v>
      </c>
      <c r="H149" s="41">
        <f t="shared" si="13"/>
        <v>0.38544458602969733</v>
      </c>
      <c r="I149" s="3">
        <f t="shared" si="15"/>
        <v>0</v>
      </c>
    </row>
    <row r="150" spans="1:9" x14ac:dyDescent="0.3">
      <c r="A150" s="3"/>
      <c r="B150" s="11">
        <v>144</v>
      </c>
      <c r="C150" s="29">
        <v>4435.276254212863</v>
      </c>
      <c r="D150" s="35">
        <f t="shared" si="12"/>
        <v>0.43950727036396586</v>
      </c>
      <c r="E150" s="3">
        <f t="shared" si="14"/>
        <v>1</v>
      </c>
      <c r="F150" s="11">
        <v>344</v>
      </c>
      <c r="G150" s="29">
        <v>2147.7920763947382</v>
      </c>
      <c r="H150" s="41">
        <f t="shared" si="13"/>
        <v>4.2092301738183881E-2</v>
      </c>
      <c r="I150" s="3">
        <f t="shared" si="15"/>
        <v>0</v>
      </c>
    </row>
    <row r="151" spans="1:9" x14ac:dyDescent="0.3">
      <c r="A151" s="3"/>
      <c r="B151" s="11">
        <v>145</v>
      </c>
      <c r="C151" s="29">
        <v>10593.285968726173</v>
      </c>
      <c r="D151" s="35">
        <f t="shared" si="12"/>
        <v>1.5093661403059064</v>
      </c>
      <c r="E151" s="3">
        <f t="shared" si="14"/>
        <v>1</v>
      </c>
      <c r="F151" s="11">
        <v>345</v>
      </c>
      <c r="G151" s="29">
        <v>5460.7707521429438</v>
      </c>
      <c r="H151" s="41">
        <f t="shared" si="13"/>
        <v>0.61767106606266498</v>
      </c>
      <c r="I151" s="3">
        <f t="shared" si="15"/>
        <v>0</v>
      </c>
    </row>
    <row r="152" spans="1:9" x14ac:dyDescent="0.3">
      <c r="A152" s="3"/>
      <c r="B152" s="11">
        <v>146</v>
      </c>
      <c r="C152" s="29">
        <v>3053.0799677017003</v>
      </c>
      <c r="D152" s="35">
        <f t="shared" si="12"/>
        <v>0.19937206017752815</v>
      </c>
      <c r="E152" s="3">
        <f t="shared" si="14"/>
        <v>1</v>
      </c>
      <c r="F152" s="11">
        <v>346</v>
      </c>
      <c r="G152" s="29">
        <v>-3457.8994079596223</v>
      </c>
      <c r="H152" s="41">
        <f t="shared" si="13"/>
        <v>-0.93180982487911768</v>
      </c>
      <c r="I152" s="3">
        <f t="shared" si="15"/>
        <v>1</v>
      </c>
    </row>
    <row r="153" spans="1:9" x14ac:dyDescent="0.3">
      <c r="A153" s="3"/>
      <c r="B153" s="11">
        <v>147</v>
      </c>
      <c r="C153" s="29">
        <v>-3353.1091632666839</v>
      </c>
      <c r="D153" s="35">
        <f t="shared" si="12"/>
        <v>-0.91360414187996586</v>
      </c>
      <c r="E153" s="3">
        <f t="shared" si="14"/>
        <v>0</v>
      </c>
      <c r="F153" s="11">
        <v>347</v>
      </c>
      <c r="G153" s="29">
        <v>-3813.5956158268555</v>
      </c>
      <c r="H153" s="41">
        <f t="shared" si="13"/>
        <v>-0.99360653528290233</v>
      </c>
      <c r="I153" s="3">
        <f t="shared" si="15"/>
        <v>1</v>
      </c>
    </row>
    <row r="154" spans="1:9" x14ac:dyDescent="0.3">
      <c r="A154" s="3"/>
      <c r="B154" s="11">
        <v>148</v>
      </c>
      <c r="C154" s="29">
        <v>3019.4866227630755</v>
      </c>
      <c r="D154" s="35">
        <f t="shared" si="12"/>
        <v>0.19353573647558553</v>
      </c>
      <c r="E154" s="3">
        <f t="shared" si="14"/>
        <v>1</v>
      </c>
      <c r="F154" s="11">
        <v>348</v>
      </c>
      <c r="G154" s="29">
        <v>2442.3188013580948</v>
      </c>
      <c r="H154" s="41">
        <f t="shared" si="13"/>
        <v>9.3261761311194818E-2</v>
      </c>
      <c r="I154" s="3">
        <f t="shared" si="15"/>
        <v>0</v>
      </c>
    </row>
    <row r="155" spans="1:9" x14ac:dyDescent="0.3">
      <c r="A155" s="3"/>
      <c r="B155" s="11">
        <v>149</v>
      </c>
      <c r="C155" s="29">
        <v>2184.0984779556447</v>
      </c>
      <c r="D155" s="35">
        <f t="shared" si="12"/>
        <v>4.8399977033671736E-2</v>
      </c>
      <c r="E155" s="3">
        <f t="shared" si="14"/>
        <v>1</v>
      </c>
      <c r="F155" s="11">
        <v>349</v>
      </c>
      <c r="G155" s="29">
        <v>-3725.3685198340663</v>
      </c>
      <c r="H155" s="41">
        <f t="shared" si="13"/>
        <v>-0.97827844299447297</v>
      </c>
      <c r="I155" s="3">
        <f t="shared" si="15"/>
        <v>1</v>
      </c>
    </row>
    <row r="156" spans="1:9" x14ac:dyDescent="0.3">
      <c r="A156" s="3"/>
      <c r="B156" s="11">
        <v>150</v>
      </c>
      <c r="C156" s="29">
        <v>7901.4207721386256</v>
      </c>
      <c r="D156" s="35">
        <f t="shared" si="12"/>
        <v>1.0416962289594278</v>
      </c>
      <c r="E156" s="3">
        <f t="shared" si="14"/>
        <v>1</v>
      </c>
      <c r="F156" s="11">
        <v>350</v>
      </c>
      <c r="G156" s="29">
        <v>4266.7878806856643</v>
      </c>
      <c r="H156" s="41">
        <f t="shared" si="13"/>
        <v>0.41023502344377555</v>
      </c>
      <c r="I156" s="3">
        <f t="shared" si="15"/>
        <v>0</v>
      </c>
    </row>
    <row r="157" spans="1:9" x14ac:dyDescent="0.3">
      <c r="A157" s="3"/>
      <c r="B157" s="11">
        <v>151</v>
      </c>
      <c r="C157" s="29">
        <v>1804.2612819637027</v>
      </c>
      <c r="D157" s="35">
        <f t="shared" si="12"/>
        <v>-1.7590856385786672E-2</v>
      </c>
      <c r="E157" s="3">
        <f t="shared" si="14"/>
        <v>1</v>
      </c>
      <c r="F157" s="11">
        <v>351</v>
      </c>
      <c r="G157" s="29">
        <v>-5241.4934840781916</v>
      </c>
      <c r="H157" s="41">
        <f t="shared" si="13"/>
        <v>-1.2416816878958461</v>
      </c>
      <c r="I157" s="3">
        <f t="shared" si="15"/>
        <v>1</v>
      </c>
    </row>
    <row r="158" spans="1:9" x14ac:dyDescent="0.3">
      <c r="A158" s="3"/>
      <c r="B158" s="11">
        <v>152</v>
      </c>
      <c r="C158" s="29">
        <v>885.60129751198951</v>
      </c>
      <c r="D158" s="35">
        <f t="shared" si="12"/>
        <v>-0.17719380902647888</v>
      </c>
      <c r="E158" s="3">
        <f t="shared" si="14"/>
        <v>1</v>
      </c>
      <c r="F158" s="11">
        <v>352</v>
      </c>
      <c r="G158" s="29">
        <v>522.6997982204839</v>
      </c>
      <c r="H158" s="41">
        <f t="shared" si="13"/>
        <v>-0.24024232728672187</v>
      </c>
      <c r="I158" s="3">
        <f t="shared" si="15"/>
        <v>0</v>
      </c>
    </row>
    <row r="159" spans="1:9" x14ac:dyDescent="0.3">
      <c r="A159" s="3"/>
      <c r="B159" s="11">
        <v>153</v>
      </c>
      <c r="C159" s="29">
        <v>-743.91511259826461</v>
      </c>
      <c r="D159" s="35">
        <f t="shared" si="12"/>
        <v>-0.46029706249547531</v>
      </c>
      <c r="E159" s="3">
        <f t="shared" si="14"/>
        <v>0</v>
      </c>
      <c r="F159" s="11">
        <v>353</v>
      </c>
      <c r="G159" s="29">
        <v>-211.54822154288036</v>
      </c>
      <c r="H159" s="41">
        <f t="shared" si="13"/>
        <v>-0.36780655551938624</v>
      </c>
      <c r="I159" s="3">
        <f t="shared" si="15"/>
        <v>1</v>
      </c>
    </row>
    <row r="160" spans="1:9" x14ac:dyDescent="0.3">
      <c r="A160" s="3"/>
      <c r="B160" s="11">
        <v>154</v>
      </c>
      <c r="C160" s="29">
        <v>3767.2866150661739</v>
      </c>
      <c r="D160" s="35">
        <f t="shared" si="12"/>
        <v>0.3234544101701779</v>
      </c>
      <c r="E160" s="3">
        <f t="shared" si="14"/>
        <v>1</v>
      </c>
      <c r="F160" s="11">
        <v>354</v>
      </c>
      <c r="G160" s="29">
        <v>2049.53980748514</v>
      </c>
      <c r="H160" s="41">
        <f t="shared" si="13"/>
        <v>2.5022490832053802E-2</v>
      </c>
      <c r="I160" s="3">
        <f t="shared" si="15"/>
        <v>0</v>
      </c>
    </row>
    <row r="161" spans="1:9" x14ac:dyDescent="0.3">
      <c r="A161" s="3"/>
      <c r="B161" s="11">
        <v>155</v>
      </c>
      <c r="C161" s="29">
        <v>2043.5789442735656</v>
      </c>
      <c r="D161" s="35">
        <f t="shared" si="12"/>
        <v>2.3986883115426887E-2</v>
      </c>
      <c r="E161" s="3">
        <f t="shared" si="14"/>
        <v>1</v>
      </c>
      <c r="F161" s="11">
        <v>355</v>
      </c>
      <c r="G161" s="29">
        <v>-189.30171825167497</v>
      </c>
      <c r="H161" s="41">
        <f t="shared" si="13"/>
        <v>-0.36394156991938065</v>
      </c>
      <c r="I161" s="3">
        <f t="shared" si="15"/>
        <v>1</v>
      </c>
    </row>
    <row r="162" spans="1:9" x14ac:dyDescent="0.3">
      <c r="A162" s="3"/>
      <c r="B162" s="11">
        <v>156</v>
      </c>
      <c r="C162" s="29">
        <v>-4744.0742006472974</v>
      </c>
      <c r="D162" s="35">
        <f t="shared" si="12"/>
        <v>-1.1552627868011496</v>
      </c>
      <c r="E162" s="3">
        <f t="shared" si="14"/>
        <v>0</v>
      </c>
      <c r="F162" s="11">
        <v>356</v>
      </c>
      <c r="G162" s="29">
        <v>1809.8066531269856</v>
      </c>
      <c r="H162" s="41">
        <f t="shared" si="13"/>
        <v>-1.6627433981275683E-2</v>
      </c>
      <c r="I162" s="3">
        <f t="shared" si="15"/>
        <v>0</v>
      </c>
    </row>
    <row r="163" spans="1:9" x14ac:dyDescent="0.3">
      <c r="A163" s="3"/>
      <c r="B163" s="11">
        <v>157</v>
      </c>
      <c r="C163" s="29">
        <v>1594.2400540402491</v>
      </c>
      <c r="D163" s="35">
        <f t="shared" si="12"/>
        <v>-5.4078793882936765E-2</v>
      </c>
      <c r="E163" s="3">
        <f t="shared" si="14"/>
        <v>1</v>
      </c>
      <c r="F163" s="11">
        <v>357</v>
      </c>
      <c r="G163" s="29">
        <v>2166.1200849928232</v>
      </c>
      <c r="H163" s="41">
        <f t="shared" si="13"/>
        <v>4.5276509538444414E-2</v>
      </c>
      <c r="I163" s="3">
        <f t="shared" si="15"/>
        <v>0</v>
      </c>
    </row>
    <row r="164" spans="1:9" x14ac:dyDescent="0.3">
      <c r="A164" s="3"/>
      <c r="B164" s="11">
        <v>158</v>
      </c>
      <c r="C164" s="29">
        <v>-6753.5115169160754</v>
      </c>
      <c r="D164" s="35">
        <f t="shared" si="12"/>
        <v>-1.5043714170353242</v>
      </c>
      <c r="E164" s="3">
        <f t="shared" si="14"/>
        <v>0</v>
      </c>
      <c r="F164" s="11">
        <v>358</v>
      </c>
      <c r="G164" s="29">
        <v>-3290.95588308692</v>
      </c>
      <c r="H164" s="41">
        <f t="shared" si="13"/>
        <v>-0.90280597150040487</v>
      </c>
      <c r="I164" s="3">
        <f t="shared" si="15"/>
        <v>1</v>
      </c>
    </row>
    <row r="165" spans="1:9" x14ac:dyDescent="0.3">
      <c r="A165" s="3"/>
      <c r="B165" s="11">
        <v>159</v>
      </c>
      <c r="C165" s="29">
        <v>6116.8919492487003</v>
      </c>
      <c r="D165" s="35">
        <f t="shared" si="12"/>
        <v>0.73166196815983653</v>
      </c>
      <c r="E165" s="3">
        <f t="shared" si="14"/>
        <v>1</v>
      </c>
      <c r="F165" s="11">
        <v>359</v>
      </c>
      <c r="G165" s="29">
        <v>630.82903169217411</v>
      </c>
      <c r="H165" s="41">
        <f t="shared" si="13"/>
        <v>-0.22145654667045117</v>
      </c>
      <c r="I165" s="3">
        <f t="shared" si="15"/>
        <v>0</v>
      </c>
    </row>
    <row r="166" spans="1:9" x14ac:dyDescent="0.3">
      <c r="A166" s="3"/>
      <c r="B166" s="11">
        <v>160</v>
      </c>
      <c r="C166" s="29">
        <v>932.0780613477624</v>
      </c>
      <c r="D166" s="35">
        <f t="shared" si="12"/>
        <v>-0.16911919070966966</v>
      </c>
      <c r="E166" s="3">
        <f t="shared" si="14"/>
        <v>1</v>
      </c>
      <c r="F166" s="11">
        <v>360</v>
      </c>
      <c r="G166" s="29">
        <v>3509.9509032959536</v>
      </c>
      <c r="H166" s="41">
        <f t="shared" si="13"/>
        <v>0.278746313471121</v>
      </c>
      <c r="I166" s="3">
        <f t="shared" si="15"/>
        <v>0</v>
      </c>
    </row>
    <row r="167" spans="1:9" x14ac:dyDescent="0.3">
      <c r="A167" s="3"/>
      <c r="B167" s="11">
        <v>161</v>
      </c>
      <c r="C167" s="29">
        <v>11178.048073495793</v>
      </c>
      <c r="D167" s="35">
        <f t="shared" ref="D167:D198" si="16">(C167-C$208)/C$210</f>
        <v>1.6109595046553065</v>
      </c>
      <c r="E167" s="3">
        <f t="shared" si="14"/>
        <v>1</v>
      </c>
      <c r="F167" s="11">
        <v>361</v>
      </c>
      <c r="G167" s="29">
        <v>9221.3549388931679</v>
      </c>
      <c r="H167" s="41">
        <f t="shared" ref="H167:H198" si="17">(G167-C$208)/C$210</f>
        <v>1.2710143595745202</v>
      </c>
      <c r="I167" s="3">
        <f t="shared" si="15"/>
        <v>0</v>
      </c>
    </row>
    <row r="168" spans="1:9" x14ac:dyDescent="0.3">
      <c r="A168" s="3"/>
      <c r="B168" s="11">
        <v>162</v>
      </c>
      <c r="C168" s="29">
        <v>-7370.1911075191456</v>
      </c>
      <c r="D168" s="35">
        <f t="shared" si="16"/>
        <v>-1.6115099505072548</v>
      </c>
      <c r="E168" s="3">
        <f t="shared" si="14"/>
        <v>0</v>
      </c>
      <c r="F168" s="11">
        <v>362</v>
      </c>
      <c r="G168" s="29">
        <v>4126.7984546348916</v>
      </c>
      <c r="H168" s="41">
        <f t="shared" si="17"/>
        <v>0.38591402752109577</v>
      </c>
      <c r="I168" s="3">
        <f t="shared" si="15"/>
        <v>0</v>
      </c>
    </row>
    <row r="169" spans="1:9" x14ac:dyDescent="0.3">
      <c r="A169" s="3"/>
      <c r="B169" s="11">
        <v>163</v>
      </c>
      <c r="C169" s="29">
        <v>618.55277407872381</v>
      </c>
      <c r="D169" s="35">
        <f t="shared" si="16"/>
        <v>-0.2235893564103397</v>
      </c>
      <c r="E169" s="3">
        <f t="shared" si="14"/>
        <v>1</v>
      </c>
      <c r="F169" s="11">
        <v>363</v>
      </c>
      <c r="G169" s="29">
        <v>14034.096471125087</v>
      </c>
      <c r="H169" s="41">
        <f t="shared" si="17"/>
        <v>2.1071537058410801</v>
      </c>
      <c r="I169" s="3">
        <f t="shared" si="15"/>
        <v>0</v>
      </c>
    </row>
    <row r="170" spans="1:9" x14ac:dyDescent="0.3">
      <c r="A170" s="3"/>
      <c r="B170" s="11">
        <v>164</v>
      </c>
      <c r="C170" s="29">
        <v>2493.7762704921861</v>
      </c>
      <c r="D170" s="35">
        <f t="shared" si="16"/>
        <v>0.10220170007876822</v>
      </c>
      <c r="E170" s="3">
        <f t="shared" si="14"/>
        <v>1</v>
      </c>
      <c r="F170" s="11">
        <v>364</v>
      </c>
      <c r="G170" s="29">
        <v>-5352.0936665267363</v>
      </c>
      <c r="H170" s="41">
        <f t="shared" si="17"/>
        <v>-1.2608967576497796</v>
      </c>
      <c r="I170" s="3">
        <f t="shared" si="15"/>
        <v>1</v>
      </c>
    </row>
    <row r="171" spans="1:9" x14ac:dyDescent="0.3">
      <c r="A171" s="3"/>
      <c r="B171" s="11">
        <v>165</v>
      </c>
      <c r="C171" s="29">
        <v>3746.3635106051966</v>
      </c>
      <c r="D171" s="35">
        <f t="shared" si="16"/>
        <v>0.31981934463243744</v>
      </c>
      <c r="E171" s="3">
        <f t="shared" si="14"/>
        <v>1</v>
      </c>
      <c r="F171" s="11">
        <v>365</v>
      </c>
      <c r="G171" s="29">
        <v>7542.9751120423007</v>
      </c>
      <c r="H171" s="41">
        <f t="shared" si="17"/>
        <v>0.97942184378877117</v>
      </c>
      <c r="I171" s="3">
        <f t="shared" si="15"/>
        <v>0</v>
      </c>
    </row>
    <row r="172" spans="1:9" x14ac:dyDescent="0.3">
      <c r="A172" s="3"/>
      <c r="B172" s="11">
        <v>166</v>
      </c>
      <c r="C172" s="29">
        <v>1095.970300834967</v>
      </c>
      <c r="D172" s="35">
        <f t="shared" si="16"/>
        <v>-0.14064545093677089</v>
      </c>
      <c r="E172" s="3">
        <f t="shared" si="14"/>
        <v>1</v>
      </c>
      <c r="F172" s="11">
        <v>366</v>
      </c>
      <c r="G172" s="29">
        <v>3925.5492601906481</v>
      </c>
      <c r="H172" s="41">
        <f t="shared" si="17"/>
        <v>0.35095009506132685</v>
      </c>
      <c r="I172" s="3">
        <f t="shared" si="15"/>
        <v>0</v>
      </c>
    </row>
    <row r="173" spans="1:9" x14ac:dyDescent="0.3">
      <c r="A173" s="3"/>
      <c r="B173" s="11">
        <v>167</v>
      </c>
      <c r="C173" s="29">
        <v>-7833.3424990746998</v>
      </c>
      <c r="D173" s="35">
        <f t="shared" si="16"/>
        <v>-1.6919753358108607</v>
      </c>
      <c r="E173" s="3">
        <f t="shared" si="14"/>
        <v>0</v>
      </c>
      <c r="F173" s="11">
        <v>367</v>
      </c>
      <c r="G173" s="29">
        <v>-7413.251128290146</v>
      </c>
      <c r="H173" s="41">
        <f t="shared" si="17"/>
        <v>-1.6189909626032837</v>
      </c>
      <c r="I173" s="3">
        <f t="shared" si="15"/>
        <v>1</v>
      </c>
    </row>
    <row r="174" spans="1:9" x14ac:dyDescent="0.3">
      <c r="A174" s="3"/>
      <c r="B174" s="11">
        <v>168</v>
      </c>
      <c r="C174" s="29">
        <v>1462.2752121060228</v>
      </c>
      <c r="D174" s="35">
        <f t="shared" si="16"/>
        <v>-7.7005642525457371E-2</v>
      </c>
      <c r="E174" s="3">
        <f t="shared" si="14"/>
        <v>1</v>
      </c>
      <c r="F174" s="11">
        <v>368</v>
      </c>
      <c r="G174" s="29">
        <v>3781.5104381781816</v>
      </c>
      <c r="H174" s="41">
        <f t="shared" si="17"/>
        <v>0.32592557926966825</v>
      </c>
      <c r="I174" s="3">
        <f t="shared" si="15"/>
        <v>0</v>
      </c>
    </row>
    <row r="175" spans="1:9" x14ac:dyDescent="0.3">
      <c r="A175" s="3"/>
      <c r="B175" s="11">
        <v>169</v>
      </c>
      <c r="C175" s="29">
        <v>7110.9401544979219</v>
      </c>
      <c r="D175" s="35">
        <f t="shared" si="16"/>
        <v>0.9043624572528125</v>
      </c>
      <c r="E175" s="3">
        <f t="shared" si="14"/>
        <v>1</v>
      </c>
      <c r="F175" s="11">
        <v>369</v>
      </c>
      <c r="G175" s="29">
        <v>3258.410547439832</v>
      </c>
      <c r="H175" s="41">
        <f t="shared" si="17"/>
        <v>0.23504507015759163</v>
      </c>
      <c r="I175" s="3">
        <f t="shared" si="15"/>
        <v>0</v>
      </c>
    </row>
    <row r="176" spans="1:9" x14ac:dyDescent="0.3">
      <c r="A176" s="3"/>
      <c r="B176" s="11">
        <v>170</v>
      </c>
      <c r="C176" s="29">
        <v>3822.0049755665182</v>
      </c>
      <c r="D176" s="35">
        <f t="shared" si="16"/>
        <v>0.33296087833829457</v>
      </c>
      <c r="E176" s="3">
        <f t="shared" si="14"/>
        <v>1</v>
      </c>
      <c r="F176" s="11">
        <v>370</v>
      </c>
      <c r="G176" s="29">
        <v>-8425.0385607872122</v>
      </c>
      <c r="H176" s="41">
        <f t="shared" si="17"/>
        <v>-1.7947733678504831</v>
      </c>
      <c r="I176" s="3">
        <f t="shared" si="15"/>
        <v>1</v>
      </c>
    </row>
    <row r="177" spans="1:9" x14ac:dyDescent="0.3">
      <c r="A177" s="3"/>
      <c r="B177" s="11">
        <v>171</v>
      </c>
      <c r="C177" s="29">
        <v>2496.132244283966</v>
      </c>
      <c r="D177" s="35">
        <f t="shared" si="16"/>
        <v>0.10261101405769001</v>
      </c>
      <c r="E177" s="3">
        <f t="shared" si="14"/>
        <v>1</v>
      </c>
      <c r="F177" s="11">
        <v>371</v>
      </c>
      <c r="G177" s="29">
        <v>-5982.0525172368862</v>
      </c>
      <c r="H177" s="41">
        <f t="shared" si="17"/>
        <v>-1.3703423570196971</v>
      </c>
      <c r="I177" s="3">
        <f t="shared" si="15"/>
        <v>1</v>
      </c>
    </row>
    <row r="178" spans="1:9" x14ac:dyDescent="0.3">
      <c r="A178" s="3"/>
      <c r="B178" s="11">
        <v>172</v>
      </c>
      <c r="C178" s="29">
        <v>-4601.8751208710264</v>
      </c>
      <c r="D178" s="35">
        <f t="shared" si="16"/>
        <v>-1.130557897746221</v>
      </c>
      <c r="E178" s="3">
        <f t="shared" si="14"/>
        <v>0</v>
      </c>
      <c r="F178" s="11">
        <v>372</v>
      </c>
      <c r="G178" s="29">
        <v>-4044.7073299551339</v>
      </c>
      <c r="H178" s="41">
        <f t="shared" si="17"/>
        <v>-1.0337586183049354</v>
      </c>
      <c r="I178" s="3">
        <f t="shared" si="15"/>
        <v>1</v>
      </c>
    </row>
    <row r="179" spans="1:9" x14ac:dyDescent="0.3">
      <c r="A179" s="3"/>
      <c r="B179" s="11">
        <v>173</v>
      </c>
      <c r="C179" s="29">
        <v>8786.881002376942</v>
      </c>
      <c r="D179" s="35">
        <f t="shared" si="16"/>
        <v>1.195531238194415</v>
      </c>
      <c r="E179" s="3">
        <f t="shared" si="14"/>
        <v>1</v>
      </c>
      <c r="F179" s="11">
        <v>373</v>
      </c>
      <c r="G179" s="29">
        <v>-10421.826127813643</v>
      </c>
      <c r="H179" s="41">
        <f t="shared" si="17"/>
        <v>-2.1416842999554113</v>
      </c>
      <c r="I179" s="3">
        <f t="shared" si="15"/>
        <v>1</v>
      </c>
    </row>
    <row r="180" spans="1:9" x14ac:dyDescent="0.3">
      <c r="A180" s="3"/>
      <c r="B180" s="11">
        <v>174</v>
      </c>
      <c r="C180" s="29">
        <v>-195.78529391355823</v>
      </c>
      <c r="D180" s="35">
        <f t="shared" si="16"/>
        <v>-0.36506799083334207</v>
      </c>
      <c r="E180" s="3">
        <f t="shared" si="14"/>
        <v>0</v>
      </c>
      <c r="F180" s="11">
        <v>374</v>
      </c>
      <c r="G180" s="29">
        <v>-62.553524578800307</v>
      </c>
      <c r="H180" s="41">
        <f t="shared" si="17"/>
        <v>-0.34192103316536204</v>
      </c>
      <c r="I180" s="3">
        <f t="shared" si="15"/>
        <v>1</v>
      </c>
    </row>
    <row r="181" spans="1:9" x14ac:dyDescent="0.3">
      <c r="A181" s="3"/>
      <c r="B181" s="11">
        <v>175</v>
      </c>
      <c r="C181" s="29">
        <v>3154.7634503413501</v>
      </c>
      <c r="D181" s="35">
        <f t="shared" si="16"/>
        <v>0.2170379913585436</v>
      </c>
      <c r="E181" s="3">
        <f t="shared" si="14"/>
        <v>1</v>
      </c>
      <c r="F181" s="11">
        <v>375</v>
      </c>
      <c r="G181" s="29">
        <v>1589.9800873001006</v>
      </c>
      <c r="H181" s="41">
        <f t="shared" si="17"/>
        <v>-5.4818897165311284E-2</v>
      </c>
      <c r="I181" s="3">
        <f t="shared" si="15"/>
        <v>0</v>
      </c>
    </row>
    <row r="182" spans="1:9" x14ac:dyDescent="0.3">
      <c r="A182" s="3"/>
      <c r="B182" s="11">
        <v>176</v>
      </c>
      <c r="C182" s="29">
        <v>2957.3744393940256</v>
      </c>
      <c r="D182" s="35">
        <f t="shared" si="16"/>
        <v>0.18274470603076098</v>
      </c>
      <c r="E182" s="3">
        <f t="shared" si="14"/>
        <v>1</v>
      </c>
      <c r="F182" s="11">
        <v>376</v>
      </c>
      <c r="G182" s="29">
        <v>2064.9447214490074</v>
      </c>
      <c r="H182" s="41">
        <f t="shared" si="17"/>
        <v>2.7698856185309578E-2</v>
      </c>
      <c r="I182" s="3">
        <f t="shared" si="15"/>
        <v>0</v>
      </c>
    </row>
    <row r="183" spans="1:9" x14ac:dyDescent="0.3">
      <c r="A183" s="3"/>
      <c r="B183" s="11">
        <v>177</v>
      </c>
      <c r="C183" s="29">
        <v>2302.2455904915951</v>
      </c>
      <c r="D183" s="35">
        <f t="shared" si="16"/>
        <v>6.8926209073662106E-2</v>
      </c>
      <c r="E183" s="3">
        <f t="shared" si="14"/>
        <v>1</v>
      </c>
      <c r="F183" s="11">
        <v>377</v>
      </c>
      <c r="G183" s="29">
        <v>1946.8386854559249</v>
      </c>
      <c r="H183" s="41">
        <f t="shared" si="17"/>
        <v>7.1797605588312047E-3</v>
      </c>
      <c r="I183" s="3">
        <f t="shared" si="15"/>
        <v>0</v>
      </c>
    </row>
    <row r="184" spans="1:9" x14ac:dyDescent="0.3">
      <c r="A184" s="3"/>
      <c r="B184" s="11">
        <v>178</v>
      </c>
      <c r="C184" s="29">
        <v>4059.4713167209397</v>
      </c>
      <c r="D184" s="35">
        <f t="shared" si="16"/>
        <v>0.37421697944478588</v>
      </c>
      <c r="E184" s="3">
        <f t="shared" si="14"/>
        <v>1</v>
      </c>
      <c r="F184" s="11">
        <v>378</v>
      </c>
      <c r="G184" s="29">
        <v>312.81379234878261</v>
      </c>
      <c r="H184" s="41">
        <f t="shared" si="17"/>
        <v>-0.27670677204544092</v>
      </c>
      <c r="I184" s="3">
        <f t="shared" si="15"/>
        <v>0</v>
      </c>
    </row>
    <row r="185" spans="1:9" x14ac:dyDescent="0.3">
      <c r="A185" s="3"/>
      <c r="B185" s="11">
        <v>179</v>
      </c>
      <c r="C185" s="29">
        <v>-5681.9536731215248</v>
      </c>
      <c r="D185" s="35">
        <f t="shared" si="16"/>
        <v>-1.3182048279931589</v>
      </c>
      <c r="E185" s="3">
        <f t="shared" si="14"/>
        <v>0</v>
      </c>
      <c r="F185" s="11">
        <v>379</v>
      </c>
      <c r="G185" s="29">
        <v>3248.7621096834073</v>
      </c>
      <c r="H185" s="41">
        <f t="shared" si="17"/>
        <v>0.23336880344263897</v>
      </c>
      <c r="I185" s="3">
        <f t="shared" si="15"/>
        <v>0</v>
      </c>
    </row>
    <row r="186" spans="1:9" x14ac:dyDescent="0.3">
      <c r="A186" s="3"/>
      <c r="B186" s="11">
        <v>180</v>
      </c>
      <c r="C186" s="29">
        <v>-7171.9845230293504</v>
      </c>
      <c r="D186" s="35">
        <f t="shared" si="16"/>
        <v>-1.5770746244314395</v>
      </c>
      <c r="E186" s="3">
        <f t="shared" si="14"/>
        <v>0</v>
      </c>
      <c r="F186" s="11">
        <v>380</v>
      </c>
      <c r="G186" s="29">
        <v>831.76249784124775</v>
      </c>
      <c r="H186" s="41">
        <f t="shared" si="17"/>
        <v>-0.18654746711490602</v>
      </c>
      <c r="I186" s="3">
        <f t="shared" si="15"/>
        <v>0</v>
      </c>
    </row>
    <row r="187" spans="1:9" x14ac:dyDescent="0.3">
      <c r="A187" s="3"/>
      <c r="B187" s="11">
        <v>181</v>
      </c>
      <c r="C187" s="29">
        <v>3538.7099455426028</v>
      </c>
      <c r="D187" s="35">
        <f t="shared" si="16"/>
        <v>0.2837427519090302</v>
      </c>
      <c r="E187" s="3">
        <f t="shared" si="14"/>
        <v>1</v>
      </c>
      <c r="F187" s="11">
        <v>381</v>
      </c>
      <c r="G187" s="29">
        <v>-10133.559208518258</v>
      </c>
      <c r="H187" s="41">
        <f t="shared" si="17"/>
        <v>-2.0916023847235872</v>
      </c>
      <c r="I187" s="3">
        <f t="shared" si="15"/>
        <v>1</v>
      </c>
    </row>
    <row r="188" spans="1:9" x14ac:dyDescent="0.3">
      <c r="A188" s="3"/>
      <c r="B188" s="11">
        <v>182</v>
      </c>
      <c r="C188" s="29">
        <v>1774.3505598706611</v>
      </c>
      <c r="D188" s="35">
        <f t="shared" si="16"/>
        <v>-2.2787381370505379E-2</v>
      </c>
      <c r="E188" s="3">
        <f t="shared" si="14"/>
        <v>1</v>
      </c>
      <c r="F188" s="11">
        <v>382</v>
      </c>
      <c r="G188" s="29">
        <v>1766.4350094465501</v>
      </c>
      <c r="H188" s="41">
        <f t="shared" si="17"/>
        <v>-2.4162585734303157E-2</v>
      </c>
      <c r="I188" s="3">
        <f t="shared" si="15"/>
        <v>0</v>
      </c>
    </row>
    <row r="189" spans="1:9" x14ac:dyDescent="0.3">
      <c r="A189" s="3"/>
      <c r="B189" s="11">
        <v>183</v>
      </c>
      <c r="C189" s="29">
        <v>4139.2720742274405</v>
      </c>
      <c r="D189" s="35">
        <f t="shared" si="16"/>
        <v>0.38808112584994681</v>
      </c>
      <c r="E189" s="3">
        <f t="shared" si="14"/>
        <v>1</v>
      </c>
      <c r="F189" s="11">
        <v>383</v>
      </c>
      <c r="G189" s="29">
        <v>3516.0006954432611</v>
      </c>
      <c r="H189" s="41">
        <f t="shared" si="17"/>
        <v>0.27979737121382764</v>
      </c>
      <c r="I189" s="3">
        <f t="shared" si="15"/>
        <v>0</v>
      </c>
    </row>
    <row r="190" spans="1:9" x14ac:dyDescent="0.3">
      <c r="A190" s="3"/>
      <c r="B190" s="11">
        <v>184</v>
      </c>
      <c r="C190" s="29">
        <v>3740.6684639600526</v>
      </c>
      <c r="D190" s="35">
        <f t="shared" si="16"/>
        <v>0.31882991842973418</v>
      </c>
      <c r="E190" s="3">
        <f t="shared" si="14"/>
        <v>1</v>
      </c>
      <c r="F190" s="11">
        <v>384</v>
      </c>
      <c r="G190" s="29">
        <v>1411.5090412478696</v>
      </c>
      <c r="H190" s="41">
        <f t="shared" si="17"/>
        <v>-8.5825478917981757E-2</v>
      </c>
      <c r="I190" s="3">
        <f t="shared" si="15"/>
        <v>0</v>
      </c>
    </row>
    <row r="191" spans="1:9" x14ac:dyDescent="0.3">
      <c r="A191" s="3"/>
      <c r="B191" s="11">
        <v>185</v>
      </c>
      <c r="C191" s="29">
        <v>8811.0517365795295</v>
      </c>
      <c r="D191" s="35">
        <f t="shared" si="16"/>
        <v>1.1997305291306897</v>
      </c>
      <c r="E191" s="3">
        <f t="shared" si="14"/>
        <v>1</v>
      </c>
      <c r="F191" s="11">
        <v>385</v>
      </c>
      <c r="G191" s="29">
        <v>4133.6420654816902</v>
      </c>
      <c r="H191" s="41">
        <f t="shared" si="17"/>
        <v>0.38710299897556144</v>
      </c>
      <c r="I191" s="3">
        <f t="shared" si="15"/>
        <v>0</v>
      </c>
    </row>
    <row r="192" spans="1:9" x14ac:dyDescent="0.3">
      <c r="A192" s="3"/>
      <c r="B192" s="11">
        <v>186</v>
      </c>
      <c r="C192" s="29">
        <v>-69.096890756415405</v>
      </c>
      <c r="D192" s="35">
        <f t="shared" si="16"/>
        <v>-0.34305784175595272</v>
      </c>
      <c r="E192" s="3">
        <f t="shared" si="14"/>
        <v>0</v>
      </c>
      <c r="F192" s="11">
        <v>386</v>
      </c>
      <c r="G192" s="29">
        <v>1040.9192171215336</v>
      </c>
      <c r="H192" s="41">
        <f t="shared" si="17"/>
        <v>-0.15020972461304063</v>
      </c>
      <c r="I192" s="3">
        <f t="shared" si="15"/>
        <v>0</v>
      </c>
    </row>
    <row r="193" spans="1:9" x14ac:dyDescent="0.3">
      <c r="A193" s="3"/>
      <c r="B193" s="11">
        <v>187</v>
      </c>
      <c r="C193" s="29">
        <v>-2948.4250667822234</v>
      </c>
      <c r="D193" s="35">
        <f t="shared" si="16"/>
        <v>-0.84329654409752919</v>
      </c>
      <c r="E193" s="3">
        <f t="shared" si="14"/>
        <v>0</v>
      </c>
      <c r="F193" s="11">
        <v>387</v>
      </c>
      <c r="G193" s="29">
        <v>4413.3764206271799</v>
      </c>
      <c r="H193" s="41">
        <f t="shared" si="17"/>
        <v>0.43570251325930009</v>
      </c>
      <c r="I193" s="3">
        <f t="shared" si="15"/>
        <v>0</v>
      </c>
    </row>
    <row r="194" spans="1:9" x14ac:dyDescent="0.3">
      <c r="A194" s="3"/>
      <c r="B194" s="11">
        <v>188</v>
      </c>
      <c r="C194" s="29">
        <v>1855.837632160099</v>
      </c>
      <c r="D194" s="35">
        <f t="shared" si="16"/>
        <v>-8.630263873761479E-3</v>
      </c>
      <c r="E194" s="3">
        <f t="shared" si="14"/>
        <v>1</v>
      </c>
      <c r="F194" s="11">
        <v>388</v>
      </c>
      <c r="G194" s="29">
        <v>11581.944903040305</v>
      </c>
      <c r="H194" s="41">
        <f t="shared" si="17"/>
        <v>1.681130326992792</v>
      </c>
      <c r="I194" s="3">
        <f t="shared" si="15"/>
        <v>0</v>
      </c>
    </row>
    <row r="195" spans="1:9" x14ac:dyDescent="0.3">
      <c r="A195" s="3"/>
      <c r="B195" s="11">
        <v>189</v>
      </c>
      <c r="C195" s="29">
        <v>-7950.7477129576782</v>
      </c>
      <c r="D195" s="35">
        <f t="shared" si="16"/>
        <v>-1.7123726744435204</v>
      </c>
      <c r="E195" s="3">
        <f t="shared" si="14"/>
        <v>0</v>
      </c>
      <c r="F195" s="11">
        <v>389</v>
      </c>
      <c r="G195" s="29">
        <v>22590.324329174582</v>
      </c>
      <c r="H195" s="41">
        <f t="shared" si="17"/>
        <v>3.5936658569350239</v>
      </c>
      <c r="I195" s="3">
        <f t="shared" si="15"/>
        <v>0</v>
      </c>
    </row>
    <row r="196" spans="1:9" x14ac:dyDescent="0.3">
      <c r="A196" s="3"/>
      <c r="B196" s="11">
        <v>190</v>
      </c>
      <c r="C196" s="29">
        <v>9687.915728222948</v>
      </c>
      <c r="D196" s="35">
        <f t="shared" si="16"/>
        <v>1.3520720749683695</v>
      </c>
      <c r="E196" s="3">
        <f t="shared" si="14"/>
        <v>1</v>
      </c>
      <c r="F196" s="11">
        <v>390</v>
      </c>
      <c r="G196" s="29">
        <v>4199.681614460228</v>
      </c>
      <c r="H196" s="41">
        <f t="shared" si="17"/>
        <v>0.3985763484045397</v>
      </c>
      <c r="I196" s="3">
        <f t="shared" si="15"/>
        <v>0</v>
      </c>
    </row>
    <row r="197" spans="1:9" x14ac:dyDescent="0.3">
      <c r="A197" s="3"/>
      <c r="B197" s="11">
        <v>191</v>
      </c>
      <c r="C197" s="29">
        <v>877.23681070937755</v>
      </c>
      <c r="D197" s="35">
        <f t="shared" si="16"/>
        <v>-0.17864700913709189</v>
      </c>
      <c r="E197" s="3">
        <f t="shared" si="14"/>
        <v>1</v>
      </c>
      <c r="F197" s="11">
        <v>391</v>
      </c>
      <c r="G197" s="29">
        <v>1410.6134696405429</v>
      </c>
      <c r="H197" s="41">
        <f t="shared" si="17"/>
        <v>-8.5981070622474925E-2</v>
      </c>
      <c r="I197" s="3">
        <f t="shared" si="15"/>
        <v>0</v>
      </c>
    </row>
    <row r="198" spans="1:9" x14ac:dyDescent="0.3">
      <c r="A198" s="3"/>
      <c r="B198" s="11">
        <v>192</v>
      </c>
      <c r="C198" s="29">
        <v>12770.435184489073</v>
      </c>
      <c r="D198" s="35">
        <f t="shared" si="16"/>
        <v>1.8876121171158287</v>
      </c>
      <c r="E198" s="3">
        <f t="shared" si="14"/>
        <v>1</v>
      </c>
      <c r="F198" s="11">
        <v>392</v>
      </c>
      <c r="G198" s="29">
        <v>4196.8005318807182</v>
      </c>
      <c r="H198" s="41">
        <f t="shared" si="17"/>
        <v>0.39807580490174865</v>
      </c>
      <c r="I198" s="3">
        <f t="shared" si="15"/>
        <v>0</v>
      </c>
    </row>
    <row r="199" spans="1:9" x14ac:dyDescent="0.3">
      <c r="A199" s="3"/>
      <c r="B199" s="11">
        <v>193</v>
      </c>
      <c r="C199" s="29">
        <v>4938.2502897439263</v>
      </c>
      <c r="D199" s="35">
        <f t="shared" ref="D199:D206" si="18">(C199-C$208)/C$210</f>
        <v>0.52689122365575269</v>
      </c>
      <c r="E199" s="3">
        <f t="shared" si="14"/>
        <v>1</v>
      </c>
      <c r="F199" s="11">
        <v>393</v>
      </c>
      <c r="G199" s="29">
        <v>-3806.7270681665977</v>
      </c>
      <c r="H199" s="41">
        <f t="shared" ref="H199:H206" si="19">(G199-C$208)/C$210</f>
        <v>-0.99241323144308757</v>
      </c>
      <c r="I199" s="3">
        <f t="shared" si="15"/>
        <v>1</v>
      </c>
    </row>
    <row r="200" spans="1:9" x14ac:dyDescent="0.3">
      <c r="A200" s="3"/>
      <c r="B200" s="11">
        <v>194</v>
      </c>
      <c r="C200" s="29">
        <v>-7807.0444570890568</v>
      </c>
      <c r="D200" s="35">
        <f t="shared" si="18"/>
        <v>-1.6874064580752286</v>
      </c>
      <c r="E200" s="3">
        <f t="shared" ref="E200:E206" si="20">IF(C200&gt;0,1,0)</f>
        <v>0</v>
      </c>
      <c r="F200" s="11">
        <v>394</v>
      </c>
      <c r="G200" s="29">
        <v>1190.0540789619342</v>
      </c>
      <c r="H200" s="41">
        <f t="shared" si="19"/>
        <v>-0.12429985078132511</v>
      </c>
      <c r="I200" s="3">
        <f t="shared" ref="I200:I206" si="21">IF(G200&gt;0,0,1)</f>
        <v>0</v>
      </c>
    </row>
    <row r="201" spans="1:9" x14ac:dyDescent="0.3">
      <c r="A201" s="3"/>
      <c r="B201" s="11">
        <v>195</v>
      </c>
      <c r="C201" s="29">
        <v>465.51527750074285</v>
      </c>
      <c r="D201" s="35">
        <f t="shared" si="18"/>
        <v>-0.25017725262001667</v>
      </c>
      <c r="E201" s="3">
        <f t="shared" si="20"/>
        <v>1</v>
      </c>
      <c r="F201" s="11">
        <v>395</v>
      </c>
      <c r="G201" s="29">
        <v>2747.4884069002242</v>
      </c>
      <c r="H201" s="41">
        <f t="shared" si="19"/>
        <v>0.14628025664686414</v>
      </c>
      <c r="I201" s="3">
        <f t="shared" si="21"/>
        <v>0</v>
      </c>
    </row>
    <row r="202" spans="1:9" x14ac:dyDescent="0.3">
      <c r="A202" s="3"/>
      <c r="B202" s="11">
        <v>196</v>
      </c>
      <c r="C202" s="29">
        <v>4653.443168443514</v>
      </c>
      <c r="D202" s="35">
        <f t="shared" si="18"/>
        <v>0.47741039477239683</v>
      </c>
      <c r="E202" s="3">
        <f t="shared" si="20"/>
        <v>1</v>
      </c>
      <c r="F202" s="11">
        <v>396</v>
      </c>
      <c r="G202" s="29">
        <v>6130.1839956824633</v>
      </c>
      <c r="H202" s="41">
        <f t="shared" si="19"/>
        <v>0.73397125548416886</v>
      </c>
      <c r="I202" s="3">
        <f t="shared" si="21"/>
        <v>0</v>
      </c>
    </row>
    <row r="203" spans="1:9" x14ac:dyDescent="0.3">
      <c r="A203" s="3"/>
      <c r="B203" s="11">
        <v>197</v>
      </c>
      <c r="C203" s="29">
        <v>-566.15250469878629</v>
      </c>
      <c r="D203" s="35">
        <f t="shared" si="18"/>
        <v>-0.42941356090614746</v>
      </c>
      <c r="E203" s="3">
        <f t="shared" si="20"/>
        <v>0</v>
      </c>
      <c r="F203" s="11">
        <v>397</v>
      </c>
      <c r="G203" s="29">
        <v>1049.8130087075444</v>
      </c>
      <c r="H203" s="41">
        <f t="shared" si="19"/>
        <v>-0.14866456598925942</v>
      </c>
      <c r="I203" s="3">
        <f t="shared" si="21"/>
        <v>0</v>
      </c>
    </row>
    <row r="204" spans="1:9" x14ac:dyDescent="0.3">
      <c r="A204" s="3"/>
      <c r="B204" s="11">
        <v>198</v>
      </c>
      <c r="C204" s="29">
        <v>2387.2635028912928</v>
      </c>
      <c r="D204" s="35">
        <f t="shared" si="18"/>
        <v>8.3696755386766158E-2</v>
      </c>
      <c r="E204" s="3">
        <f t="shared" si="20"/>
        <v>1</v>
      </c>
      <c r="F204" s="11">
        <v>398</v>
      </c>
      <c r="G204" s="29">
        <v>2826.3992844408231</v>
      </c>
      <c r="H204" s="41">
        <f t="shared" si="19"/>
        <v>0.15998980018213027</v>
      </c>
      <c r="I204" s="3">
        <f t="shared" si="21"/>
        <v>0</v>
      </c>
    </row>
    <row r="205" spans="1:9" x14ac:dyDescent="0.3">
      <c r="A205" s="3"/>
      <c r="B205" s="11">
        <v>199</v>
      </c>
      <c r="C205" s="29">
        <v>9315.8516055237378</v>
      </c>
      <c r="D205" s="35">
        <f t="shared" si="18"/>
        <v>1.2874316927164917</v>
      </c>
      <c r="E205" s="3">
        <f t="shared" si="20"/>
        <v>1</v>
      </c>
      <c r="F205" s="11">
        <v>399</v>
      </c>
      <c r="G205" s="29">
        <v>1899.6462053175808</v>
      </c>
      <c r="H205" s="41">
        <f t="shared" si="19"/>
        <v>-1.0192023871953624E-3</v>
      </c>
      <c r="I205" s="3">
        <f t="shared" si="21"/>
        <v>0</v>
      </c>
    </row>
    <row r="206" spans="1:9" x14ac:dyDescent="0.3">
      <c r="A206" s="3"/>
      <c r="B206" s="15">
        <v>200</v>
      </c>
      <c r="C206" s="30">
        <v>7935.2256228523484</v>
      </c>
      <c r="D206" s="35">
        <f t="shared" si="18"/>
        <v>1.0475692985159604</v>
      </c>
      <c r="E206" s="3">
        <f t="shared" si="20"/>
        <v>1</v>
      </c>
      <c r="F206" s="15">
        <v>400</v>
      </c>
      <c r="G206" s="29">
        <v>4353.2426416871494</v>
      </c>
      <c r="H206" s="40">
        <f t="shared" si="19"/>
        <v>0.42525519996089878</v>
      </c>
      <c r="I206" s="3">
        <f t="shared" si="21"/>
        <v>0</v>
      </c>
    </row>
    <row r="207" spans="1:9" x14ac:dyDescent="0.3">
      <c r="A207" s="3"/>
      <c r="B207" s="3"/>
      <c r="C207" s="3"/>
      <c r="D207" s="3"/>
      <c r="E207" s="3"/>
      <c r="F207" s="3"/>
      <c r="G207" s="3"/>
      <c r="H207" s="3"/>
      <c r="I207" s="3"/>
    </row>
    <row r="208" spans="1:9" x14ac:dyDescent="0.3">
      <c r="A208" s="3"/>
      <c r="B208" s="31" t="s">
        <v>25</v>
      </c>
      <c r="C208" s="32">
        <f>AVERAGE(C7:C206)</f>
        <v>1905.5126409547829</v>
      </c>
      <c r="D208" s="36"/>
      <c r="E208" s="3"/>
      <c r="F208" s="31" t="s">
        <v>24</v>
      </c>
      <c r="G208" s="32">
        <f>AVERAGE(G7:G206)</f>
        <v>1532.6420503648465</v>
      </c>
      <c r="H208" s="3"/>
      <c r="I208" s="3"/>
    </row>
    <row r="209" spans="1:9" x14ac:dyDescent="0.3">
      <c r="A209" s="3"/>
      <c r="B209" s="3"/>
      <c r="C209" s="3"/>
      <c r="D209" s="37"/>
      <c r="E209" s="3"/>
      <c r="F209" s="3"/>
      <c r="G209" s="3"/>
      <c r="H209" s="3"/>
      <c r="I209" s="3"/>
    </row>
    <row r="210" spans="1:9" x14ac:dyDescent="0.3">
      <c r="A210" s="3"/>
      <c r="B210" s="31" t="s">
        <v>23</v>
      </c>
      <c r="C210" s="39">
        <f>STDEVP(C7:C206)</f>
        <v>5755.9084543996869</v>
      </c>
      <c r="D210" s="38"/>
      <c r="E210" s="21"/>
      <c r="F210" s="33" t="s">
        <v>22</v>
      </c>
      <c r="G210" s="39">
        <f>STDEVP(G7:G206)</f>
        <v>5087.6007525124505</v>
      </c>
      <c r="H210" s="3"/>
      <c r="I210" s="3"/>
    </row>
    <row r="211" spans="1:9" x14ac:dyDescent="0.3">
      <c r="A211" s="3"/>
      <c r="B211" s="3"/>
      <c r="C211" s="3"/>
      <c r="D211" s="37"/>
      <c r="E211" s="3"/>
      <c r="F211" s="3"/>
      <c r="G211" s="3"/>
      <c r="H211" s="3"/>
      <c r="I211" s="3"/>
    </row>
    <row r="212" spans="1:9" x14ac:dyDescent="0.3">
      <c r="A212" s="3"/>
      <c r="B212" s="3"/>
      <c r="C212" s="3"/>
      <c r="D212" s="3"/>
      <c r="E212" s="3"/>
      <c r="F212" s="3"/>
      <c r="G212" s="3"/>
      <c r="H212" s="3"/>
      <c r="I212" s="3"/>
    </row>
    <row r="213" spans="1:9" x14ac:dyDescent="0.3">
      <c r="A213" s="3"/>
      <c r="B213" s="3"/>
      <c r="C213" s="3"/>
      <c r="D213" s="3"/>
      <c r="E213" s="3"/>
      <c r="F213" s="3"/>
      <c r="G213" s="3"/>
      <c r="H213" s="3"/>
      <c r="I213" s="3"/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C3FBE-178C-491C-BB5F-BBD4C5761017}">
  <dimension ref="A1"/>
  <sheetViews>
    <sheetView workbookViewId="0">
      <selection sqref="A1:C201"/>
    </sheetView>
  </sheetViews>
  <sheetFormatPr defaultRowHeight="15.6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8"/>
  <sheetViews>
    <sheetView topLeftCell="O183" workbookViewId="0">
      <selection activeCell="T6" sqref="T6:U205"/>
    </sheetView>
  </sheetViews>
  <sheetFormatPr defaultColWidth="11.19921875" defaultRowHeight="15.6" x14ac:dyDescent="0.3"/>
  <cols>
    <col min="2" max="2" width="23" customWidth="1"/>
    <col min="3" max="3" width="16.3984375" customWidth="1"/>
    <col min="4" max="4" width="29.19921875" customWidth="1"/>
    <col min="5" max="5" width="20.69921875" customWidth="1"/>
    <col min="6" max="6" width="11" customWidth="1"/>
    <col min="7" max="7" width="20.19921875" customWidth="1"/>
    <col min="8" max="8" width="19.69921875" customWidth="1"/>
    <col min="9" max="9" width="26.19921875" customWidth="1"/>
    <col min="10" max="10" width="16.69921875" customWidth="1"/>
    <col min="11" max="11" width="24.19921875" customWidth="1"/>
    <col min="12" max="12" width="10" customWidth="1"/>
    <col min="13" max="13" width="24.796875" customWidth="1"/>
    <col min="14" max="14" width="20.796875" customWidth="1"/>
    <col min="15" max="15" width="24" customWidth="1"/>
    <col min="16" max="16" width="21" customWidth="1"/>
    <col min="17" max="17" width="21.69921875" customWidth="1"/>
    <col min="18" max="18" width="27.69921875" customWidth="1"/>
    <col min="19" max="19" width="19.3984375" customWidth="1"/>
    <col min="20" max="20" width="21.5" customWidth="1"/>
    <col min="21" max="21" width="18.19921875" customWidth="1"/>
    <col min="22" max="22" width="11.19921875" customWidth="1"/>
  </cols>
  <sheetData>
    <row r="1" spans="1:46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46" ht="21" x14ac:dyDescent="0.4">
      <c r="A2" s="3"/>
      <c r="B2" s="4" t="s">
        <v>18</v>
      </c>
      <c r="C2" s="5"/>
      <c r="D2" s="6"/>
      <c r="E2" s="3"/>
      <c r="F2" s="3"/>
      <c r="G2" s="3"/>
      <c r="H2" s="3"/>
      <c r="I2" s="3"/>
      <c r="J2" s="3"/>
      <c r="K2" s="3"/>
      <c r="L2" s="3"/>
      <c r="M2" s="3" t="s">
        <v>88</v>
      </c>
      <c r="N2" s="3">
        <f>CORREL(R6:R205,L6:L205)</f>
        <v>0.4156608752936542</v>
      </c>
      <c r="O2" s="3" t="s">
        <v>93</v>
      </c>
      <c r="P2" s="3">
        <f>CORREL(Q6:Q205,R6:R205)</f>
        <v>-0.53764559962642555</v>
      </c>
      <c r="Q2" s="3"/>
      <c r="R2" s="3"/>
      <c r="S2" s="3"/>
      <c r="T2" s="3"/>
    </row>
    <row r="3" spans="1:46" x14ac:dyDescent="0.3">
      <c r="A3" s="3"/>
      <c r="B3" s="37"/>
      <c r="C3" s="37"/>
      <c r="D3" s="37"/>
      <c r="E3" s="37"/>
      <c r="F3" s="37"/>
      <c r="G3" s="37"/>
      <c r="H3" s="37"/>
      <c r="I3" s="3"/>
      <c r="J3" s="3"/>
      <c r="K3" s="3"/>
      <c r="L3" s="3"/>
      <c r="M3" s="3" t="s">
        <v>92</v>
      </c>
      <c r="N3" s="3">
        <f>CORREL(M6:M205,R6:R205)</f>
        <v>0.6047854021479897</v>
      </c>
      <c r="O3" s="3" t="s">
        <v>90</v>
      </c>
      <c r="P3" s="3">
        <f>CORREL(N6:N205,R6:R205)</f>
        <v>3.8138063621313611E-2</v>
      </c>
      <c r="Q3" s="3"/>
      <c r="R3" s="3"/>
      <c r="S3" s="3"/>
      <c r="T3" s="3"/>
    </row>
    <row r="4" spans="1:46" ht="21" x14ac:dyDescent="0.4">
      <c r="A4" s="3"/>
      <c r="B4" s="9" t="s">
        <v>7</v>
      </c>
      <c r="C4" s="3"/>
      <c r="D4" s="3"/>
      <c r="E4" s="3"/>
      <c r="F4" s="3"/>
      <c r="G4" s="3"/>
      <c r="H4" s="3"/>
      <c r="I4" s="3"/>
      <c r="J4" s="3"/>
      <c r="K4" s="10" t="s">
        <v>9</v>
      </c>
      <c r="L4" s="3"/>
      <c r="M4" s="3" t="s">
        <v>89</v>
      </c>
      <c r="N4" s="3">
        <f>CORREL(P6:P205,R6:R205)</f>
        <v>-0.5911996306564582</v>
      </c>
      <c r="O4" s="3" t="s">
        <v>91</v>
      </c>
      <c r="P4" s="3">
        <f>CORREL(R6:R205,O6:O205)</f>
        <v>0.79184988100169873</v>
      </c>
      <c r="Q4" s="3"/>
      <c r="R4" s="3"/>
      <c r="S4" s="3"/>
      <c r="T4" s="3"/>
    </row>
    <row r="5" spans="1:46" ht="21" x14ac:dyDescent="0.4">
      <c r="A5" s="3"/>
      <c r="B5" s="7" t="s">
        <v>0</v>
      </c>
      <c r="C5" s="7" t="s">
        <v>1</v>
      </c>
      <c r="D5" s="7" t="s">
        <v>3</v>
      </c>
      <c r="E5" s="7" t="s">
        <v>2</v>
      </c>
      <c r="F5" s="7" t="s">
        <v>11</v>
      </c>
      <c r="G5" s="7" t="s">
        <v>10</v>
      </c>
      <c r="H5" s="7" t="s">
        <v>4</v>
      </c>
      <c r="I5" s="7" t="s">
        <v>8</v>
      </c>
      <c r="J5" t="s">
        <v>16</v>
      </c>
      <c r="K5" s="7" t="s">
        <v>0</v>
      </c>
      <c r="L5" s="7" t="s">
        <v>1</v>
      </c>
      <c r="M5" s="7" t="s">
        <v>3</v>
      </c>
      <c r="N5" s="7" t="s">
        <v>2</v>
      </c>
      <c r="O5" s="7" t="s">
        <v>11</v>
      </c>
      <c r="P5" s="7" t="s">
        <v>10</v>
      </c>
      <c r="Q5" s="7" t="s">
        <v>4</v>
      </c>
      <c r="R5" t="s">
        <v>94</v>
      </c>
      <c r="S5" s="49" t="s">
        <v>82</v>
      </c>
      <c r="T5" s="49" t="s">
        <v>34</v>
      </c>
      <c r="U5" s="49" t="s">
        <v>36</v>
      </c>
      <c r="AP5" s="43"/>
      <c r="AQ5" s="43"/>
      <c r="AR5" s="43"/>
      <c r="AS5" s="43"/>
      <c r="AT5" s="43"/>
    </row>
    <row r="6" spans="1:46" x14ac:dyDescent="0.3">
      <c r="A6" s="3"/>
      <c r="B6" s="11">
        <v>1</v>
      </c>
      <c r="C6" s="12">
        <v>32.527992695314055</v>
      </c>
      <c r="D6" s="12">
        <v>9.3881124724252203</v>
      </c>
      <c r="E6" s="12">
        <v>0.29758666353362978</v>
      </c>
      <c r="F6" s="13">
        <v>37843.679019279152</v>
      </c>
      <c r="G6" s="13">
        <v>-3246.6565161297449</v>
      </c>
      <c r="H6" s="13">
        <v>-4794.7060760209424</v>
      </c>
      <c r="I6" s="14">
        <v>0</v>
      </c>
      <c r="J6">
        <v>3206.4338143817799</v>
      </c>
      <c r="K6" s="22">
        <v>1</v>
      </c>
      <c r="L6" s="23">
        <v>-0.06</v>
      </c>
      <c r="M6" s="23">
        <v>0.23</v>
      </c>
      <c r="N6" s="23">
        <v>-0.57999999999999996</v>
      </c>
      <c r="O6" s="23">
        <v>-0.38</v>
      </c>
      <c r="P6" s="23">
        <v>0.14000000000000001</v>
      </c>
      <c r="Q6" s="23">
        <v>-0.06</v>
      </c>
      <c r="S6" s="50">
        <v>1</v>
      </c>
      <c r="T6">
        <f>((0.17*P6)+(0.17*Q6)+(0.42*O6)+(0.05*L6)+(0.19*M6))*-1</f>
        <v>0.10529999999999999</v>
      </c>
      <c r="U6">
        <f>IF(S6=1,0,1)</f>
        <v>0</v>
      </c>
      <c r="AP6" s="3"/>
      <c r="AQ6" s="3"/>
      <c r="AR6" s="3"/>
      <c r="AS6" s="3"/>
      <c r="AT6" s="3"/>
    </row>
    <row r="7" spans="1:46" x14ac:dyDescent="0.3">
      <c r="A7" s="3"/>
      <c r="B7" s="11">
        <v>2</v>
      </c>
      <c r="C7" s="12">
        <v>34.578225634949476</v>
      </c>
      <c r="D7" s="12">
        <v>11.972863627459002</v>
      </c>
      <c r="E7" s="12">
        <v>1.4851032349519739</v>
      </c>
      <c r="F7" s="13">
        <v>65765.229898742095</v>
      </c>
      <c r="G7" s="13">
        <v>-15597.775662324955</v>
      </c>
      <c r="H7" s="13">
        <v>-17632.168588110722</v>
      </c>
      <c r="I7" s="14">
        <v>1</v>
      </c>
      <c r="J7">
        <v>2940.3182125749681</v>
      </c>
      <c r="K7" s="11">
        <v>2</v>
      </c>
      <c r="L7" s="25">
        <f t="shared" ref="L6:L37" si="0">(C7-C$207)/C$209</f>
        <v>-1.0717906902069946E-2</v>
      </c>
      <c r="M7" s="25">
        <f t="shared" ref="M6:M37" si="1">(D7-D$207)/D$209</f>
        <v>0.49579218749070764</v>
      </c>
      <c r="N7" s="25">
        <f t="shared" ref="N6:N37" si="2">(E7-E$207)/E$209</f>
        <v>1.1394942538787356</v>
      </c>
      <c r="O7" s="25">
        <f t="shared" ref="O6:O37" si="3">(F7-F$207)/F$209</f>
        <v>0.36198124998814107</v>
      </c>
      <c r="P7" s="25">
        <f t="shared" ref="P6:P37" si="4">(G7-G$207)/G$209</f>
        <v>-3.1848878283875637</v>
      </c>
      <c r="Q7" s="25">
        <f t="shared" ref="Q6:Q37" si="5">(H7-H$207)/H$209</f>
        <v>-1.5060795718293607</v>
      </c>
      <c r="R7">
        <v>0.17978145062908413</v>
      </c>
      <c r="S7" s="50">
        <v>1</v>
      </c>
      <c r="T7">
        <f t="shared" ref="T7:T70" si="6">((0.16*P7)+(0.16*Q7)+(0.42*O7)+(0.05*L7)+(0.21*M7))*-1</f>
        <v>0.49494219501174347</v>
      </c>
      <c r="U7">
        <f t="shared" ref="U7:U70" si="7">IF(S7=1,0,1)</f>
        <v>0</v>
      </c>
      <c r="AP7" s="3"/>
      <c r="AQ7" s="3"/>
      <c r="AR7" s="3"/>
      <c r="AS7" s="3"/>
      <c r="AT7" s="3"/>
    </row>
    <row r="8" spans="1:46" x14ac:dyDescent="0.3">
      <c r="A8" s="3"/>
      <c r="B8" s="11">
        <v>3</v>
      </c>
      <c r="C8" s="12">
        <v>37.697188433488144</v>
      </c>
      <c r="D8" s="12">
        <v>12.459833004193461</v>
      </c>
      <c r="E8" s="12">
        <v>8.5443861666589016E-2</v>
      </c>
      <c r="F8" s="13">
        <v>61002.28547149933</v>
      </c>
      <c r="G8" s="13">
        <v>-11401.917618160862</v>
      </c>
      <c r="H8" s="13">
        <v>-7910.2428094570278</v>
      </c>
      <c r="I8" s="14">
        <v>1</v>
      </c>
      <c r="J8">
        <v>-1023.9756044731284</v>
      </c>
      <c r="K8" s="11">
        <v>3</v>
      </c>
      <c r="L8" s="25">
        <f t="shared" si="0"/>
        <v>0.36949639780452165</v>
      </c>
      <c r="M8" s="25">
        <f t="shared" si="1"/>
        <v>0.56769068245274146</v>
      </c>
      <c r="N8" s="25">
        <f t="shared" si="2"/>
        <v>-1.1215092915052258</v>
      </c>
      <c r="O8" s="25">
        <f t="shared" si="3"/>
        <v>0.26246787384366771</v>
      </c>
      <c r="P8" s="25">
        <f t="shared" si="4"/>
        <v>-2.1068225675074927</v>
      </c>
      <c r="Q8" s="25">
        <f t="shared" si="5"/>
        <v>-0.20504258822501339</v>
      </c>
      <c r="R8">
        <v>-0.50895323798777181</v>
      </c>
      <c r="S8" s="50">
        <v>0</v>
      </c>
      <c r="T8">
        <f t="shared" si="6"/>
        <v>0.12197205469755884</v>
      </c>
      <c r="U8">
        <f t="shared" si="7"/>
        <v>1</v>
      </c>
      <c r="AP8" s="3"/>
      <c r="AQ8" s="3"/>
      <c r="AR8" s="3"/>
      <c r="AS8" s="3"/>
      <c r="AT8" s="3"/>
    </row>
    <row r="9" spans="1:46" x14ac:dyDescent="0.3">
      <c r="A9" s="3"/>
      <c r="B9" s="11">
        <v>4</v>
      </c>
      <c r="C9" s="12">
        <v>28.684510465999875</v>
      </c>
      <c r="D9" s="12">
        <v>1.3871435812134534</v>
      </c>
      <c r="E9" s="12">
        <v>1.837598055126811</v>
      </c>
      <c r="F9" s="13">
        <v>19952.734936763583</v>
      </c>
      <c r="G9" s="13">
        <v>-1233.3784497746633</v>
      </c>
      <c r="H9" s="13">
        <v>-2408.0973554718266</v>
      </c>
      <c r="I9" s="14">
        <v>0</v>
      </c>
      <c r="J9">
        <v>2944.6578712637192</v>
      </c>
      <c r="K9" s="11">
        <v>4</v>
      </c>
      <c r="L9" s="25">
        <f t="shared" si="0"/>
        <v>-0.72918585918120093</v>
      </c>
      <c r="M9" s="25">
        <f t="shared" si="1"/>
        <v>-1.0671343039414378</v>
      </c>
      <c r="N9" s="25">
        <f t="shared" si="2"/>
        <v>1.708912823393995</v>
      </c>
      <c r="O9" s="25">
        <f t="shared" si="3"/>
        <v>-0.59519054004832317</v>
      </c>
      <c r="P9" s="25">
        <f t="shared" si="4"/>
        <v>0.50583704012216024</v>
      </c>
      <c r="Q9" s="25">
        <f t="shared" si="5"/>
        <v>0.53128217785405829</v>
      </c>
      <c r="R9">
        <v>0.18053539915400099</v>
      </c>
      <c r="S9" s="50">
        <v>1</v>
      </c>
      <c r="T9">
        <f t="shared" si="6"/>
        <v>0.34459844873086276</v>
      </c>
      <c r="U9">
        <f t="shared" si="7"/>
        <v>0</v>
      </c>
      <c r="AP9" s="3"/>
      <c r="AQ9" s="3"/>
      <c r="AR9" s="3"/>
      <c r="AS9" s="3"/>
      <c r="AT9" s="3"/>
    </row>
    <row r="10" spans="1:46" x14ac:dyDescent="0.3">
      <c r="A10" s="3"/>
      <c r="B10" s="11">
        <v>5</v>
      </c>
      <c r="C10" s="12">
        <v>32.6146714996556</v>
      </c>
      <c r="D10" s="12">
        <v>7.4888206039098391</v>
      </c>
      <c r="E10" s="12">
        <v>0.23412163258243804</v>
      </c>
      <c r="F10" s="13">
        <v>24970.128122412683</v>
      </c>
      <c r="G10" s="13">
        <v>-1135.6805427010672</v>
      </c>
      <c r="H10" s="13">
        <v>-397.32318864735043</v>
      </c>
      <c r="I10" s="14">
        <v>0</v>
      </c>
      <c r="J10">
        <v>738.41284266192849</v>
      </c>
      <c r="K10" s="11">
        <v>5</v>
      </c>
      <c r="L10" s="25">
        <f t="shared" si="0"/>
        <v>-0.2500831762327288</v>
      </c>
      <c r="M10" s="25">
        <f t="shared" si="1"/>
        <v>-0.16625343619949196</v>
      </c>
      <c r="N10" s="25">
        <f t="shared" si="2"/>
        <v>-0.88133587961897741</v>
      </c>
      <c r="O10" s="25">
        <f t="shared" si="3"/>
        <v>-0.49036090305059393</v>
      </c>
      <c r="P10" s="25">
        <f t="shared" si="4"/>
        <v>0.53093910948869338</v>
      </c>
      <c r="Q10" s="25">
        <f t="shared" si="5"/>
        <v>0.80037408580289071</v>
      </c>
      <c r="R10">
        <v>-0.20276552477146323</v>
      </c>
      <c r="S10" s="50">
        <v>1</v>
      </c>
      <c r="T10">
        <f t="shared" si="6"/>
        <v>4.0358848448125706E-2</v>
      </c>
      <c r="U10">
        <f t="shared" si="7"/>
        <v>0</v>
      </c>
      <c r="AP10" s="3"/>
      <c r="AQ10" s="3"/>
      <c r="AR10" s="3"/>
      <c r="AS10" s="3"/>
      <c r="AT10" s="3"/>
    </row>
    <row r="11" spans="1:46" x14ac:dyDescent="0.3">
      <c r="A11" s="3"/>
      <c r="B11" s="11">
        <v>6</v>
      </c>
      <c r="C11" s="12">
        <v>39.318735135003948</v>
      </c>
      <c r="D11" s="12">
        <v>4.5788353332239833</v>
      </c>
      <c r="E11" s="12">
        <v>2.0319177923005185</v>
      </c>
      <c r="F11" s="13">
        <v>222106.36405955997</v>
      </c>
      <c r="G11" s="13">
        <v>-16353.385800424536</v>
      </c>
      <c r="H11" s="13">
        <v>-55418.567534663533</v>
      </c>
      <c r="I11" s="14">
        <v>1</v>
      </c>
      <c r="J11">
        <v>16969.286958431607</v>
      </c>
      <c r="K11" s="11">
        <v>6</v>
      </c>
      <c r="L11" s="25">
        <f t="shared" si="0"/>
        <v>0.56716956401059648</v>
      </c>
      <c r="M11" s="25">
        <f t="shared" si="1"/>
        <v>-0.59589762189145579</v>
      </c>
      <c r="N11" s="25">
        <f t="shared" si="2"/>
        <v>2.0228160651924187</v>
      </c>
      <c r="O11" s="25">
        <f t="shared" si="3"/>
        <v>3.6284552406589672</v>
      </c>
      <c r="P11" s="25">
        <f t="shared" si="4"/>
        <v>-3.3790309648044285</v>
      </c>
      <c r="Q11" s="25">
        <f t="shared" si="5"/>
        <v>-6.5628454457919885</v>
      </c>
      <c r="R11">
        <v>2.6170976200919966</v>
      </c>
      <c r="S11" s="50">
        <v>1</v>
      </c>
      <c r="T11">
        <f t="shared" si="6"/>
        <v>0.16352904701533649</v>
      </c>
      <c r="U11">
        <f t="shared" si="7"/>
        <v>0</v>
      </c>
      <c r="AP11" s="3"/>
      <c r="AQ11" s="3"/>
      <c r="AR11" s="3"/>
      <c r="AS11" s="3"/>
      <c r="AT11" s="3"/>
    </row>
    <row r="12" spans="1:46" x14ac:dyDescent="0.3">
      <c r="A12" s="3"/>
      <c r="B12" s="11">
        <v>7</v>
      </c>
      <c r="C12" s="12">
        <v>46.846749371494667</v>
      </c>
      <c r="D12" s="12">
        <v>16.900791117598846</v>
      </c>
      <c r="E12" s="12">
        <v>0.99788891819892189</v>
      </c>
      <c r="F12" s="13">
        <v>74282.971881034697</v>
      </c>
      <c r="G12" s="13">
        <v>-4468.4713667422684</v>
      </c>
      <c r="H12" s="13">
        <v>-8517.3212654058079</v>
      </c>
      <c r="I12" s="14">
        <v>0</v>
      </c>
      <c r="J12">
        <v>6338.9126632292828</v>
      </c>
      <c r="K12" s="11">
        <v>7</v>
      </c>
      <c r="L12" s="25">
        <f t="shared" si="0"/>
        <v>1.4848652480019862</v>
      </c>
      <c r="M12" s="25">
        <f t="shared" si="1"/>
        <v>1.2233750433142903</v>
      </c>
      <c r="N12" s="25">
        <f t="shared" si="2"/>
        <v>0.35245040694994112</v>
      </c>
      <c r="O12" s="25">
        <f t="shared" si="3"/>
        <v>0.539944540287571</v>
      </c>
      <c r="P12" s="25">
        <f t="shared" si="4"/>
        <v>-0.32537346623727603</v>
      </c>
      <c r="Q12" s="25">
        <f t="shared" si="5"/>
        <v>-0.28628487921976759</v>
      </c>
      <c r="R12">
        <v>0.77023463062302677</v>
      </c>
      <c r="S12" s="50">
        <v>1</v>
      </c>
      <c r="T12">
        <f t="shared" si="6"/>
        <v>-0.46006339314375311</v>
      </c>
      <c r="U12">
        <f t="shared" si="7"/>
        <v>0</v>
      </c>
      <c r="AP12" s="3"/>
      <c r="AQ12" s="3"/>
      <c r="AR12" s="3"/>
      <c r="AS12" s="3"/>
      <c r="AT12" s="3"/>
    </row>
    <row r="13" spans="1:46" x14ac:dyDescent="0.3">
      <c r="A13" s="3"/>
      <c r="B13" s="11">
        <v>8</v>
      </c>
      <c r="C13" s="12">
        <v>42.001734309212921</v>
      </c>
      <c r="D13" s="12">
        <v>15.930614719152564</v>
      </c>
      <c r="E13" s="12">
        <v>2.8020593210734366</v>
      </c>
      <c r="F13" s="13">
        <v>117987.39337035212</v>
      </c>
      <c r="G13" s="13">
        <v>-5313.2024814853094</v>
      </c>
      <c r="H13" s="13">
        <v>-1796.6513475930628</v>
      </c>
      <c r="I13" s="14">
        <v>0</v>
      </c>
      <c r="J13">
        <v>7839.496190361242</v>
      </c>
      <c r="K13" s="11">
        <v>8</v>
      </c>
      <c r="L13" s="25">
        <f t="shared" si="0"/>
        <v>0.89423812219544563</v>
      </c>
      <c r="M13" s="25">
        <f t="shared" si="1"/>
        <v>1.0801335455352405</v>
      </c>
      <c r="N13" s="25">
        <f t="shared" si="2"/>
        <v>3.2668992758922477</v>
      </c>
      <c r="O13" s="25">
        <f t="shared" si="3"/>
        <v>1.4530718297782772</v>
      </c>
      <c r="P13" s="25">
        <f t="shared" si="4"/>
        <v>-0.54241495334278078</v>
      </c>
      <c r="Q13" s="25">
        <f t="shared" si="5"/>
        <v>0.61310895660546638</v>
      </c>
      <c r="R13">
        <v>1.0309377913873274</v>
      </c>
      <c r="S13" s="50">
        <v>1</v>
      </c>
      <c r="T13">
        <f t="shared" si="6"/>
        <v>-0.89314115970107888</v>
      </c>
      <c r="U13">
        <f t="shared" si="7"/>
        <v>0</v>
      </c>
      <c r="AP13" s="3"/>
      <c r="AQ13" s="3"/>
      <c r="AR13" s="3"/>
      <c r="AS13" s="3"/>
      <c r="AT13" s="3"/>
    </row>
    <row r="14" spans="1:46" x14ac:dyDescent="0.3">
      <c r="A14" s="3"/>
      <c r="B14" s="11">
        <v>9</v>
      </c>
      <c r="C14" s="12">
        <v>46.780067176911061</v>
      </c>
      <c r="D14" s="12">
        <v>11.962431605718844</v>
      </c>
      <c r="E14" s="12">
        <v>0.66937256249593413</v>
      </c>
      <c r="F14" s="13">
        <v>55248.186810609084</v>
      </c>
      <c r="G14" s="13">
        <v>-7435.1902992346268</v>
      </c>
      <c r="H14" s="13">
        <v>-18232.5466627922</v>
      </c>
      <c r="I14" s="14">
        <v>0</v>
      </c>
      <c r="J14">
        <v>7396.6353929935449</v>
      </c>
      <c r="K14" s="11">
        <v>9</v>
      </c>
      <c r="L14" s="25">
        <f t="shared" si="0"/>
        <v>1.4767364161153749</v>
      </c>
      <c r="M14" s="25">
        <f t="shared" si="1"/>
        <v>0.49425195375453662</v>
      </c>
      <c r="N14" s="25">
        <f t="shared" si="2"/>
        <v>-0.17823345738025886</v>
      </c>
      <c r="O14" s="25">
        <f t="shared" si="3"/>
        <v>0.14224606711033544</v>
      </c>
      <c r="P14" s="25">
        <f t="shared" si="4"/>
        <v>-1.0876291446350883</v>
      </c>
      <c r="Q14" s="25">
        <f t="shared" si="5"/>
        <v>-1.5864251841174999</v>
      </c>
      <c r="R14">
        <v>0.95399758275194102</v>
      </c>
      <c r="S14" s="50">
        <v>1</v>
      </c>
      <c r="T14">
        <f t="shared" si="6"/>
        <v>0.19047561331985186</v>
      </c>
      <c r="U14">
        <f t="shared" si="7"/>
        <v>0</v>
      </c>
      <c r="AP14" s="3"/>
      <c r="AQ14" s="3"/>
      <c r="AR14" s="3"/>
      <c r="AS14" s="3"/>
      <c r="AT14" s="3"/>
    </row>
    <row r="15" spans="1:46" x14ac:dyDescent="0.3">
      <c r="A15" s="3"/>
      <c r="B15" s="11">
        <v>10</v>
      </c>
      <c r="C15" s="12">
        <v>27.272832471590558</v>
      </c>
      <c r="D15" s="12">
        <v>9.4732239489208183</v>
      </c>
      <c r="E15" s="12">
        <v>0.47887770014103703</v>
      </c>
      <c r="F15" s="13">
        <v>33039.875767691519</v>
      </c>
      <c r="G15" s="13">
        <v>-1833.3318931795757</v>
      </c>
      <c r="H15" s="13">
        <v>-3631.8822481574971</v>
      </c>
      <c r="I15" s="14">
        <v>0</v>
      </c>
      <c r="J15">
        <v>2977.1632384485365</v>
      </c>
      <c r="K15" s="11">
        <v>10</v>
      </c>
      <c r="L15" s="25">
        <f t="shared" si="0"/>
        <v>-0.90127517277141556</v>
      </c>
      <c r="M15" s="25">
        <f t="shared" si="1"/>
        <v>0.12673339361037322</v>
      </c>
      <c r="N15" s="25">
        <f t="shared" si="2"/>
        <v>-0.48595801335623068</v>
      </c>
      <c r="O15" s="25">
        <f t="shared" si="3"/>
        <v>-0.32175766925630633</v>
      </c>
      <c r="P15" s="25">
        <f t="shared" si="4"/>
        <v>0.3516876483476184</v>
      </c>
      <c r="Q15" s="25">
        <f t="shared" si="5"/>
        <v>0.3675091310718781</v>
      </c>
      <c r="R15">
        <v>0.18618270356169547</v>
      </c>
      <c r="S15" s="50">
        <v>1</v>
      </c>
      <c r="T15">
        <f t="shared" si="6"/>
        <v>3.8516482360921631E-2</v>
      </c>
      <c r="U15">
        <f t="shared" si="7"/>
        <v>0</v>
      </c>
      <c r="AP15" s="3"/>
      <c r="AQ15" s="3"/>
      <c r="AR15" s="3"/>
      <c r="AS15" s="3"/>
      <c r="AT15" s="3"/>
    </row>
    <row r="16" spans="1:46" x14ac:dyDescent="0.3">
      <c r="A16" s="3"/>
      <c r="B16" s="11">
        <v>11</v>
      </c>
      <c r="C16" s="12">
        <v>35.272907632434048</v>
      </c>
      <c r="D16" s="12">
        <v>1.042530902065629</v>
      </c>
      <c r="E16" s="12">
        <v>0.77618365483816743</v>
      </c>
      <c r="F16" s="13">
        <v>20059.741253096825</v>
      </c>
      <c r="G16" s="13">
        <v>-3898.767801101646</v>
      </c>
      <c r="H16" s="13">
        <v>-2634.0089814388557</v>
      </c>
      <c r="I16" s="14">
        <v>1</v>
      </c>
      <c r="J16">
        <v>-5049.9639794773475</v>
      </c>
      <c r="K16" s="11">
        <v>11</v>
      </c>
      <c r="L16" s="25">
        <f t="shared" si="0"/>
        <v>7.3966666055816949E-2</v>
      </c>
      <c r="M16" s="25">
        <f t="shared" si="1"/>
        <v>-1.1180145731314934</v>
      </c>
      <c r="N16" s="25">
        <f t="shared" si="2"/>
        <v>-5.6912924210404288E-3</v>
      </c>
      <c r="O16" s="25">
        <f t="shared" si="3"/>
        <v>-0.59295483061064891</v>
      </c>
      <c r="P16" s="25">
        <f t="shared" si="4"/>
        <v>-0.17899634464449307</v>
      </c>
      <c r="Q16" s="25">
        <f t="shared" si="5"/>
        <v>0.50104954832147619</v>
      </c>
      <c r="R16">
        <v>-1.2084064010982525</v>
      </c>
      <c r="S16" s="50">
        <v>0</v>
      </c>
      <c r="T16">
        <f t="shared" si="6"/>
        <v>0.42859724332297799</v>
      </c>
      <c r="U16">
        <f t="shared" si="7"/>
        <v>1</v>
      </c>
      <c r="AP16" s="3"/>
      <c r="AQ16" s="3"/>
      <c r="AR16" s="3"/>
      <c r="AS16" s="3"/>
      <c r="AT16" s="3"/>
    </row>
    <row r="17" spans="1:46" x14ac:dyDescent="0.3">
      <c r="A17" s="3"/>
      <c r="B17" s="11">
        <v>12</v>
      </c>
      <c r="C17" s="12">
        <v>25.965184925533375</v>
      </c>
      <c r="D17" s="12">
        <v>4.2080828098640168</v>
      </c>
      <c r="E17" s="12">
        <v>0.60466642123732295</v>
      </c>
      <c r="F17" s="13">
        <v>35386.942134864643</v>
      </c>
      <c r="G17" s="13">
        <v>-191.06994474981784</v>
      </c>
      <c r="H17" s="13">
        <v>-1661.0668495284679</v>
      </c>
      <c r="I17" s="14">
        <v>0</v>
      </c>
      <c r="J17">
        <v>1008.6901427081752</v>
      </c>
      <c r="K17" s="11">
        <v>12</v>
      </c>
      <c r="L17" s="25">
        <f t="shared" si="0"/>
        <v>-1.0606827497897626</v>
      </c>
      <c r="M17" s="25">
        <f t="shared" si="1"/>
        <v>-0.65063730308396228</v>
      </c>
      <c r="N17" s="25">
        <f t="shared" si="2"/>
        <v>-0.28275947105630572</v>
      </c>
      <c r="O17" s="25">
        <f t="shared" si="3"/>
        <v>-0.27271983104500674</v>
      </c>
      <c r="P17" s="25">
        <f t="shared" si="4"/>
        <v>0.7736431905113561</v>
      </c>
      <c r="Q17" s="25">
        <f t="shared" si="5"/>
        <v>0.63125355577251507</v>
      </c>
      <c r="R17">
        <v>-0.15580902742834568</v>
      </c>
      <c r="S17" s="50">
        <v>1</v>
      </c>
      <c r="T17">
        <f t="shared" si="6"/>
        <v>7.9426820770603618E-2</v>
      </c>
      <c r="U17">
        <f t="shared" si="7"/>
        <v>0</v>
      </c>
      <c r="AP17" s="3"/>
      <c r="AQ17" s="3"/>
      <c r="AR17" s="3"/>
      <c r="AS17" s="3"/>
      <c r="AT17" s="3"/>
    </row>
    <row r="18" spans="1:46" x14ac:dyDescent="0.3">
      <c r="A18" s="3"/>
      <c r="B18" s="11">
        <v>13</v>
      </c>
      <c r="C18" s="12">
        <v>32.33919070749824</v>
      </c>
      <c r="D18" s="12">
        <v>7.4007358835623096</v>
      </c>
      <c r="E18" s="12">
        <v>2.9002149440635616</v>
      </c>
      <c r="F18" s="13">
        <v>35107.89453451502</v>
      </c>
      <c r="G18" s="13">
        <v>-1315.9524119891794</v>
      </c>
      <c r="H18" s="13">
        <v>-1951.3927539610081</v>
      </c>
      <c r="I18" s="14">
        <v>1</v>
      </c>
      <c r="J18">
        <v>-7965.514573985366</v>
      </c>
      <c r="K18" s="11">
        <v>13</v>
      </c>
      <c r="L18" s="25">
        <f t="shared" si="0"/>
        <v>-0.28366541001224244</v>
      </c>
      <c r="M18" s="25">
        <f t="shared" si="1"/>
        <v>-0.17925868688816604</v>
      </c>
      <c r="N18" s="25">
        <f t="shared" si="2"/>
        <v>3.4254594340392353</v>
      </c>
      <c r="O18" s="25">
        <f t="shared" si="3"/>
        <v>-0.27855004158808455</v>
      </c>
      <c r="P18" s="25">
        <f t="shared" si="4"/>
        <v>0.48462085044660408</v>
      </c>
      <c r="Q18" s="25">
        <f t="shared" si="5"/>
        <v>0.59240068366002874</v>
      </c>
      <c r="R18">
        <v>-1.7149381879753418</v>
      </c>
      <c r="S18" s="50">
        <v>0</v>
      </c>
      <c r="T18">
        <f t="shared" si="6"/>
        <v>-3.5048332429387583E-3</v>
      </c>
      <c r="U18">
        <f t="shared" si="7"/>
        <v>1</v>
      </c>
      <c r="AP18" s="3"/>
      <c r="AQ18" s="3"/>
      <c r="AR18" s="3"/>
      <c r="AS18" s="3"/>
      <c r="AT18" s="3"/>
    </row>
    <row r="19" spans="1:46" x14ac:dyDescent="0.3">
      <c r="A19" s="3"/>
      <c r="B19" s="11">
        <v>14</v>
      </c>
      <c r="C19" s="12">
        <v>48.818115777712727</v>
      </c>
      <c r="D19" s="12">
        <v>22.368451882766941</v>
      </c>
      <c r="E19" s="12">
        <v>4.2007489201691312E-2</v>
      </c>
      <c r="F19" s="13">
        <v>116698.37428801091</v>
      </c>
      <c r="G19" s="13">
        <v>-8254.7894226495191</v>
      </c>
      <c r="H19" s="13">
        <v>-9029.9427827554318</v>
      </c>
      <c r="I19" s="14">
        <v>0</v>
      </c>
      <c r="J19">
        <v>9627.0989189023821</v>
      </c>
      <c r="K19" s="11">
        <v>14</v>
      </c>
      <c r="L19" s="25">
        <f t="shared" si="0"/>
        <v>1.7251828650679273</v>
      </c>
      <c r="M19" s="25">
        <f t="shared" si="1"/>
        <v>2.0306467091728857</v>
      </c>
      <c r="N19" s="25">
        <f t="shared" si="2"/>
        <v>-1.1916762149840623</v>
      </c>
      <c r="O19" s="25">
        <f t="shared" si="3"/>
        <v>1.426140035221799</v>
      </c>
      <c r="P19" s="25">
        <f t="shared" si="4"/>
        <v>-1.2982133287283284</v>
      </c>
      <c r="Q19" s="25">
        <f t="shared" si="5"/>
        <v>-0.35488646781938726</v>
      </c>
      <c r="R19">
        <v>1.3415060957137692</v>
      </c>
      <c r="S19" s="50">
        <v>1</v>
      </c>
      <c r="T19">
        <f t="shared" si="6"/>
        <v>-0.84717779952522343</v>
      </c>
      <c r="U19">
        <f t="shared" si="7"/>
        <v>0</v>
      </c>
      <c r="AP19" s="3"/>
      <c r="AQ19" s="3"/>
      <c r="AR19" s="3"/>
      <c r="AS19" s="3"/>
      <c r="AT19" s="3"/>
    </row>
    <row r="20" spans="1:46" x14ac:dyDescent="0.3">
      <c r="A20" s="3"/>
      <c r="B20" s="11">
        <v>15</v>
      </c>
      <c r="C20" s="12">
        <v>51.806121009423052</v>
      </c>
      <c r="D20" s="12">
        <v>26.626096662003846</v>
      </c>
      <c r="E20" s="12">
        <v>0.54186192608040029</v>
      </c>
      <c r="F20" s="13">
        <v>165132.22489419524</v>
      </c>
      <c r="G20" s="13">
        <v>-1754.2799676063444</v>
      </c>
      <c r="H20" s="13">
        <v>-34032.978385516129</v>
      </c>
      <c r="I20" s="14">
        <v>0</v>
      </c>
      <c r="J20">
        <v>11753.715177752212</v>
      </c>
      <c r="K20" s="11">
        <v>15</v>
      </c>
      <c r="L20" s="25">
        <f t="shared" si="0"/>
        <v>2.0894329074751945</v>
      </c>
      <c r="M20" s="25">
        <f t="shared" si="1"/>
        <v>2.6592658099526427</v>
      </c>
      <c r="N20" s="25">
        <f t="shared" si="2"/>
        <v>-0.38421357405176254</v>
      </c>
      <c r="O20" s="25">
        <f t="shared" si="3"/>
        <v>2.4380804571864974</v>
      </c>
      <c r="P20" s="25">
        <f t="shared" si="4"/>
        <v>0.37199890146179659</v>
      </c>
      <c r="Q20" s="25">
        <f t="shared" si="5"/>
        <v>-3.7009183921726159</v>
      </c>
      <c r="R20">
        <v>1.7109727534442778</v>
      </c>
      <c r="S20" s="50">
        <v>1</v>
      </c>
      <c r="T20">
        <f t="shared" si="6"/>
        <v>-1.1542841389684124</v>
      </c>
      <c r="U20">
        <f t="shared" si="7"/>
        <v>0</v>
      </c>
      <c r="AP20" s="3"/>
      <c r="AQ20" s="3"/>
      <c r="AR20" s="3"/>
      <c r="AS20" s="3"/>
      <c r="AT20" s="3"/>
    </row>
    <row r="21" spans="1:46" x14ac:dyDescent="0.3">
      <c r="A21" s="3"/>
      <c r="B21" s="11">
        <v>16</v>
      </c>
      <c r="C21" s="12">
        <v>31.321249957376676</v>
      </c>
      <c r="D21" s="12">
        <v>7.8429191909970655</v>
      </c>
      <c r="E21" s="12">
        <v>0.3498094669228729</v>
      </c>
      <c r="F21" s="13">
        <v>41564.570082906263</v>
      </c>
      <c r="G21" s="13">
        <v>-341.03038524039471</v>
      </c>
      <c r="H21" s="13">
        <v>-11029.774251481591</v>
      </c>
      <c r="I21" s="14">
        <v>0</v>
      </c>
      <c r="J21">
        <v>2547.1171074835111</v>
      </c>
      <c r="K21" s="11">
        <v>16</v>
      </c>
      <c r="L21" s="25">
        <f t="shared" si="0"/>
        <v>-0.40775654528365873</v>
      </c>
      <c r="M21" s="25">
        <f t="shared" si="1"/>
        <v>-0.11397262205368386</v>
      </c>
      <c r="N21" s="25">
        <f t="shared" si="2"/>
        <v>-0.69445426499617269</v>
      </c>
      <c r="O21" s="25">
        <f t="shared" si="3"/>
        <v>-0.14364912214531142</v>
      </c>
      <c r="P21" s="25">
        <f t="shared" si="4"/>
        <v>0.73511301630204917</v>
      </c>
      <c r="Q21" s="25">
        <f t="shared" si="5"/>
        <v>-0.62251396889550037</v>
      </c>
      <c r="R21">
        <v>0.11146884485945918</v>
      </c>
      <c r="S21" s="50">
        <v>1</v>
      </c>
      <c r="T21">
        <f t="shared" si="6"/>
        <v>8.6638861611439522E-2</v>
      </c>
      <c r="U21">
        <f t="shared" si="7"/>
        <v>0</v>
      </c>
      <c r="AP21" s="3"/>
      <c r="AQ21" s="3"/>
      <c r="AR21" s="3"/>
      <c r="AS21" s="3"/>
      <c r="AT21" s="3"/>
    </row>
    <row r="22" spans="1:46" x14ac:dyDescent="0.3">
      <c r="A22" s="3"/>
      <c r="B22" s="11">
        <v>17</v>
      </c>
      <c r="C22" s="12">
        <v>27.298561795426647</v>
      </c>
      <c r="D22" s="12">
        <v>7.7035131684982083</v>
      </c>
      <c r="E22" s="12">
        <v>0.26212793369732035</v>
      </c>
      <c r="F22" s="13">
        <v>35830.704437970468</v>
      </c>
      <c r="G22" s="13">
        <v>-287.22741124517944</v>
      </c>
      <c r="H22" s="13">
        <v>-1158.0140701166249</v>
      </c>
      <c r="I22" s="14">
        <v>0</v>
      </c>
      <c r="J22">
        <v>351.04807792929728</v>
      </c>
      <c r="K22" s="11">
        <v>17</v>
      </c>
      <c r="L22" s="25">
        <f t="shared" si="0"/>
        <v>-0.89813866310304347</v>
      </c>
      <c r="M22" s="25">
        <f t="shared" si="1"/>
        <v>-0.13455519600016999</v>
      </c>
      <c r="N22" s="25">
        <f t="shared" si="2"/>
        <v>-0.83609462498056863</v>
      </c>
      <c r="O22" s="25">
        <f t="shared" si="3"/>
        <v>-0.26344819547119597</v>
      </c>
      <c r="P22" s="25">
        <f t="shared" si="4"/>
        <v>0.74893691515319127</v>
      </c>
      <c r="Q22" s="25">
        <f t="shared" si="5"/>
        <v>0.69857460775553104</v>
      </c>
      <c r="R22">
        <v>-0.27006415674267509</v>
      </c>
      <c r="S22" s="50">
        <v>1</v>
      </c>
      <c r="T22">
        <f t="shared" si="6"/>
        <v>-4.7790077252305392E-2</v>
      </c>
      <c r="U22">
        <f t="shared" si="7"/>
        <v>0</v>
      </c>
      <c r="AP22" s="3"/>
      <c r="AQ22" s="3"/>
      <c r="AR22" s="3"/>
      <c r="AS22" s="3"/>
      <c r="AT22" s="3"/>
    </row>
    <row r="23" spans="1:46" x14ac:dyDescent="0.3">
      <c r="A23" s="3"/>
      <c r="B23" s="11">
        <v>18</v>
      </c>
      <c r="C23" s="12">
        <v>25.58380212374691</v>
      </c>
      <c r="D23" s="12">
        <v>2.7477073514543333</v>
      </c>
      <c r="E23" s="12">
        <v>0.46179154800294248</v>
      </c>
      <c r="F23" s="13">
        <v>17830.424539834556</v>
      </c>
      <c r="G23" s="13">
        <v>-2145.1887409253759</v>
      </c>
      <c r="H23" s="13">
        <v>-6227.8794181811536</v>
      </c>
      <c r="I23" s="14">
        <v>1</v>
      </c>
      <c r="J23">
        <v>-8342.8567498081211</v>
      </c>
      <c r="K23" s="11">
        <v>18</v>
      </c>
      <c r="L23" s="25">
        <f t="shared" si="0"/>
        <v>-1.1071748711052953</v>
      </c>
      <c r="M23" s="25">
        <f t="shared" si="1"/>
        <v>-0.8662541417510099</v>
      </c>
      <c r="N23" s="25">
        <f t="shared" si="2"/>
        <v>-0.51355890775850366</v>
      </c>
      <c r="O23" s="25">
        <f t="shared" si="3"/>
        <v>-0.63953249617464858</v>
      </c>
      <c r="P23" s="25">
        <f t="shared" si="4"/>
        <v>0.27156052526967561</v>
      </c>
      <c r="Q23" s="25">
        <f t="shared" si="5"/>
        <v>2.0099738691110619E-2</v>
      </c>
      <c r="R23">
        <v>-1.7804955502600603</v>
      </c>
      <c r="S23" s="50">
        <v>0</v>
      </c>
      <c r="T23">
        <f t="shared" si="6"/>
        <v>0.45921011948260348</v>
      </c>
      <c r="U23">
        <f t="shared" si="7"/>
        <v>1</v>
      </c>
      <c r="AP23" s="3"/>
      <c r="AQ23" s="3"/>
      <c r="AR23" s="3"/>
      <c r="AS23" s="3"/>
      <c r="AT23" s="3"/>
    </row>
    <row r="24" spans="1:46" x14ac:dyDescent="0.3">
      <c r="A24" s="3"/>
      <c r="B24" s="11">
        <v>19</v>
      </c>
      <c r="C24" s="12">
        <v>31.486093401479579</v>
      </c>
      <c r="D24" s="12">
        <v>13.634791363606167</v>
      </c>
      <c r="E24" s="12">
        <v>1.0400592943572557</v>
      </c>
      <c r="F24" s="13">
        <v>67805.579692328771</v>
      </c>
      <c r="G24" s="13">
        <v>-7509.7465527302829</v>
      </c>
      <c r="H24" s="13">
        <v>-3131.7126765419489</v>
      </c>
      <c r="I24" s="14">
        <v>0</v>
      </c>
      <c r="J24">
        <v>6134.5875917223602</v>
      </c>
      <c r="K24" s="11">
        <v>19</v>
      </c>
      <c r="L24" s="25">
        <f t="shared" si="0"/>
        <v>-0.38766145613594882</v>
      </c>
      <c r="M24" s="25">
        <f t="shared" si="1"/>
        <v>0.74116717136735988</v>
      </c>
      <c r="N24" s="25">
        <f t="shared" si="2"/>
        <v>0.4205722456087011</v>
      </c>
      <c r="O24" s="25">
        <f t="shared" si="3"/>
        <v>0.40461078295395592</v>
      </c>
      <c r="P24" s="25">
        <f t="shared" si="4"/>
        <v>-1.1067852995929113</v>
      </c>
      <c r="Q24" s="25">
        <f t="shared" si="5"/>
        <v>0.434444337692586</v>
      </c>
      <c r="R24">
        <v>0.73473631213418056</v>
      </c>
      <c r="S24" s="50">
        <v>1</v>
      </c>
      <c r="T24">
        <f t="shared" si="6"/>
        <v>-0.19862400811695757</v>
      </c>
      <c r="U24">
        <f t="shared" si="7"/>
        <v>0</v>
      </c>
      <c r="AP24" s="3"/>
      <c r="AQ24" s="3"/>
      <c r="AR24" s="3"/>
      <c r="AS24" s="3"/>
      <c r="AT24" s="3"/>
    </row>
    <row r="25" spans="1:46" x14ac:dyDescent="0.3">
      <c r="A25" s="3"/>
      <c r="B25" s="11">
        <v>20</v>
      </c>
      <c r="C25" s="12">
        <v>43.695615822814482</v>
      </c>
      <c r="D25" s="12">
        <v>2.5758118657900728</v>
      </c>
      <c r="E25" s="12">
        <v>0.28295218386825682</v>
      </c>
      <c r="F25" s="13">
        <v>20192.437340153865</v>
      </c>
      <c r="G25" s="13">
        <v>-322.92086851856322</v>
      </c>
      <c r="H25" s="13">
        <v>-829.71400100976871</v>
      </c>
      <c r="I25" s="14">
        <v>0</v>
      </c>
      <c r="J25">
        <v>1579.7789391321994</v>
      </c>
      <c r="K25" s="11">
        <v>20</v>
      </c>
      <c r="L25" s="25">
        <f t="shared" si="0"/>
        <v>1.1007291974500522</v>
      </c>
      <c r="M25" s="25">
        <f t="shared" si="1"/>
        <v>-0.8916336159037912</v>
      </c>
      <c r="N25" s="25">
        <f t="shared" si="2"/>
        <v>-0.80245522359112087</v>
      </c>
      <c r="O25" s="25">
        <f t="shared" si="3"/>
        <v>-0.5901823784382747</v>
      </c>
      <c r="P25" s="25">
        <f t="shared" si="4"/>
        <v>0.73976599566017787</v>
      </c>
      <c r="Q25" s="25">
        <f t="shared" si="5"/>
        <v>0.74250937349564072</v>
      </c>
      <c r="R25">
        <v>-5.659118875902204E-2</v>
      </c>
      <c r="S25" s="50">
        <v>1</v>
      </c>
      <c r="T25">
        <f t="shared" si="6"/>
        <v>0.14291913934643793</v>
      </c>
      <c r="U25">
        <f t="shared" si="7"/>
        <v>0</v>
      </c>
      <c r="AP25" s="3"/>
      <c r="AQ25" s="3"/>
      <c r="AR25" s="3"/>
      <c r="AS25" s="3"/>
      <c r="AT25" s="3"/>
    </row>
    <row r="26" spans="1:46" x14ac:dyDescent="0.3">
      <c r="A26" s="3"/>
      <c r="B26" s="11">
        <v>21</v>
      </c>
      <c r="C26" s="12">
        <v>31.179627397817736</v>
      </c>
      <c r="D26" s="12">
        <v>3.6921304846426453</v>
      </c>
      <c r="E26" s="12">
        <v>2.4527063628087774E-2</v>
      </c>
      <c r="F26" s="13">
        <v>12517.055831412699</v>
      </c>
      <c r="G26" s="13">
        <v>34.163817237816488</v>
      </c>
      <c r="H26" s="13">
        <v>-642.14748185120413</v>
      </c>
      <c r="I26" s="14">
        <v>0</v>
      </c>
      <c r="J26">
        <v>-1030.7167546276464</v>
      </c>
      <c r="K26" s="11">
        <v>21</v>
      </c>
      <c r="L26" s="25">
        <f t="shared" si="0"/>
        <v>-0.42502091375855655</v>
      </c>
      <c r="M26" s="25">
        <f t="shared" si="1"/>
        <v>-0.72681497960304819</v>
      </c>
      <c r="N26" s="25">
        <f t="shared" si="2"/>
        <v>-1.2199140169458111</v>
      </c>
      <c r="O26" s="25">
        <f t="shared" si="3"/>
        <v>-0.75054602298616113</v>
      </c>
      <c r="P26" s="25">
        <f t="shared" si="4"/>
        <v>0.83151375996828181</v>
      </c>
      <c r="Q26" s="25">
        <f t="shared" si="5"/>
        <v>0.76761046805933719</v>
      </c>
      <c r="R26">
        <v>-0.51012440848291141</v>
      </c>
      <c r="S26" s="50">
        <v>0</v>
      </c>
      <c r="T26">
        <f t="shared" si="6"/>
        <v>0.23325164457433653</v>
      </c>
      <c r="U26">
        <f t="shared" si="7"/>
        <v>1</v>
      </c>
      <c r="AP26" s="3"/>
      <c r="AQ26" s="3"/>
      <c r="AR26" s="3"/>
      <c r="AS26" s="3"/>
      <c r="AT26" s="3"/>
    </row>
    <row r="27" spans="1:46" x14ac:dyDescent="0.3">
      <c r="A27" s="3"/>
      <c r="B27" s="11">
        <v>22</v>
      </c>
      <c r="C27" s="12">
        <v>37.350212873136456</v>
      </c>
      <c r="D27" s="12">
        <v>20.986999823084805</v>
      </c>
      <c r="E27" s="12">
        <v>2.0194706017492314</v>
      </c>
      <c r="F27" s="13">
        <v>92609.201214892033</v>
      </c>
      <c r="G27" s="13">
        <v>-10895.06812476204</v>
      </c>
      <c r="H27" s="13">
        <v>-18365.187803195768</v>
      </c>
      <c r="I27" s="14">
        <v>0</v>
      </c>
      <c r="J27">
        <v>10675.152569221551</v>
      </c>
      <c r="K27" s="11">
        <v>22</v>
      </c>
      <c r="L27" s="25">
        <f t="shared" si="0"/>
        <v>0.32719865975804419</v>
      </c>
      <c r="M27" s="25">
        <f t="shared" si="1"/>
        <v>1.8266824997201252</v>
      </c>
      <c r="N27" s="25">
        <f t="shared" si="2"/>
        <v>2.0027089287678828</v>
      </c>
      <c r="O27" s="25">
        <f t="shared" si="3"/>
        <v>0.92283898318279423</v>
      </c>
      <c r="P27" s="25">
        <f t="shared" si="4"/>
        <v>-1.9765948940312823</v>
      </c>
      <c r="Q27" s="25">
        <f t="shared" si="5"/>
        <v>-1.6041758883649453</v>
      </c>
      <c r="R27">
        <v>1.5235891949538309</v>
      </c>
      <c r="S27" s="50">
        <v>1</v>
      </c>
      <c r="T27">
        <f t="shared" si="6"/>
        <v>-0.21463230568250566</v>
      </c>
      <c r="U27">
        <f t="shared" si="7"/>
        <v>0</v>
      </c>
      <c r="AP27" s="3"/>
      <c r="AQ27" s="3"/>
      <c r="AR27" s="3"/>
      <c r="AS27" s="3"/>
      <c r="AT27" s="3"/>
    </row>
    <row r="28" spans="1:46" x14ac:dyDescent="0.3">
      <c r="A28" s="3"/>
      <c r="B28" s="11">
        <v>23</v>
      </c>
      <c r="C28" s="12">
        <v>41.970538388276182</v>
      </c>
      <c r="D28" s="12">
        <v>14.45333719360187</v>
      </c>
      <c r="E28" s="12">
        <v>1.987148095044712</v>
      </c>
      <c r="F28" s="13">
        <v>55837.356761112111</v>
      </c>
      <c r="G28" s="13">
        <v>-1443.2297435038158</v>
      </c>
      <c r="H28" s="13">
        <v>-3773.8190714044863</v>
      </c>
      <c r="I28" s="14">
        <v>0</v>
      </c>
      <c r="J28">
        <v>2475.7928086710249</v>
      </c>
      <c r="K28" s="11">
        <v>23</v>
      </c>
      <c r="L28" s="25">
        <f t="shared" si="0"/>
        <v>0.89043521201190601</v>
      </c>
      <c r="M28" s="25">
        <f t="shared" si="1"/>
        <v>0.8620212045897232</v>
      </c>
      <c r="N28" s="25">
        <f t="shared" si="2"/>
        <v>1.9504952947584355</v>
      </c>
      <c r="O28" s="25">
        <f t="shared" si="3"/>
        <v>0.15455574063121025</v>
      </c>
      <c r="P28" s="25">
        <f t="shared" si="4"/>
        <v>0.45191877421828835</v>
      </c>
      <c r="Q28" s="25">
        <f t="shared" si="5"/>
        <v>0.34851443181331015</v>
      </c>
      <c r="R28">
        <v>9.9077351947863698E-2</v>
      </c>
      <c r="S28" s="50">
        <v>1</v>
      </c>
      <c r="T28">
        <f t="shared" si="6"/>
        <v>-0.4185289375946013</v>
      </c>
      <c r="U28">
        <f t="shared" si="7"/>
        <v>0</v>
      </c>
      <c r="AP28" s="3"/>
      <c r="AQ28" s="3"/>
      <c r="AR28" s="3"/>
      <c r="AS28" s="3"/>
      <c r="AT28" s="3"/>
    </row>
    <row r="29" spans="1:46" x14ac:dyDescent="0.3">
      <c r="A29" s="3"/>
      <c r="B29" s="11">
        <v>24</v>
      </c>
      <c r="C29" s="12">
        <v>46.093282238154274</v>
      </c>
      <c r="D29" s="12">
        <v>25.780530045739642</v>
      </c>
      <c r="E29" s="12">
        <v>0.30161638695601123</v>
      </c>
      <c r="F29" s="13">
        <v>63307.337815523082</v>
      </c>
      <c r="G29" s="13">
        <v>-1931.0206058860053</v>
      </c>
      <c r="H29" s="13">
        <v>-21382.343117228069</v>
      </c>
      <c r="I29" s="14">
        <v>0</v>
      </c>
      <c r="J29">
        <v>5057.6804517397222</v>
      </c>
      <c r="K29" s="11">
        <v>24</v>
      </c>
      <c r="L29" s="25">
        <f t="shared" si="0"/>
        <v>1.3930145268723495</v>
      </c>
      <c r="M29" s="25">
        <f t="shared" si="1"/>
        <v>2.5344222982164073</v>
      </c>
      <c r="N29" s="25">
        <f t="shared" si="2"/>
        <v>-0.77230515268199362</v>
      </c>
      <c r="O29" s="25">
        <f t="shared" si="3"/>
        <v>0.31062790267615281</v>
      </c>
      <c r="P29" s="25">
        <f t="shared" si="4"/>
        <v>0.32658794134123509</v>
      </c>
      <c r="Q29" s="25">
        <f t="shared" si="5"/>
        <v>-2.007946780902865</v>
      </c>
      <c r="R29">
        <v>0.54764036567945984</v>
      </c>
      <c r="S29" s="50">
        <v>1</v>
      </c>
      <c r="T29">
        <f t="shared" si="6"/>
        <v>-0.46332571376318643</v>
      </c>
      <c r="U29">
        <f t="shared" si="7"/>
        <v>0</v>
      </c>
      <c r="AP29" s="3"/>
      <c r="AQ29" s="3"/>
      <c r="AR29" s="3"/>
      <c r="AS29" s="3"/>
      <c r="AT29" s="3"/>
    </row>
    <row r="30" spans="1:46" x14ac:dyDescent="0.3">
      <c r="A30" s="3"/>
      <c r="B30" s="11">
        <v>25</v>
      </c>
      <c r="C30" s="12">
        <v>49.446627120810312</v>
      </c>
      <c r="D30" s="12">
        <v>4.5701115415511877</v>
      </c>
      <c r="E30" s="12">
        <v>0.66945020864125093</v>
      </c>
      <c r="F30" s="13">
        <v>29488.544915640181</v>
      </c>
      <c r="G30" s="13">
        <v>-1201.6021743809988</v>
      </c>
      <c r="H30" s="13">
        <v>-3453.3577033742058</v>
      </c>
      <c r="I30" s="14">
        <v>1</v>
      </c>
      <c r="J30">
        <v>-8669.2479583094537</v>
      </c>
      <c r="K30" s="11">
        <v>25</v>
      </c>
      <c r="L30" s="25">
        <f t="shared" si="0"/>
        <v>1.8018009649785831</v>
      </c>
      <c r="M30" s="25">
        <f t="shared" si="1"/>
        <v>-0.5971856443454393</v>
      </c>
      <c r="N30" s="25">
        <f t="shared" si="2"/>
        <v>-0.17810802814140442</v>
      </c>
      <c r="O30" s="25">
        <f t="shared" si="3"/>
        <v>-0.39595650325325082</v>
      </c>
      <c r="P30" s="25">
        <f t="shared" si="4"/>
        <v>0.51400149617894098</v>
      </c>
      <c r="Q30" s="25">
        <f t="shared" si="5"/>
        <v>0.39140018316715108</v>
      </c>
      <c r="R30">
        <v>-1.8372009706271697</v>
      </c>
      <c r="S30" s="50">
        <v>0</v>
      </c>
      <c r="T30">
        <f t="shared" si="6"/>
        <v>5.6756399734603696E-2</v>
      </c>
      <c r="U30">
        <f t="shared" si="7"/>
        <v>1</v>
      </c>
      <c r="AP30" s="3"/>
      <c r="AQ30" s="3"/>
      <c r="AR30" s="3"/>
      <c r="AS30" s="3"/>
      <c r="AT30" s="3"/>
    </row>
    <row r="31" spans="1:46" x14ac:dyDescent="0.3">
      <c r="A31" s="3"/>
      <c r="B31" s="11">
        <v>26</v>
      </c>
      <c r="C31" s="12">
        <v>25.163976971288786</v>
      </c>
      <c r="D31" s="12">
        <v>9.3081386005442681</v>
      </c>
      <c r="E31" s="12">
        <v>0.35931589810596293</v>
      </c>
      <c r="F31" s="13">
        <v>27375.727091279023</v>
      </c>
      <c r="G31" s="13">
        <v>-1144.3646194165369</v>
      </c>
      <c r="H31" s="13">
        <v>-4041.6251729902729</v>
      </c>
      <c r="I31" s="14">
        <v>0</v>
      </c>
      <c r="J31">
        <v>2772.1599301373763</v>
      </c>
      <c r="K31" s="11">
        <v>26</v>
      </c>
      <c r="L31" s="25">
        <f t="shared" si="0"/>
        <v>-1.158353271987471</v>
      </c>
      <c r="M31" s="25">
        <f t="shared" si="1"/>
        <v>0.10235940079761922</v>
      </c>
      <c r="N31" s="25">
        <f t="shared" si="2"/>
        <v>-0.67909761821541859</v>
      </c>
      <c r="O31" s="25">
        <f t="shared" si="3"/>
        <v>-0.44010012871270515</v>
      </c>
      <c r="P31" s="25">
        <f t="shared" si="4"/>
        <v>0.52870786111679324</v>
      </c>
      <c r="Q31" s="25">
        <f t="shared" si="5"/>
        <v>0.31267527293359054</v>
      </c>
      <c r="R31">
        <v>0.15056655192633364</v>
      </c>
      <c r="S31" s="50">
        <v>1</v>
      </c>
      <c r="T31">
        <f t="shared" si="6"/>
        <v>8.6642942043148263E-2</v>
      </c>
      <c r="U31">
        <f t="shared" si="7"/>
        <v>0</v>
      </c>
      <c r="AP31" s="3"/>
      <c r="AQ31" s="3"/>
      <c r="AR31" s="3"/>
      <c r="AS31" s="3"/>
      <c r="AT31" s="3"/>
    </row>
    <row r="32" spans="1:46" x14ac:dyDescent="0.3">
      <c r="A32" s="3"/>
      <c r="B32" s="11">
        <v>27</v>
      </c>
      <c r="C32" s="12">
        <v>39.681778816370219</v>
      </c>
      <c r="D32" s="12">
        <v>4.2871130882945518</v>
      </c>
      <c r="E32" s="12">
        <v>1.7435993945736548</v>
      </c>
      <c r="F32" s="13">
        <v>73552.82708146199</v>
      </c>
      <c r="G32" s="13">
        <v>-1711.3801190476163</v>
      </c>
      <c r="H32" s="13">
        <v>-1285.2822149795859</v>
      </c>
      <c r="I32" s="14">
        <v>0</v>
      </c>
      <c r="J32">
        <v>3844.6792838923961</v>
      </c>
      <c r="K32" s="11">
        <v>27</v>
      </c>
      <c r="L32" s="25">
        <f t="shared" si="0"/>
        <v>0.61142607163982232</v>
      </c>
      <c r="M32" s="25">
        <f t="shared" si="1"/>
        <v>-0.63896889363758269</v>
      </c>
      <c r="N32" s="25">
        <f t="shared" si="2"/>
        <v>1.5570678039353247</v>
      </c>
      <c r="O32" s="25">
        <f t="shared" si="3"/>
        <v>0.52468944437164577</v>
      </c>
      <c r="P32" s="25">
        <f t="shared" si="4"/>
        <v>0.38302139934932805</v>
      </c>
      <c r="Q32" s="25">
        <f t="shared" si="5"/>
        <v>0.68154294478346933</v>
      </c>
      <c r="R32">
        <v>0.33690018844121083</v>
      </c>
      <c r="S32" s="50">
        <v>1</v>
      </c>
      <c r="T32">
        <f t="shared" si="6"/>
        <v>-0.28708769761543762</v>
      </c>
      <c r="U32">
        <f t="shared" si="7"/>
        <v>0</v>
      </c>
      <c r="AP32" s="3"/>
      <c r="AQ32" s="3"/>
      <c r="AR32" s="3"/>
      <c r="AS32" s="3"/>
      <c r="AT32" s="3"/>
    </row>
    <row r="33" spans="1:46" x14ac:dyDescent="0.3">
      <c r="A33" s="3"/>
      <c r="B33" s="11">
        <v>28</v>
      </c>
      <c r="C33" s="12">
        <v>30.799678852086075</v>
      </c>
      <c r="D33" s="12">
        <v>0.58299538853328337</v>
      </c>
      <c r="E33" s="12">
        <v>1.8222858697199964</v>
      </c>
      <c r="F33" s="13">
        <v>19312.633294967578</v>
      </c>
      <c r="G33" s="13">
        <v>29.988405634568466</v>
      </c>
      <c r="H33" s="13">
        <v>-495.87898404542295</v>
      </c>
      <c r="I33" s="14">
        <v>0</v>
      </c>
      <c r="J33">
        <v>1859.3904973781089</v>
      </c>
      <c r="K33" s="11">
        <v>28</v>
      </c>
      <c r="L33" s="25">
        <f t="shared" si="0"/>
        <v>-0.47133819340271554</v>
      </c>
      <c r="M33" s="25">
        <f t="shared" si="1"/>
        <v>-1.1858626009194859</v>
      </c>
      <c r="N33" s="25">
        <f t="shared" si="2"/>
        <v>1.6841775869834965</v>
      </c>
      <c r="O33" s="25">
        <f t="shared" si="3"/>
        <v>-0.60856434199453135</v>
      </c>
      <c r="P33" s="25">
        <f t="shared" si="4"/>
        <v>0.83044094812575586</v>
      </c>
      <c r="Q33" s="25">
        <f t="shared" si="5"/>
        <v>0.78718485378437675</v>
      </c>
      <c r="R33">
        <v>-8.0130085358496809E-3</v>
      </c>
      <c r="S33" s="50">
        <v>1</v>
      </c>
      <c r="T33">
        <f t="shared" si="6"/>
        <v>0.26937495119530974</v>
      </c>
      <c r="U33">
        <f t="shared" si="7"/>
        <v>0</v>
      </c>
      <c r="AP33" s="3"/>
      <c r="AQ33" s="3"/>
      <c r="AR33" s="3"/>
      <c r="AS33" s="3"/>
      <c r="AT33" s="3"/>
    </row>
    <row r="34" spans="1:46" x14ac:dyDescent="0.3">
      <c r="A34" s="3"/>
      <c r="B34" s="11">
        <v>29</v>
      </c>
      <c r="C34" s="12">
        <v>39.612560967404725</v>
      </c>
      <c r="D34" s="12">
        <v>1.1865563616525217</v>
      </c>
      <c r="E34" s="12">
        <v>2.209184426344267E-2</v>
      </c>
      <c r="F34" s="13">
        <v>20357.131468654232</v>
      </c>
      <c r="G34" s="13">
        <v>-600.28174875697653</v>
      </c>
      <c r="H34" s="13">
        <v>-3112.0274526407138</v>
      </c>
      <c r="I34" s="14">
        <v>0</v>
      </c>
      <c r="J34">
        <v>256.06729590585178</v>
      </c>
      <c r="K34" s="11">
        <v>29</v>
      </c>
      <c r="L34" s="25">
        <f t="shared" si="0"/>
        <v>0.60298813312704758</v>
      </c>
      <c r="M34" s="25">
        <f t="shared" si="1"/>
        <v>-1.0967499633320985</v>
      </c>
      <c r="N34" s="25">
        <f t="shared" si="2"/>
        <v>-1.2238478595094671</v>
      </c>
      <c r="O34" s="25">
        <f t="shared" si="3"/>
        <v>-0.58674138327055847</v>
      </c>
      <c r="P34" s="25">
        <f t="shared" si="4"/>
        <v>0.66850211433606099</v>
      </c>
      <c r="Q34" s="25">
        <f t="shared" si="5"/>
        <v>0.43707871332033182</v>
      </c>
      <c r="R34">
        <v>-0.28656559744068416</v>
      </c>
      <c r="S34" s="50">
        <v>1</v>
      </c>
      <c r="T34">
        <f t="shared" si="6"/>
        <v>0.26970653419199997</v>
      </c>
      <c r="U34">
        <f t="shared" si="7"/>
        <v>0</v>
      </c>
      <c r="AP34" s="3"/>
      <c r="AQ34" s="3"/>
      <c r="AR34" s="3"/>
      <c r="AS34" s="3"/>
      <c r="AT34" s="3"/>
    </row>
    <row r="35" spans="1:46" x14ac:dyDescent="0.3">
      <c r="A35" s="3"/>
      <c r="B35" s="11">
        <v>30</v>
      </c>
      <c r="C35" s="12">
        <v>32.613604185520941</v>
      </c>
      <c r="D35" s="12">
        <v>3.6352299998575606</v>
      </c>
      <c r="E35" s="12">
        <v>0.71861379785870683</v>
      </c>
      <c r="F35" s="13">
        <v>18431.375998096071</v>
      </c>
      <c r="G35" s="13">
        <v>-447.78757624222465</v>
      </c>
      <c r="H35" s="13">
        <v>-3283.4765151128581</v>
      </c>
      <c r="I35" s="14">
        <v>0</v>
      </c>
      <c r="J35">
        <v>2255.6045604784576</v>
      </c>
      <c r="K35" s="11">
        <v>30</v>
      </c>
      <c r="L35" s="25">
        <f t="shared" si="0"/>
        <v>-0.25021328618524341</v>
      </c>
      <c r="M35" s="25">
        <f t="shared" si="1"/>
        <v>-0.73521604015041087</v>
      </c>
      <c r="N35" s="25">
        <f t="shared" si="2"/>
        <v>-9.8689384115502835E-2</v>
      </c>
      <c r="O35" s="25">
        <f t="shared" si="3"/>
        <v>-0.62697666869774327</v>
      </c>
      <c r="P35" s="25">
        <f t="shared" si="4"/>
        <v>0.70768329447714418</v>
      </c>
      <c r="Q35" s="25">
        <f t="shared" si="5"/>
        <v>0.41413453783914006</v>
      </c>
      <c r="R35">
        <v>6.0823052051161855E-2</v>
      </c>
      <c r="S35" s="50">
        <v>1</v>
      </c>
      <c r="T35">
        <f t="shared" si="6"/>
        <v>0.25074538042329508</v>
      </c>
      <c r="U35">
        <f t="shared" si="7"/>
        <v>0</v>
      </c>
      <c r="AP35" s="3"/>
      <c r="AQ35" s="3"/>
      <c r="AR35" s="3"/>
      <c r="AS35" s="3"/>
      <c r="AT35" s="3"/>
    </row>
    <row r="36" spans="1:46" x14ac:dyDescent="0.3">
      <c r="A36" s="3"/>
      <c r="B36" s="11">
        <v>31</v>
      </c>
      <c r="C36" s="12">
        <v>39.42180181283743</v>
      </c>
      <c r="D36" s="12">
        <v>2.3520623965725651</v>
      </c>
      <c r="E36" s="12">
        <v>1.1548056162703788</v>
      </c>
      <c r="F36" s="13">
        <v>12507.961158196327</v>
      </c>
      <c r="G36" s="13">
        <v>-3783.2263936761701</v>
      </c>
      <c r="H36" s="13">
        <v>-3375.6393768924199</v>
      </c>
      <c r="I36" s="14">
        <v>1</v>
      </c>
      <c r="J36">
        <v>-3577.2827587897586</v>
      </c>
      <c r="K36" s="11">
        <v>31</v>
      </c>
      <c r="L36" s="25">
        <f t="shared" si="0"/>
        <v>0.57973381301966964</v>
      </c>
      <c r="M36" s="25">
        <f t="shared" si="1"/>
        <v>-0.92466906095204304</v>
      </c>
      <c r="N36" s="25">
        <f t="shared" si="2"/>
        <v>0.60593294523118091</v>
      </c>
      <c r="O36" s="25">
        <f t="shared" si="3"/>
        <v>-0.75073604024345164</v>
      </c>
      <c r="P36" s="25">
        <f t="shared" si="4"/>
        <v>-0.14930964499271507</v>
      </c>
      <c r="Q36" s="25">
        <f t="shared" si="5"/>
        <v>0.40180084033722085</v>
      </c>
      <c r="R36">
        <v>-0.9525508341873673</v>
      </c>
      <c r="S36" s="50">
        <v>0</v>
      </c>
      <c r="T36">
        <f t="shared" si="6"/>
        <v>0.44010435779607426</v>
      </c>
      <c r="U36">
        <f t="shared" si="7"/>
        <v>1</v>
      </c>
      <c r="AP36" s="3"/>
      <c r="AQ36" s="3"/>
      <c r="AR36" s="3"/>
      <c r="AS36" s="3"/>
      <c r="AT36" s="3"/>
    </row>
    <row r="37" spans="1:46" x14ac:dyDescent="0.3">
      <c r="A37" s="3"/>
      <c r="B37" s="11">
        <v>32</v>
      </c>
      <c r="C37" s="12">
        <v>49.105740781032011</v>
      </c>
      <c r="D37" s="12">
        <v>11.666735099067878</v>
      </c>
      <c r="E37" s="12">
        <v>1.1734616029136873</v>
      </c>
      <c r="F37" s="13">
        <v>77851.454180734276</v>
      </c>
      <c r="G37" s="13">
        <v>-1953.9165355820962</v>
      </c>
      <c r="H37" s="13">
        <v>-10429.360332812903</v>
      </c>
      <c r="I37" s="14">
        <v>0</v>
      </c>
      <c r="J37">
        <v>6365.3027399112016</v>
      </c>
      <c r="K37" s="11">
        <v>32</v>
      </c>
      <c r="L37" s="25">
        <f t="shared" si="0"/>
        <v>1.7602455277917377</v>
      </c>
      <c r="M37" s="25">
        <f t="shared" si="1"/>
        <v>0.45059390294176754</v>
      </c>
      <c r="N37" s="25">
        <f t="shared" si="2"/>
        <v>0.63606974333238275</v>
      </c>
      <c r="O37" s="25">
        <f t="shared" si="3"/>
        <v>0.61450172372304335</v>
      </c>
      <c r="P37" s="25">
        <f t="shared" si="4"/>
        <v>0.32070516214301137</v>
      </c>
      <c r="Q37" s="25">
        <f t="shared" si="5"/>
        <v>-0.54216355978479103</v>
      </c>
      <c r="R37">
        <v>0.77481949796255978</v>
      </c>
      <c r="S37" s="50">
        <v>1</v>
      </c>
      <c r="T37">
        <f t="shared" si="6"/>
        <v>-0.40529437634835153</v>
      </c>
      <c r="U37">
        <f t="shared" si="7"/>
        <v>0</v>
      </c>
      <c r="AP37" s="3"/>
      <c r="AQ37" s="3"/>
      <c r="AR37" s="3"/>
      <c r="AS37" s="3"/>
      <c r="AT37" s="3"/>
    </row>
    <row r="38" spans="1:46" x14ac:dyDescent="0.3">
      <c r="A38" s="3"/>
      <c r="B38" s="11">
        <v>33</v>
      </c>
      <c r="C38" s="12">
        <v>35.307111954064737</v>
      </c>
      <c r="D38" s="12">
        <v>8.830287186100513</v>
      </c>
      <c r="E38" s="12">
        <v>1.1953499425044436</v>
      </c>
      <c r="F38" s="13">
        <v>28597.609031233282</v>
      </c>
      <c r="G38" s="13">
        <v>-888.1300004707382</v>
      </c>
      <c r="H38" s="13">
        <v>1220.4267686525991</v>
      </c>
      <c r="I38" s="14">
        <v>0</v>
      </c>
      <c r="J38">
        <v>692.71090020188433</v>
      </c>
      <c r="K38" s="11">
        <v>33</v>
      </c>
      <c r="L38" s="25">
        <f t="shared" ref="L38:L69" si="8">(C38-C$207)/C$209</f>
        <v>7.8136312571917207E-2</v>
      </c>
      <c r="M38" s="25">
        <f t="shared" ref="M38:M69" si="9">(D38-D$207)/D$209</f>
        <v>3.1807125530586136E-2</v>
      </c>
      <c r="N38" s="25">
        <f t="shared" ref="N38:N69" si="10">(E38-E$207)/E$209</f>
        <v>0.67142807005233485</v>
      </c>
      <c r="O38" s="25">
        <f t="shared" ref="O38:O69" si="11">(F38-F$207)/F$209</f>
        <v>-0.41457104708006548</v>
      </c>
      <c r="P38" s="25">
        <f t="shared" ref="P38:P69" si="12">(G38-G$207)/G$209</f>
        <v>0.59454365403750931</v>
      </c>
      <c r="Q38" s="25">
        <f t="shared" ref="Q38:Q69" si="13">(H38-H$207)/H$209</f>
        <v>1.0168695181474747</v>
      </c>
      <c r="R38">
        <v>-0.21070552986746346</v>
      </c>
      <c r="S38" s="50">
        <v>1</v>
      </c>
      <c r="T38">
        <f t="shared" si="6"/>
        <v>-9.4292579765988913E-2</v>
      </c>
      <c r="U38">
        <f t="shared" si="7"/>
        <v>0</v>
      </c>
      <c r="AP38" s="3"/>
      <c r="AQ38" s="3"/>
      <c r="AR38" s="3"/>
      <c r="AS38" s="3"/>
      <c r="AT38" s="3"/>
    </row>
    <row r="39" spans="1:46" x14ac:dyDescent="0.3">
      <c r="A39" s="3"/>
      <c r="B39" s="11">
        <v>34</v>
      </c>
      <c r="C39" s="12">
        <v>27.329430988721668</v>
      </c>
      <c r="D39" s="12">
        <v>7.8559852381237407</v>
      </c>
      <c r="E39" s="12">
        <v>5.6778729905506017E-2</v>
      </c>
      <c r="F39" s="13">
        <v>21613.02036352106</v>
      </c>
      <c r="G39" s="13">
        <v>-26.986302640174017</v>
      </c>
      <c r="H39" s="13">
        <v>-1008.0110638189736</v>
      </c>
      <c r="I39" s="14">
        <v>0</v>
      </c>
      <c r="J39">
        <v>-231.79277542888076</v>
      </c>
      <c r="K39" s="11">
        <v>34</v>
      </c>
      <c r="L39" s="25">
        <f t="shared" si="8"/>
        <v>-0.89437558235356507</v>
      </c>
      <c r="M39" s="25">
        <f t="shared" si="9"/>
        <v>-0.11204348817300613</v>
      </c>
      <c r="N39" s="25">
        <f t="shared" si="10"/>
        <v>-1.16781481824819</v>
      </c>
      <c r="O39" s="25">
        <f t="shared" si="11"/>
        <v>-0.56050178591651201</v>
      </c>
      <c r="P39" s="25">
        <f t="shared" si="12"/>
        <v>0.81580211785712764</v>
      </c>
      <c r="Q39" s="25">
        <f t="shared" si="13"/>
        <v>0.71864876418178036</v>
      </c>
      <c r="R39">
        <v>-0.37132373339780195</v>
      </c>
      <c r="S39" s="50">
        <v>0</v>
      </c>
      <c r="T39">
        <f t="shared" si="6"/>
        <v>5.8146520592719284E-2</v>
      </c>
      <c r="U39">
        <f t="shared" si="7"/>
        <v>1</v>
      </c>
      <c r="AP39" s="3"/>
      <c r="AQ39" s="3"/>
      <c r="AR39" s="3"/>
      <c r="AS39" s="3"/>
      <c r="AT39" s="3"/>
    </row>
    <row r="40" spans="1:46" x14ac:dyDescent="0.3">
      <c r="A40" s="3"/>
      <c r="B40" s="11">
        <v>35</v>
      </c>
      <c r="C40" s="12">
        <v>42.023871361444385</v>
      </c>
      <c r="D40" s="12">
        <v>12.292490797484756</v>
      </c>
      <c r="E40" s="12">
        <v>0.72614532699721468</v>
      </c>
      <c r="F40" s="13">
        <v>84269.868996686957</v>
      </c>
      <c r="G40" s="13">
        <v>-3020.1442556778693</v>
      </c>
      <c r="H40" s="13">
        <v>-19178.49940560422</v>
      </c>
      <c r="I40" s="14">
        <v>0</v>
      </c>
      <c r="J40">
        <v>6509.3080005983365</v>
      </c>
      <c r="K40" s="11">
        <v>35</v>
      </c>
      <c r="L40" s="25">
        <f t="shared" si="8"/>
        <v>0.89693671928239493</v>
      </c>
      <c r="M40" s="25">
        <f t="shared" si="9"/>
        <v>0.5429834762488035</v>
      </c>
      <c r="N40" s="25">
        <f t="shared" si="10"/>
        <v>-8.652298534066552E-2</v>
      </c>
      <c r="O40" s="25">
        <f t="shared" si="11"/>
        <v>0.7486032522182875</v>
      </c>
      <c r="P40" s="25">
        <f t="shared" si="12"/>
        <v>4.6753314124375507E-2</v>
      </c>
      <c r="Q40" s="25">
        <f t="shared" si="13"/>
        <v>-1.7130173358332312</v>
      </c>
      <c r="R40">
        <v>0.79983818299342757</v>
      </c>
      <c r="S40" s="50">
        <v>1</v>
      </c>
      <c r="T40">
        <f t="shared" si="6"/>
        <v>-0.20668448843463227</v>
      </c>
      <c r="U40">
        <f t="shared" si="7"/>
        <v>0</v>
      </c>
      <c r="AP40" s="3"/>
      <c r="AQ40" s="3"/>
      <c r="AR40" s="3"/>
      <c r="AS40" s="3"/>
      <c r="AT40" s="3"/>
    </row>
    <row r="41" spans="1:46" x14ac:dyDescent="0.3">
      <c r="A41" s="3"/>
      <c r="B41" s="11">
        <v>36</v>
      </c>
      <c r="C41" s="12">
        <v>42.828487285924822</v>
      </c>
      <c r="D41" s="12">
        <v>0.91072134032527918</v>
      </c>
      <c r="E41" s="12">
        <v>1.0518952800500321</v>
      </c>
      <c r="F41" s="13">
        <v>64388.605727054455</v>
      </c>
      <c r="G41" s="13">
        <v>-431.63584833480286</v>
      </c>
      <c r="H41" s="13">
        <v>-7002.1803436639238</v>
      </c>
      <c r="I41" s="14">
        <v>0</v>
      </c>
      <c r="J41">
        <v>3610.7014481645915</v>
      </c>
      <c r="K41" s="11">
        <v>36</v>
      </c>
      <c r="L41" s="25">
        <f t="shared" si="8"/>
        <v>0.99502268697188356</v>
      </c>
      <c r="M41" s="25">
        <f t="shared" si="9"/>
        <v>-1.1374755691684251</v>
      </c>
      <c r="N41" s="25">
        <f t="shared" si="10"/>
        <v>0.43969204441493864</v>
      </c>
      <c r="O41" s="25">
        <f t="shared" si="11"/>
        <v>0.33321910062877302</v>
      </c>
      <c r="P41" s="25">
        <f t="shared" si="12"/>
        <v>0.71183324821173177</v>
      </c>
      <c r="Q41" s="25">
        <f t="shared" si="13"/>
        <v>-8.3521103869123703E-2</v>
      </c>
      <c r="R41">
        <v>0.2962501611550824</v>
      </c>
      <c r="S41" s="50">
        <v>1</v>
      </c>
      <c r="T41">
        <f t="shared" si="6"/>
        <v>-5.1363230182126851E-2</v>
      </c>
      <c r="U41">
        <f t="shared" si="7"/>
        <v>0</v>
      </c>
      <c r="AP41" s="3"/>
      <c r="AQ41" s="3"/>
      <c r="AR41" s="3"/>
      <c r="AS41" s="3"/>
      <c r="AT41" s="3"/>
    </row>
    <row r="42" spans="1:46" x14ac:dyDescent="0.3">
      <c r="A42" s="3"/>
      <c r="B42" s="11">
        <v>37</v>
      </c>
      <c r="C42" s="12">
        <v>28.495138136359376</v>
      </c>
      <c r="D42" s="12">
        <v>5.1827863262051386</v>
      </c>
      <c r="E42" s="12">
        <v>0.28412556451040444</v>
      </c>
      <c r="F42" s="13">
        <v>16710.505492480352</v>
      </c>
      <c r="G42" s="13">
        <v>-1234.2127169025464</v>
      </c>
      <c r="H42" s="13">
        <v>1246.8612655853394</v>
      </c>
      <c r="I42" s="14">
        <v>0</v>
      </c>
      <c r="J42">
        <v>368.88161841534071</v>
      </c>
      <c r="K42" s="11">
        <v>37</v>
      </c>
      <c r="L42" s="25">
        <f t="shared" si="8"/>
        <v>-0.75227111966544424</v>
      </c>
      <c r="M42" s="25">
        <f t="shared" si="9"/>
        <v>-0.50672739990057836</v>
      </c>
      <c r="N42" s="25">
        <f t="shared" si="10"/>
        <v>-0.80055974970467569</v>
      </c>
      <c r="O42" s="25">
        <f t="shared" si="11"/>
        <v>-0.66293124186928076</v>
      </c>
      <c r="P42" s="25">
        <f t="shared" si="12"/>
        <v>0.50562268720568915</v>
      </c>
      <c r="Q42" s="25">
        <f t="shared" si="13"/>
        <v>1.020407115423519</v>
      </c>
      <c r="R42">
        <v>-0.26696585512316062</v>
      </c>
      <c r="S42" s="50">
        <v>1</v>
      </c>
      <c r="T42">
        <f t="shared" si="6"/>
        <v>0.17829266312681827</v>
      </c>
      <c r="U42">
        <f t="shared" si="7"/>
        <v>0</v>
      </c>
      <c r="AP42" s="3"/>
      <c r="AQ42" s="3"/>
      <c r="AR42" s="3"/>
      <c r="AS42" s="3"/>
      <c r="AT42" s="3"/>
    </row>
    <row r="43" spans="1:46" x14ac:dyDescent="0.3">
      <c r="A43" s="3"/>
      <c r="B43" s="11">
        <v>38</v>
      </c>
      <c r="C43" s="12">
        <v>49.646213247551849</v>
      </c>
      <c r="D43" s="12">
        <v>15.117785542187583</v>
      </c>
      <c r="E43" s="12">
        <v>0.79901568502432929</v>
      </c>
      <c r="F43" s="13">
        <v>80738.327558575824</v>
      </c>
      <c r="G43" s="13">
        <v>-5167.8351817603516</v>
      </c>
      <c r="H43" s="13">
        <v>-2203.914640801172</v>
      </c>
      <c r="I43" s="14">
        <v>0</v>
      </c>
      <c r="J43">
        <v>4991.5446625360219</v>
      </c>
      <c r="K43" s="11">
        <v>38</v>
      </c>
      <c r="L43" s="25">
        <f t="shared" si="8"/>
        <v>1.8261313290482251</v>
      </c>
      <c r="M43" s="25">
        <f t="shared" si="9"/>
        <v>0.96012354639133479</v>
      </c>
      <c r="N43" s="25">
        <f t="shared" si="10"/>
        <v>3.1191467902317065E-2</v>
      </c>
      <c r="O43" s="25">
        <f t="shared" si="11"/>
        <v>0.67481788334217163</v>
      </c>
      <c r="P43" s="25">
        <f t="shared" si="12"/>
        <v>-0.50506492046466911</v>
      </c>
      <c r="Q43" s="25">
        <f t="shared" si="13"/>
        <v>0.55860693523726501</v>
      </c>
      <c r="R43">
        <v>0.5361502960010327</v>
      </c>
      <c r="S43" s="50">
        <v>1</v>
      </c>
      <c r="T43">
        <f t="shared" si="6"/>
        <v>-0.58492274456191895</v>
      </c>
      <c r="U43">
        <f t="shared" si="7"/>
        <v>0</v>
      </c>
      <c r="AP43" s="3"/>
      <c r="AQ43" s="3"/>
      <c r="AR43" s="3"/>
      <c r="AS43" s="3"/>
      <c r="AT43" s="3"/>
    </row>
    <row r="44" spans="1:46" x14ac:dyDescent="0.3">
      <c r="A44" s="3"/>
      <c r="B44" s="11">
        <v>39</v>
      </c>
      <c r="C44" s="12">
        <v>26.51776028808089</v>
      </c>
      <c r="D44" s="12">
        <v>0.74556899537893861</v>
      </c>
      <c r="E44" s="12">
        <v>1.5332058895752161</v>
      </c>
      <c r="F44" s="13">
        <v>13790.475134843457</v>
      </c>
      <c r="G44" s="13">
        <v>-5585.9792883135588</v>
      </c>
      <c r="H44" s="13">
        <v>-7900.4339190657811</v>
      </c>
      <c r="I44" s="14">
        <v>1</v>
      </c>
      <c r="J44">
        <v>-7417.5448053495747</v>
      </c>
      <c r="K44" s="11">
        <v>39</v>
      </c>
      <c r="L44" s="25">
        <f t="shared" si="8"/>
        <v>-0.9933215560725972</v>
      </c>
      <c r="M44" s="25">
        <f t="shared" si="9"/>
        <v>-1.1618594536761515</v>
      </c>
      <c r="N44" s="25">
        <f t="shared" si="10"/>
        <v>1.2171990688654282</v>
      </c>
      <c r="O44" s="25">
        <f t="shared" si="11"/>
        <v>-0.72394015846943049</v>
      </c>
      <c r="P44" s="25">
        <f t="shared" si="12"/>
        <v>-0.61250102306202336</v>
      </c>
      <c r="Q44" s="25">
        <f t="shared" si="13"/>
        <v>-0.2037299131997469</v>
      </c>
      <c r="R44">
        <v>-1.6197369225318416</v>
      </c>
      <c r="S44" s="50">
        <v>0</v>
      </c>
      <c r="T44">
        <f t="shared" si="6"/>
        <v>0.72830837943466564</v>
      </c>
      <c r="U44">
        <f t="shared" si="7"/>
        <v>1</v>
      </c>
      <c r="AP44" s="3"/>
      <c r="AQ44" s="3"/>
      <c r="AR44" s="3"/>
      <c r="AS44" s="3"/>
      <c r="AT44" s="3"/>
    </row>
    <row r="45" spans="1:46" x14ac:dyDescent="0.3">
      <c r="A45" s="3"/>
      <c r="B45" s="11">
        <v>40</v>
      </c>
      <c r="C45" s="12">
        <v>27.903744192939303</v>
      </c>
      <c r="D45" s="12">
        <v>11.441545564031113</v>
      </c>
      <c r="E45" s="12">
        <v>0.26113417030000519</v>
      </c>
      <c r="F45" s="13">
        <v>35216.167318152628</v>
      </c>
      <c r="G45" s="13">
        <v>-3093.4318814815397</v>
      </c>
      <c r="H45" s="13">
        <v>-3920.2347742581787</v>
      </c>
      <c r="I45" s="14">
        <v>0</v>
      </c>
      <c r="J45">
        <v>3713.5215312982891</v>
      </c>
      <c r="K45" s="11">
        <v>40</v>
      </c>
      <c r="L45" s="25">
        <f t="shared" si="8"/>
        <v>-0.82436445694747429</v>
      </c>
      <c r="M45" s="25">
        <f t="shared" si="9"/>
        <v>0.41734583966740613</v>
      </c>
      <c r="N45" s="25">
        <f t="shared" si="10"/>
        <v>-0.83769994596615116</v>
      </c>
      <c r="O45" s="25">
        <f t="shared" si="11"/>
        <v>-0.27628787153572987</v>
      </c>
      <c r="P45" s="25">
        <f t="shared" si="12"/>
        <v>2.7923114770704284E-2</v>
      </c>
      <c r="Q45" s="25">
        <f t="shared" si="13"/>
        <v>0.32892034636870204</v>
      </c>
      <c r="R45">
        <v>0.31411355907884619</v>
      </c>
      <c r="S45" s="50">
        <v>1</v>
      </c>
      <c r="T45">
        <f t="shared" si="6"/>
        <v>1.2521548779919969E-2</v>
      </c>
      <c r="U45">
        <f t="shared" si="7"/>
        <v>0</v>
      </c>
      <c r="AP45" s="3"/>
      <c r="AQ45" s="3"/>
      <c r="AR45" s="3"/>
      <c r="AS45" s="3"/>
      <c r="AT45" s="3"/>
    </row>
    <row r="46" spans="1:46" x14ac:dyDescent="0.3">
      <c r="A46" s="3"/>
      <c r="B46" s="11">
        <v>41</v>
      </c>
      <c r="C46" s="12">
        <v>47.176445032148926</v>
      </c>
      <c r="D46" s="12">
        <v>24.532598224653018</v>
      </c>
      <c r="E46" s="12">
        <v>0.98488375749019585</v>
      </c>
      <c r="F46" s="13">
        <v>117904.27792265589</v>
      </c>
      <c r="G46" s="13">
        <v>-1368.0493075738868</v>
      </c>
      <c r="H46" s="13">
        <v>-10137.604466064851</v>
      </c>
      <c r="I46" s="14">
        <v>0</v>
      </c>
      <c r="J46">
        <v>7429.7834318996438</v>
      </c>
      <c r="K46" s="11">
        <v>41</v>
      </c>
      <c r="L46" s="25">
        <f t="shared" si="8"/>
        <v>1.5250564956947039</v>
      </c>
      <c r="M46" s="25">
        <f t="shared" si="9"/>
        <v>2.3501716573382549</v>
      </c>
      <c r="N46" s="25">
        <f t="shared" si="10"/>
        <v>0.33144192800717032</v>
      </c>
      <c r="O46" s="25">
        <f t="shared" si="11"/>
        <v>1.4513352781690032</v>
      </c>
      <c r="P46" s="25">
        <f t="shared" si="12"/>
        <v>0.47123530385794238</v>
      </c>
      <c r="Q46" s="25">
        <f t="shared" si="13"/>
        <v>-0.50311932292626582</v>
      </c>
      <c r="R46">
        <v>0.95975654142348854</v>
      </c>
      <c r="S46" s="50">
        <v>1</v>
      </c>
      <c r="T46">
        <f t="shared" si="6"/>
        <v>-1.1742482466058182</v>
      </c>
      <c r="U46">
        <f t="shared" si="7"/>
        <v>0</v>
      </c>
      <c r="AP46" s="3"/>
      <c r="AQ46" s="3"/>
      <c r="AR46" s="3"/>
      <c r="AS46" s="3"/>
      <c r="AT46" s="3"/>
    </row>
    <row r="47" spans="1:46" x14ac:dyDescent="0.3">
      <c r="A47" s="3"/>
      <c r="B47" s="11">
        <v>42</v>
      </c>
      <c r="C47" s="12">
        <v>30.376677616729616</v>
      </c>
      <c r="D47" s="12">
        <v>11.803159616580231</v>
      </c>
      <c r="E47" s="12">
        <v>0.32060028131282137</v>
      </c>
      <c r="F47" s="13">
        <v>32064.929924698248</v>
      </c>
      <c r="G47" s="13">
        <v>-357.07473874797552</v>
      </c>
      <c r="H47" s="13">
        <v>-219.43359726307153</v>
      </c>
      <c r="I47" s="14">
        <v>0</v>
      </c>
      <c r="J47">
        <v>1756.7341731015686</v>
      </c>
      <c r="K47" s="11">
        <v>42</v>
      </c>
      <c r="L47" s="25">
        <f t="shared" si="8"/>
        <v>-0.5229037717630729</v>
      </c>
      <c r="M47" s="25">
        <f t="shared" si="9"/>
        <v>0.47073627318861044</v>
      </c>
      <c r="N47" s="25">
        <f t="shared" si="10"/>
        <v>-0.74163865391437478</v>
      </c>
      <c r="O47" s="25">
        <f t="shared" si="11"/>
        <v>-0.34212745392970095</v>
      </c>
      <c r="P47" s="25">
        <f t="shared" si="12"/>
        <v>0.7309906508722035</v>
      </c>
      <c r="Q47" s="25">
        <f t="shared" si="13"/>
        <v>0.82418016524214988</v>
      </c>
      <c r="R47">
        <v>-2.5847955892955774E-2</v>
      </c>
      <c r="S47" s="50">
        <v>1</v>
      </c>
      <c r="T47">
        <f t="shared" si="6"/>
        <v>-0.17784322870927669</v>
      </c>
      <c r="U47">
        <f t="shared" si="7"/>
        <v>0</v>
      </c>
      <c r="AP47" s="3"/>
      <c r="AQ47" s="3"/>
      <c r="AR47" s="3"/>
      <c r="AS47" s="3"/>
      <c r="AT47" s="3"/>
    </row>
    <row r="48" spans="1:46" x14ac:dyDescent="0.3">
      <c r="A48" s="3"/>
      <c r="B48" s="11">
        <v>43</v>
      </c>
      <c r="C48" s="12">
        <v>29.91283923579013</v>
      </c>
      <c r="D48" s="12">
        <v>6.7746519760910804</v>
      </c>
      <c r="E48" s="12">
        <v>1.2587742787971243</v>
      </c>
      <c r="F48" s="13">
        <v>19060.252794048065</v>
      </c>
      <c r="G48" s="13">
        <v>-2337.5832265656945</v>
      </c>
      <c r="H48" s="13">
        <v>-4486.2465277101828</v>
      </c>
      <c r="I48" s="14">
        <v>0</v>
      </c>
      <c r="J48">
        <v>2490.0259676893947</v>
      </c>
      <c r="K48" s="11">
        <v>43</v>
      </c>
      <c r="L48" s="25">
        <f t="shared" si="8"/>
        <v>-0.57944756497143268</v>
      </c>
      <c r="M48" s="25">
        <f t="shared" si="9"/>
        <v>-0.27169671855453248</v>
      </c>
      <c r="N48" s="25">
        <f t="shared" si="10"/>
        <v>0.77388346167006139</v>
      </c>
      <c r="O48" s="25">
        <f t="shared" si="11"/>
        <v>-0.61383739023248296</v>
      </c>
      <c r="P48" s="25">
        <f t="shared" si="12"/>
        <v>0.22212753464641002</v>
      </c>
      <c r="Q48" s="25">
        <f t="shared" si="13"/>
        <v>0.25317380796036409</v>
      </c>
      <c r="R48">
        <v>0.10155014301657682</v>
      </c>
      <c r="S48" s="50">
        <v>1</v>
      </c>
      <c r="T48">
        <f t="shared" si="6"/>
        <v>0.26779217822558243</v>
      </c>
      <c r="U48">
        <f t="shared" si="7"/>
        <v>0</v>
      </c>
      <c r="AP48" s="3"/>
      <c r="AQ48" s="3"/>
      <c r="AR48" s="3"/>
      <c r="AS48" s="3"/>
      <c r="AT48" s="3"/>
    </row>
    <row r="49" spans="1:46" x14ac:dyDescent="0.3">
      <c r="A49" s="3"/>
      <c r="B49" s="11">
        <v>44</v>
      </c>
      <c r="C49" s="12">
        <v>35.477684460829117</v>
      </c>
      <c r="D49" s="12">
        <v>13.103107449257873</v>
      </c>
      <c r="E49" s="12">
        <v>3.6961478828542251</v>
      </c>
      <c r="F49" s="13">
        <v>81993.019316148187</v>
      </c>
      <c r="G49" s="13">
        <v>-736.44654053770023</v>
      </c>
      <c r="H49" s="13">
        <v>492.94841160736894</v>
      </c>
      <c r="I49" s="14">
        <v>0</v>
      </c>
      <c r="J49">
        <v>3645.3548081425433</v>
      </c>
      <c r="K49" s="11">
        <v>44</v>
      </c>
      <c r="L49" s="25">
        <f t="shared" si="8"/>
        <v>9.8929797858713572E-2</v>
      </c>
      <c r="M49" s="25">
        <f t="shared" si="9"/>
        <v>0.66266680755904117</v>
      </c>
      <c r="N49" s="25">
        <f t="shared" si="10"/>
        <v>4.711205974120193</v>
      </c>
      <c r="O49" s="25">
        <f t="shared" si="11"/>
        <v>0.70103246861058488</v>
      </c>
      <c r="P49" s="25">
        <f t="shared" si="12"/>
        <v>0.63351653326333157</v>
      </c>
      <c r="Q49" s="25">
        <f t="shared" si="13"/>
        <v>0.91951470709082805</v>
      </c>
      <c r="R49">
        <v>0.30227064606245851</v>
      </c>
      <c r="S49" s="50">
        <v>1</v>
      </c>
      <c r="T49">
        <f t="shared" si="6"/>
        <v>-0.68702515475344561</v>
      </c>
      <c r="U49">
        <f t="shared" si="7"/>
        <v>0</v>
      </c>
      <c r="AP49" s="3"/>
      <c r="AQ49" s="3"/>
      <c r="AR49" s="3"/>
      <c r="AS49" s="3"/>
      <c r="AT49" s="3"/>
    </row>
    <row r="50" spans="1:46" x14ac:dyDescent="0.3">
      <c r="A50" s="3"/>
      <c r="B50" s="11">
        <v>45</v>
      </c>
      <c r="C50" s="12">
        <v>39.565472853080266</v>
      </c>
      <c r="D50" s="12">
        <v>23.895595636133649</v>
      </c>
      <c r="E50" s="12">
        <v>0.37236529901527021</v>
      </c>
      <c r="F50" s="13">
        <v>70301.975519758882</v>
      </c>
      <c r="G50" s="13">
        <v>-6211.3322387703101</v>
      </c>
      <c r="H50" s="13">
        <v>-21486.69355302678</v>
      </c>
      <c r="I50" s="14">
        <v>0</v>
      </c>
      <c r="J50">
        <v>6732.5293357545452</v>
      </c>
      <c r="K50" s="11">
        <v>45</v>
      </c>
      <c r="L50" s="25">
        <f t="shared" si="8"/>
        <v>0.59724789965705971</v>
      </c>
      <c r="M50" s="25">
        <f t="shared" si="9"/>
        <v>2.2561215392207936</v>
      </c>
      <c r="N50" s="25">
        <f t="shared" si="10"/>
        <v>-0.65801767384879406</v>
      </c>
      <c r="O50" s="25">
        <f t="shared" si="11"/>
        <v>0.45676859851855151</v>
      </c>
      <c r="P50" s="25">
        <f t="shared" si="12"/>
        <v>-0.77317645215905062</v>
      </c>
      <c r="Q50" s="25">
        <f t="shared" si="13"/>
        <v>-2.0219114808317054</v>
      </c>
      <c r="R50">
        <v>0.83861943480183376</v>
      </c>
      <c r="S50" s="50">
        <v>1</v>
      </c>
      <c r="T50">
        <f t="shared" si="6"/>
        <v>-0.24827666031849027</v>
      </c>
      <c r="U50">
        <f t="shared" si="7"/>
        <v>0</v>
      </c>
      <c r="AP50" s="3"/>
      <c r="AQ50" s="3"/>
      <c r="AR50" s="3"/>
      <c r="AS50" s="3"/>
      <c r="AT50" s="3"/>
    </row>
    <row r="51" spans="1:46" x14ac:dyDescent="0.3">
      <c r="A51" s="3"/>
      <c r="B51" s="11">
        <v>46</v>
      </c>
      <c r="C51" s="12">
        <v>41.075869656343357</v>
      </c>
      <c r="D51" s="12">
        <v>14.513927786991632</v>
      </c>
      <c r="E51" s="12">
        <v>0.48748654453416917</v>
      </c>
      <c r="F51" s="13">
        <v>35721.612014557359</v>
      </c>
      <c r="G51" s="13">
        <v>-2568.8867307674795</v>
      </c>
      <c r="H51" s="13">
        <v>-4369.0710611516934</v>
      </c>
      <c r="I51" s="14">
        <v>0</v>
      </c>
      <c r="J51">
        <v>1241.1035633226454</v>
      </c>
      <c r="K51" s="11">
        <v>46</v>
      </c>
      <c r="L51" s="25">
        <f t="shared" si="8"/>
        <v>0.78137143926862562</v>
      </c>
      <c r="M51" s="25">
        <f t="shared" si="9"/>
        <v>0.8709670904743626</v>
      </c>
      <c r="N51" s="25">
        <f t="shared" si="10"/>
        <v>-0.47205132429599039</v>
      </c>
      <c r="O51" s="25">
        <f t="shared" si="11"/>
        <v>-0.26572749046013738</v>
      </c>
      <c r="P51" s="25">
        <f t="shared" si="12"/>
        <v>0.16269743239435686</v>
      </c>
      <c r="Q51" s="25">
        <f t="shared" si="13"/>
        <v>0.26885481798189925</v>
      </c>
      <c r="R51">
        <v>-0.11543079305305458</v>
      </c>
      <c r="S51" s="50">
        <v>1</v>
      </c>
      <c r="T51">
        <f t="shared" si="6"/>
        <v>-0.17941447502999069</v>
      </c>
      <c r="U51">
        <f t="shared" si="7"/>
        <v>0</v>
      </c>
      <c r="AP51" s="3"/>
      <c r="AQ51" s="3"/>
      <c r="AR51" s="3"/>
      <c r="AS51" s="3"/>
      <c r="AT51" s="3"/>
    </row>
    <row r="52" spans="1:46" x14ac:dyDescent="0.3">
      <c r="A52" s="3"/>
      <c r="B52" s="11">
        <v>47</v>
      </c>
      <c r="C52" s="12">
        <v>32.162520459486103</v>
      </c>
      <c r="D52" s="12">
        <v>7.3664871149835287</v>
      </c>
      <c r="E52" s="12">
        <v>1.2649092390809764</v>
      </c>
      <c r="F52" s="13">
        <v>42544.94304479222</v>
      </c>
      <c r="G52" s="13">
        <v>-5967.0302271215496</v>
      </c>
      <c r="H52" s="13">
        <v>-19498.852154924352</v>
      </c>
      <c r="I52" s="14">
        <v>1</v>
      </c>
      <c r="J52">
        <v>-3574.5929664085525</v>
      </c>
      <c r="K52" s="11">
        <v>47</v>
      </c>
      <c r="L52" s="25">
        <f t="shared" si="8"/>
        <v>-0.30520223486367964</v>
      </c>
      <c r="M52" s="25">
        <f t="shared" si="9"/>
        <v>-0.18431533938576261</v>
      </c>
      <c r="N52" s="25">
        <f t="shared" si="10"/>
        <v>0.78379384930960538</v>
      </c>
      <c r="O52" s="25">
        <f t="shared" si="11"/>
        <v>-0.12316594733436664</v>
      </c>
      <c r="P52" s="25">
        <f t="shared" si="12"/>
        <v>-0.71040657073087266</v>
      </c>
      <c r="Q52" s="25">
        <f t="shared" si="13"/>
        <v>-1.7558885512852116</v>
      </c>
      <c r="R52">
        <v>-0.95208352439560884</v>
      </c>
      <c r="S52" s="50">
        <v>0</v>
      </c>
      <c r="T52">
        <f t="shared" si="6"/>
        <v>0.50030325041720158</v>
      </c>
      <c r="U52">
        <f t="shared" si="7"/>
        <v>1</v>
      </c>
      <c r="AP52" s="3"/>
      <c r="AQ52" s="3"/>
      <c r="AR52" s="3"/>
      <c r="AS52" s="3"/>
      <c r="AT52" s="3"/>
    </row>
    <row r="53" spans="1:46" x14ac:dyDescent="0.3">
      <c r="A53" s="3"/>
      <c r="B53" s="11">
        <v>48</v>
      </c>
      <c r="C53" s="12">
        <v>29.259271901766098</v>
      </c>
      <c r="D53" s="12">
        <v>4.3281355489140028</v>
      </c>
      <c r="E53" s="12">
        <v>1.1413409769854237</v>
      </c>
      <c r="F53" s="13">
        <v>38366.842399157969</v>
      </c>
      <c r="G53" s="13">
        <v>-2460.2473755859837</v>
      </c>
      <c r="H53" s="13">
        <v>-2223.666604070464</v>
      </c>
      <c r="I53" s="14">
        <v>1</v>
      </c>
      <c r="J53">
        <v>-5724.1027652971225</v>
      </c>
      <c r="K53" s="11">
        <v>48</v>
      </c>
      <c r="L53" s="25">
        <f t="shared" si="8"/>
        <v>-0.65912009251851222</v>
      </c>
      <c r="M53" s="25">
        <f t="shared" si="9"/>
        <v>-0.63291214075107394</v>
      </c>
      <c r="N53" s="25">
        <f t="shared" si="10"/>
        <v>0.58418222663374086</v>
      </c>
      <c r="O53" s="25">
        <f t="shared" si="11"/>
        <v>-0.21046003767485769</v>
      </c>
      <c r="P53" s="25">
        <f t="shared" si="12"/>
        <v>0.19061074918267898</v>
      </c>
      <c r="Q53" s="25">
        <f t="shared" si="13"/>
        <v>0.55596362821176104</v>
      </c>
      <c r="R53">
        <v>-1.3255275803457227</v>
      </c>
      <c r="S53" s="50">
        <v>0</v>
      </c>
      <c r="T53">
        <f t="shared" si="6"/>
        <v>0.13480886962398098</v>
      </c>
      <c r="U53">
        <f t="shared" si="7"/>
        <v>1</v>
      </c>
      <c r="AP53" s="3"/>
      <c r="AQ53" s="3"/>
      <c r="AR53" s="3"/>
      <c r="AS53" s="3"/>
      <c r="AT53" s="3"/>
    </row>
    <row r="54" spans="1:46" x14ac:dyDescent="0.3">
      <c r="A54" s="3"/>
      <c r="B54" s="11">
        <v>49</v>
      </c>
      <c r="C54" s="12">
        <v>40.554756244791854</v>
      </c>
      <c r="D54" s="12">
        <v>6.2580490426770927</v>
      </c>
      <c r="E54" s="12">
        <v>1.4476220178692611</v>
      </c>
      <c r="F54" s="13">
        <v>191461.21332659732</v>
      </c>
      <c r="G54" s="13">
        <v>-6309.3828477914894</v>
      </c>
      <c r="H54" s="13">
        <v>-23389.468784221026</v>
      </c>
      <c r="I54" s="14">
        <v>0</v>
      </c>
      <c r="J54">
        <v>15917.006857174751</v>
      </c>
      <c r="K54" s="11">
        <v>49</v>
      </c>
      <c r="L54" s="25">
        <f t="shared" si="8"/>
        <v>0.71784558588583847</v>
      </c>
      <c r="M54" s="25">
        <f t="shared" si="9"/>
        <v>-0.34797045398839599</v>
      </c>
      <c r="N54" s="25">
        <f t="shared" si="10"/>
        <v>1.0789472619985618</v>
      </c>
      <c r="O54" s="25">
        <f t="shared" si="11"/>
        <v>2.9881785255979034</v>
      </c>
      <c r="P54" s="25">
        <f t="shared" si="12"/>
        <v>-0.79836914320847496</v>
      </c>
      <c r="Q54" s="25">
        <f t="shared" si="13"/>
        <v>-2.2765504282618148</v>
      </c>
      <c r="R54">
        <v>2.4342802404214572</v>
      </c>
      <c r="S54" s="50">
        <v>1</v>
      </c>
      <c r="T54">
        <f t="shared" si="6"/>
        <v>-0.72586633327260186</v>
      </c>
      <c r="U54">
        <f t="shared" si="7"/>
        <v>0</v>
      </c>
      <c r="AP54" s="3"/>
      <c r="AQ54" s="3"/>
      <c r="AR54" s="3"/>
      <c r="AS54" s="3"/>
      <c r="AT54" s="3"/>
    </row>
    <row r="55" spans="1:46" x14ac:dyDescent="0.3">
      <c r="A55" s="3"/>
      <c r="B55" s="11">
        <v>50</v>
      </c>
      <c r="C55" s="12">
        <v>23.67787920875486</v>
      </c>
      <c r="D55" s="12">
        <v>3.4030962718100377</v>
      </c>
      <c r="E55" s="12">
        <v>0.52133356635962702</v>
      </c>
      <c r="F55" s="13">
        <v>50444.854550787546</v>
      </c>
      <c r="G55" s="13">
        <v>-499.53893934842148</v>
      </c>
      <c r="H55" s="13">
        <v>-9581.6609704167749</v>
      </c>
      <c r="I55" s="14">
        <v>1</v>
      </c>
      <c r="J55">
        <v>-4979.8878088288739</v>
      </c>
      <c r="K55" s="11">
        <v>50</v>
      </c>
      <c r="L55" s="25">
        <f t="shared" si="8"/>
        <v>-1.3395146592834641</v>
      </c>
      <c r="M55" s="25">
        <f t="shared" si="9"/>
        <v>-0.76948937739486756</v>
      </c>
      <c r="N55" s="25">
        <f t="shared" si="10"/>
        <v>-0.4173749953200227</v>
      </c>
      <c r="O55" s="25">
        <f t="shared" si="11"/>
        <v>4.1888857988915472E-2</v>
      </c>
      <c r="P55" s="25">
        <f t="shared" si="12"/>
        <v>0.69438652747960949</v>
      </c>
      <c r="Q55" s="25">
        <f t="shared" si="13"/>
        <v>-0.42872016939430035</v>
      </c>
      <c r="R55">
        <v>-1.196231751135759</v>
      </c>
      <c r="S55" s="50">
        <v>0</v>
      </c>
      <c r="T55">
        <f t="shared" si="6"/>
        <v>0.16846856456810144</v>
      </c>
      <c r="U55">
        <f t="shared" si="7"/>
        <v>1</v>
      </c>
      <c r="AP55" s="3"/>
      <c r="AQ55" s="3"/>
      <c r="AR55" s="3"/>
      <c r="AS55" s="3"/>
      <c r="AT55" s="3"/>
    </row>
    <row r="56" spans="1:46" x14ac:dyDescent="0.3">
      <c r="A56" s="3"/>
      <c r="B56" s="11">
        <v>51</v>
      </c>
      <c r="C56" s="12">
        <v>43.63556091690041</v>
      </c>
      <c r="D56" s="12">
        <v>18.972217080347949</v>
      </c>
      <c r="E56" s="12">
        <v>0.90188261349809573</v>
      </c>
      <c r="F56" s="13">
        <v>451319.66674940364</v>
      </c>
      <c r="G56" s="13">
        <v>-32050.377355802601</v>
      </c>
      <c r="H56" s="13">
        <v>-24527.776029430403</v>
      </c>
      <c r="I56" s="14">
        <v>1</v>
      </c>
      <c r="J56">
        <v>35096.429302014221</v>
      </c>
      <c r="K56" s="11">
        <v>51</v>
      </c>
      <c r="L56" s="25">
        <f t="shared" si="8"/>
        <v>1.0934082591217602</v>
      </c>
      <c r="M56" s="25">
        <f t="shared" si="9"/>
        <v>1.5292103098882588</v>
      </c>
      <c r="N56" s="25">
        <f t="shared" si="10"/>
        <v>0.19736224803720753</v>
      </c>
      <c r="O56" s="25">
        <f t="shared" si="11"/>
        <v>8.4174654750479228</v>
      </c>
      <c r="P56" s="25">
        <f t="shared" si="12"/>
        <v>-7.4121467466211675</v>
      </c>
      <c r="Q56" s="25">
        <f t="shared" si="13"/>
        <v>-2.4288844265293132</v>
      </c>
      <c r="R56">
        <v>5.7664080177802433</v>
      </c>
      <c r="S56" s="50">
        <v>1</v>
      </c>
      <c r="T56">
        <f t="shared" si="6"/>
        <v>-2.3365750898486732</v>
      </c>
      <c r="U56">
        <f t="shared" si="7"/>
        <v>0</v>
      </c>
      <c r="AP56" s="3"/>
      <c r="AQ56" s="3"/>
      <c r="AR56" s="3"/>
      <c r="AS56" s="3"/>
      <c r="AT56" s="3"/>
    </row>
    <row r="57" spans="1:46" x14ac:dyDescent="0.3">
      <c r="A57" s="3"/>
      <c r="B57" s="11">
        <v>52</v>
      </c>
      <c r="C57" s="12">
        <v>29.41819023588474</v>
      </c>
      <c r="D57" s="12">
        <v>4.6128719856098739</v>
      </c>
      <c r="E57" s="12">
        <v>0.25989258598992682</v>
      </c>
      <c r="F57" s="13">
        <v>24542.260623207374</v>
      </c>
      <c r="G57" s="13">
        <v>-126.18254370921746</v>
      </c>
      <c r="H57" s="13">
        <v>-2426.7302130077387</v>
      </c>
      <c r="I57" s="14">
        <v>0</v>
      </c>
      <c r="J57">
        <v>560.91919379326487</v>
      </c>
      <c r="K57" s="11">
        <v>52</v>
      </c>
      <c r="L57" s="25">
        <f t="shared" si="8"/>
        <v>-0.63974729847930167</v>
      </c>
      <c r="M57" s="25">
        <f t="shared" si="9"/>
        <v>-0.59087228724618124</v>
      </c>
      <c r="N57" s="25">
        <f t="shared" si="10"/>
        <v>-0.8397055957553502</v>
      </c>
      <c r="O57" s="25">
        <f t="shared" si="11"/>
        <v>-0.49930044455455841</v>
      </c>
      <c r="P57" s="25">
        <f t="shared" si="12"/>
        <v>0.79031507316190475</v>
      </c>
      <c r="Q57" s="25">
        <f t="shared" si="13"/>
        <v>0.52878863518397523</v>
      </c>
      <c r="R57">
        <v>-0.23360229889232187</v>
      </c>
      <c r="S57" s="50">
        <v>1</v>
      </c>
      <c r="T57">
        <f t="shared" si="6"/>
        <v>0.15472013862323686</v>
      </c>
      <c r="U57">
        <f t="shared" si="7"/>
        <v>0</v>
      </c>
      <c r="AP57" s="3"/>
      <c r="AQ57" s="3"/>
      <c r="AR57" s="3"/>
      <c r="AS57" s="3"/>
      <c r="AT57" s="3"/>
    </row>
    <row r="58" spans="1:46" x14ac:dyDescent="0.3">
      <c r="A58" s="3"/>
      <c r="B58" s="11">
        <v>53</v>
      </c>
      <c r="C58" s="12">
        <v>23.306455442337327</v>
      </c>
      <c r="D58" s="12">
        <v>0.96748391737982264</v>
      </c>
      <c r="E58" s="12">
        <v>1.1729947546899304</v>
      </c>
      <c r="F58" s="13">
        <v>24527.758353408892</v>
      </c>
      <c r="G58" s="13">
        <v>-757.81372987150598</v>
      </c>
      <c r="H58" s="13">
        <v>-4273.4521063590701</v>
      </c>
      <c r="I58" s="14">
        <v>1</v>
      </c>
      <c r="J58">
        <v>-9142.155587078234</v>
      </c>
      <c r="K58" s="11">
        <v>53</v>
      </c>
      <c r="L58" s="25">
        <f t="shared" si="8"/>
        <v>-1.3847927335093291</v>
      </c>
      <c r="M58" s="25">
        <f t="shared" si="9"/>
        <v>-1.1290948699799963</v>
      </c>
      <c r="N58" s="25">
        <f t="shared" si="10"/>
        <v>0.63531559878177479</v>
      </c>
      <c r="O58" s="25">
        <f t="shared" si="11"/>
        <v>-0.4996034440649349</v>
      </c>
      <c r="P58" s="25">
        <f t="shared" si="12"/>
        <v>0.62802654187159179</v>
      </c>
      <c r="Q58" s="25">
        <f t="shared" si="13"/>
        <v>0.28165102722595114</v>
      </c>
      <c r="R58">
        <v>-1.9193613511327525</v>
      </c>
      <c r="S58" s="50">
        <v>0</v>
      </c>
      <c r="T58">
        <f t="shared" si="6"/>
        <v>0.37063459482293148</v>
      </c>
      <c r="U58">
        <f t="shared" si="7"/>
        <v>1</v>
      </c>
      <c r="AP58" s="3"/>
      <c r="AQ58" s="3"/>
      <c r="AR58" s="3"/>
      <c r="AS58" s="3"/>
      <c r="AT58" s="3"/>
    </row>
    <row r="59" spans="1:46" x14ac:dyDescent="0.3">
      <c r="A59" s="3"/>
      <c r="B59" s="11">
        <v>54</v>
      </c>
      <c r="C59" s="12">
        <v>34.037149941544584</v>
      </c>
      <c r="D59" s="12">
        <v>8.7105654179625329</v>
      </c>
      <c r="E59" s="12">
        <v>0.13768125444928936</v>
      </c>
      <c r="F59" s="13">
        <v>36139.600624501356</v>
      </c>
      <c r="G59" s="13">
        <v>-1246.5619973451855</v>
      </c>
      <c r="H59" s="13">
        <v>-5135.4962297218472</v>
      </c>
      <c r="I59" s="14">
        <v>0</v>
      </c>
      <c r="J59">
        <v>1939.8598308174089</v>
      </c>
      <c r="K59" s="11">
        <v>54</v>
      </c>
      <c r="L59" s="25">
        <f t="shared" si="8"/>
        <v>-7.6677243979756921E-2</v>
      </c>
      <c r="M59" s="25">
        <f t="shared" si="9"/>
        <v>1.4130829330942086E-2</v>
      </c>
      <c r="N59" s="25">
        <f t="shared" si="10"/>
        <v>-1.0371252388295622</v>
      </c>
      <c r="O59" s="25">
        <f t="shared" si="11"/>
        <v>-0.25699435103328461</v>
      </c>
      <c r="P59" s="25">
        <f t="shared" si="12"/>
        <v>0.50244971755277346</v>
      </c>
      <c r="Q59" s="25">
        <f t="shared" si="13"/>
        <v>0.1662879488062067</v>
      </c>
      <c r="R59">
        <v>5.967292588952104E-3</v>
      </c>
      <c r="S59" s="50">
        <v>1</v>
      </c>
      <c r="T59">
        <f t="shared" si="6"/>
        <v>1.805988856032701E-3</v>
      </c>
      <c r="U59">
        <f t="shared" si="7"/>
        <v>0</v>
      </c>
      <c r="AP59" s="3"/>
      <c r="AQ59" s="3"/>
      <c r="AR59" s="3"/>
      <c r="AS59" s="3"/>
      <c r="AT59" s="3"/>
    </row>
    <row r="60" spans="1:46" x14ac:dyDescent="0.3">
      <c r="A60" s="3"/>
      <c r="B60" s="11">
        <v>55</v>
      </c>
      <c r="C60" s="12">
        <v>31.645944529792381</v>
      </c>
      <c r="D60" s="12">
        <v>9.125206599652234</v>
      </c>
      <c r="E60" s="12">
        <v>0.77108265732472014</v>
      </c>
      <c r="F60" s="13">
        <v>46319.849710984716</v>
      </c>
      <c r="G60" s="13">
        <v>-1866.6903346519766</v>
      </c>
      <c r="H60" s="13">
        <v>-1458.1058383139687</v>
      </c>
      <c r="I60" s="14">
        <v>0</v>
      </c>
      <c r="J60">
        <v>4315.3344608290399</v>
      </c>
      <c r="K60" s="11">
        <v>55</v>
      </c>
      <c r="L60" s="25">
        <f t="shared" si="8"/>
        <v>-0.36817495067442413</v>
      </c>
      <c r="M60" s="25">
        <f t="shared" si="9"/>
        <v>7.5350442590165712E-2</v>
      </c>
      <c r="N60" s="25">
        <f t="shared" si="10"/>
        <v>-1.3931421185960623E-2</v>
      </c>
      <c r="O60" s="25">
        <f t="shared" si="11"/>
        <v>-4.4295888545845964E-2</v>
      </c>
      <c r="P60" s="25">
        <f t="shared" si="12"/>
        <v>0.34311667751639213</v>
      </c>
      <c r="Q60" s="25">
        <f t="shared" si="13"/>
        <v>0.65841481865724039</v>
      </c>
      <c r="R60">
        <v>0.41866924030597524</v>
      </c>
      <c r="S60" s="50">
        <v>1</v>
      </c>
      <c r="T60">
        <f t="shared" si="6"/>
        <v>-0.13905561160873947</v>
      </c>
      <c r="U60">
        <f t="shared" si="7"/>
        <v>0</v>
      </c>
      <c r="AP60" s="3"/>
      <c r="AQ60" s="3"/>
      <c r="AR60" s="3"/>
      <c r="AS60" s="3"/>
      <c r="AT60" s="3"/>
    </row>
    <row r="61" spans="1:46" x14ac:dyDescent="0.3">
      <c r="A61" s="3"/>
      <c r="B61" s="11">
        <v>56</v>
      </c>
      <c r="C61" s="12">
        <v>28.931600733526569</v>
      </c>
      <c r="D61" s="12">
        <v>6.1203628865252746</v>
      </c>
      <c r="E61" s="12">
        <v>7.0109614381898944E-2</v>
      </c>
      <c r="F61" s="13">
        <v>46793.91464712286</v>
      </c>
      <c r="G61" s="13">
        <v>-2352.9715314056289</v>
      </c>
      <c r="H61" s="13">
        <v>-2643.1336035943159</v>
      </c>
      <c r="I61" s="14">
        <v>0</v>
      </c>
      <c r="J61">
        <v>2504.3973574212514</v>
      </c>
      <c r="K61" s="11">
        <v>56</v>
      </c>
      <c r="L61" s="25">
        <f t="shared" si="8"/>
        <v>-0.69906454631673043</v>
      </c>
      <c r="M61" s="25">
        <f t="shared" si="9"/>
        <v>-0.36829909861653937</v>
      </c>
      <c r="N61" s="25">
        <f t="shared" si="10"/>
        <v>-1.1462801665754199</v>
      </c>
      <c r="O61" s="25">
        <f t="shared" si="11"/>
        <v>-3.4391132564023479E-2</v>
      </c>
      <c r="P61" s="25">
        <f t="shared" si="12"/>
        <v>0.21817373146785876</v>
      </c>
      <c r="Q61" s="25">
        <f t="shared" si="13"/>
        <v>0.49982844551160532</v>
      </c>
      <c r="R61">
        <v>0.1040469495321272</v>
      </c>
      <c r="S61" s="50">
        <v>1</v>
      </c>
      <c r="T61">
        <f t="shared" si="6"/>
        <v>1.1859965385485394E-2</v>
      </c>
      <c r="U61">
        <f t="shared" si="7"/>
        <v>0</v>
      </c>
      <c r="AP61" s="3"/>
      <c r="AQ61" s="3"/>
      <c r="AR61" s="3"/>
      <c r="AS61" s="3"/>
      <c r="AT61" s="3"/>
    </row>
    <row r="62" spans="1:46" x14ac:dyDescent="0.3">
      <c r="A62" s="3"/>
      <c r="B62" s="11">
        <v>57</v>
      </c>
      <c r="C62" s="12">
        <v>44.23940486450374</v>
      </c>
      <c r="D62" s="12">
        <v>20.053775281131074</v>
      </c>
      <c r="E62" s="12">
        <v>0.24560876090277059</v>
      </c>
      <c r="F62" s="13">
        <v>112352.11387283279</v>
      </c>
      <c r="G62" s="13">
        <v>-6492.5012975758636</v>
      </c>
      <c r="H62" s="13">
        <v>-24003.177377064505</v>
      </c>
      <c r="I62" s="14">
        <v>0</v>
      </c>
      <c r="J62">
        <v>9316.7526313787002</v>
      </c>
      <c r="K62" s="11">
        <v>57</v>
      </c>
      <c r="L62" s="25">
        <f t="shared" si="8"/>
        <v>1.1670193027664146</v>
      </c>
      <c r="M62" s="25">
        <f t="shared" si="9"/>
        <v>1.6888967513060222</v>
      </c>
      <c r="N62" s="25">
        <f t="shared" si="10"/>
        <v>-0.862779623465319</v>
      </c>
      <c r="O62" s="25">
        <f t="shared" si="11"/>
        <v>1.3353325412179622</v>
      </c>
      <c r="P62" s="25">
        <f t="shared" si="12"/>
        <v>-0.84541879008900345</v>
      </c>
      <c r="Q62" s="25">
        <f t="shared" si="13"/>
        <v>-2.3586799975080965</v>
      </c>
      <c r="R62">
        <v>1.2875882320120871</v>
      </c>
      <c r="S62" s="50">
        <v>1</v>
      </c>
      <c r="T62">
        <f t="shared" si="6"/>
        <v>-0.46120314420859354</v>
      </c>
      <c r="U62">
        <f t="shared" si="7"/>
        <v>0</v>
      </c>
      <c r="AP62" s="3"/>
      <c r="AQ62" s="3"/>
      <c r="AR62" s="3"/>
      <c r="AS62" s="3"/>
      <c r="AT62" s="3"/>
    </row>
    <row r="63" spans="1:46" x14ac:dyDescent="0.3">
      <c r="A63" s="3"/>
      <c r="B63" s="11">
        <v>58</v>
      </c>
      <c r="C63" s="12">
        <v>22.193854768251384</v>
      </c>
      <c r="D63" s="12">
        <v>0.52279885256757774</v>
      </c>
      <c r="E63" s="12">
        <v>0.14183425435758806</v>
      </c>
      <c r="F63" s="13">
        <v>17677.209505272764</v>
      </c>
      <c r="G63" s="13">
        <v>-320.09423200501885</v>
      </c>
      <c r="H63" s="13">
        <v>-1198.4316348604646</v>
      </c>
      <c r="I63" s="14">
        <v>0</v>
      </c>
      <c r="J63">
        <v>679.38945510875328</v>
      </c>
      <c r="K63" s="11">
        <v>58</v>
      </c>
      <c r="L63" s="25">
        <f t="shared" si="8"/>
        <v>-1.5204233001553542</v>
      </c>
      <c r="M63" s="25">
        <f t="shared" si="9"/>
        <v>-1.1947503062755915</v>
      </c>
      <c r="N63" s="25">
        <f t="shared" si="10"/>
        <v>-1.0304165011924886</v>
      </c>
      <c r="O63" s="25">
        <f t="shared" si="11"/>
        <v>-0.64273365579308284</v>
      </c>
      <c r="P63" s="25">
        <f t="shared" si="12"/>
        <v>0.74049225917965644</v>
      </c>
      <c r="Q63" s="25">
        <f t="shared" si="13"/>
        <v>0.69316572604668092</v>
      </c>
      <c r="R63">
        <v>-0.21301992475380818</v>
      </c>
      <c r="S63" s="50">
        <v>1</v>
      </c>
      <c r="T63">
        <f t="shared" si="6"/>
        <v>0.36748158712252271</v>
      </c>
      <c r="U63">
        <f t="shared" si="7"/>
        <v>0</v>
      </c>
      <c r="AP63" s="3"/>
      <c r="AQ63" s="3"/>
      <c r="AR63" s="3"/>
      <c r="AS63" s="3"/>
      <c r="AT63" s="3"/>
    </row>
    <row r="64" spans="1:46" x14ac:dyDescent="0.3">
      <c r="A64" s="3"/>
      <c r="B64" s="11">
        <v>59</v>
      </c>
      <c r="C64" s="12">
        <v>21.351389856849458</v>
      </c>
      <c r="D64" s="12">
        <v>5.5329227767606062</v>
      </c>
      <c r="E64" s="12">
        <v>0.94562586869286558</v>
      </c>
      <c r="F64" s="13">
        <v>14330.949505121729</v>
      </c>
      <c r="G64" s="13">
        <v>-1810.6701348781996</v>
      </c>
      <c r="H64" s="13">
        <v>-4767.5215122278378</v>
      </c>
      <c r="I64" s="14">
        <v>0</v>
      </c>
      <c r="J64">
        <v>1599.4179476386696</v>
      </c>
      <c r="K64" s="11">
        <v>59</v>
      </c>
      <c r="L64" s="25">
        <f t="shared" si="8"/>
        <v>-1.6231232139467153</v>
      </c>
      <c r="M64" s="25">
        <f t="shared" si="9"/>
        <v>-0.45503157460022464</v>
      </c>
      <c r="N64" s="25">
        <f t="shared" si="10"/>
        <v>0.26802490851713273</v>
      </c>
      <c r="O64" s="25">
        <f t="shared" si="11"/>
        <v>-0.71264789375218607</v>
      </c>
      <c r="P64" s="25">
        <f t="shared" si="12"/>
        <v>0.35751026058044982</v>
      </c>
      <c r="Q64" s="25">
        <f t="shared" si="13"/>
        <v>0.21553217545338499</v>
      </c>
      <c r="R64">
        <v>-5.3179215017247435E-2</v>
      </c>
      <c r="S64" s="50">
        <v>1</v>
      </c>
      <c r="T64">
        <f t="shared" si="6"/>
        <v>0.38433811697388753</v>
      </c>
      <c r="U64">
        <f t="shared" si="7"/>
        <v>0</v>
      </c>
      <c r="AP64" s="3"/>
      <c r="AQ64" s="3"/>
      <c r="AR64" s="3"/>
      <c r="AS64" s="3"/>
      <c r="AT64" s="3"/>
    </row>
    <row r="65" spans="1:46" x14ac:dyDescent="0.3">
      <c r="A65" s="3"/>
      <c r="B65" s="11">
        <v>60</v>
      </c>
      <c r="C65" s="12">
        <v>37.31321550685643</v>
      </c>
      <c r="D65" s="12">
        <v>13.801877864344853</v>
      </c>
      <c r="E65" s="12">
        <v>0.4285484102887322</v>
      </c>
      <c r="F65" s="13">
        <v>71325.909461063027</v>
      </c>
      <c r="G65" s="13">
        <v>-2050.7734653735561</v>
      </c>
      <c r="H65" s="13">
        <v>-2719.3932119784386</v>
      </c>
      <c r="I65" s="14">
        <v>0</v>
      </c>
      <c r="J65">
        <v>3540.7658032270137</v>
      </c>
      <c r="K65" s="11">
        <v>60</v>
      </c>
      <c r="L65" s="25">
        <f t="shared" si="8"/>
        <v>0.32268852969085449</v>
      </c>
      <c r="M65" s="25">
        <f t="shared" si="9"/>
        <v>0.76583662391516361</v>
      </c>
      <c r="N65" s="25">
        <f t="shared" si="10"/>
        <v>-0.56725972501884103</v>
      </c>
      <c r="O65" s="25">
        <f t="shared" si="11"/>
        <v>0.47816190364831113</v>
      </c>
      <c r="P65" s="25">
        <f t="shared" si="12"/>
        <v>0.29581916977038925</v>
      </c>
      <c r="Q65" s="25">
        <f t="shared" si="13"/>
        <v>0.48962300133090852</v>
      </c>
      <c r="R65">
        <v>0.28409992535970235</v>
      </c>
      <c r="S65" s="50">
        <v>1</v>
      </c>
      <c r="T65">
        <f t="shared" si="6"/>
        <v>-0.50345886441522536</v>
      </c>
      <c r="U65">
        <f t="shared" si="7"/>
        <v>0</v>
      </c>
      <c r="AP65" s="3"/>
      <c r="AQ65" s="3"/>
      <c r="AR65" s="3"/>
      <c r="AS65" s="3"/>
      <c r="AT65" s="3"/>
    </row>
    <row r="66" spans="1:46" x14ac:dyDescent="0.3">
      <c r="A66" s="3"/>
      <c r="B66" s="11">
        <v>61</v>
      </c>
      <c r="C66" s="12">
        <v>28.988388185705965</v>
      </c>
      <c r="D66" s="12">
        <v>0.6283213302544739</v>
      </c>
      <c r="E66" s="12">
        <v>0.43693417122337191</v>
      </c>
      <c r="F66" s="13">
        <v>18097.986746815408</v>
      </c>
      <c r="G66" s="13">
        <v>-184.10736940131727</v>
      </c>
      <c r="H66" s="13">
        <v>1747.2351901668671</v>
      </c>
      <c r="I66" s="14">
        <v>0</v>
      </c>
      <c r="J66">
        <v>-837.4275545137366</v>
      </c>
      <c r="K66" s="11">
        <v>61</v>
      </c>
      <c r="L66" s="25">
        <f t="shared" si="8"/>
        <v>-0.69214192394477903</v>
      </c>
      <c r="M66" s="25">
        <f t="shared" si="9"/>
        <v>-1.1791704614376484</v>
      </c>
      <c r="N66" s="25">
        <f t="shared" si="10"/>
        <v>-0.5537134039882764</v>
      </c>
      <c r="O66" s="25">
        <f t="shared" si="11"/>
        <v>-0.63394225279640604</v>
      </c>
      <c r="P66" s="25">
        <f t="shared" si="12"/>
        <v>0.77543212391436256</v>
      </c>
      <c r="Q66" s="25">
        <f t="shared" si="13"/>
        <v>1.0873696695854962</v>
      </c>
      <c r="R66">
        <v>-0.47654340182771282</v>
      </c>
      <c r="S66" s="50">
        <v>0</v>
      </c>
      <c r="T66">
        <f t="shared" si="6"/>
        <v>0.25044035231365824</v>
      </c>
      <c r="U66">
        <f t="shared" si="7"/>
        <v>1</v>
      </c>
      <c r="AP66" s="3"/>
      <c r="AQ66" s="3"/>
      <c r="AR66" s="3"/>
      <c r="AS66" s="3"/>
      <c r="AT66" s="3"/>
    </row>
    <row r="67" spans="1:46" x14ac:dyDescent="0.3">
      <c r="A67" s="3"/>
      <c r="B67" s="11">
        <v>62</v>
      </c>
      <c r="C67" s="12">
        <v>37.495216878393855</v>
      </c>
      <c r="D67" s="12">
        <v>5.3282779249073151</v>
      </c>
      <c r="E67" s="12">
        <v>1.1733474291954706</v>
      </c>
      <c r="F67" s="13">
        <v>18686.671333008217</v>
      </c>
      <c r="G67" s="13">
        <v>-351.58134025210609</v>
      </c>
      <c r="H67" s="13">
        <v>-2285.738263790342</v>
      </c>
      <c r="I67" s="14">
        <v>0</v>
      </c>
      <c r="J67">
        <v>193.39813432785888</v>
      </c>
      <c r="K67" s="11">
        <v>62</v>
      </c>
      <c r="L67" s="25">
        <f t="shared" si="8"/>
        <v>0.34487524027527383</v>
      </c>
      <c r="M67" s="25">
        <f t="shared" si="9"/>
        <v>-0.48524632228856496</v>
      </c>
      <c r="N67" s="25">
        <f t="shared" si="10"/>
        <v>0.63588530761423256</v>
      </c>
      <c r="O67" s="25">
        <f t="shared" si="11"/>
        <v>-0.62164272011213095</v>
      </c>
      <c r="P67" s="25">
        <f t="shared" si="12"/>
        <v>0.73240210045420373</v>
      </c>
      <c r="Q67" s="25">
        <f t="shared" si="13"/>
        <v>0.54765688664965373</v>
      </c>
      <c r="R67">
        <v>-0.29745339422801664</v>
      </c>
      <c r="S67" s="50">
        <v>1</v>
      </c>
      <c r="T67">
        <f t="shared" si="6"/>
        <v>0.1409384701773127</v>
      </c>
      <c r="U67">
        <f t="shared" si="7"/>
        <v>0</v>
      </c>
      <c r="AP67" s="3"/>
      <c r="AQ67" s="3"/>
      <c r="AR67" s="3"/>
      <c r="AS67" s="3"/>
      <c r="AT67" s="3"/>
    </row>
    <row r="68" spans="1:46" x14ac:dyDescent="0.3">
      <c r="A68" s="3"/>
      <c r="B68" s="11">
        <v>63</v>
      </c>
      <c r="C68" s="12">
        <v>25.419627719905478</v>
      </c>
      <c r="D68" s="12">
        <v>1.3418863894938788</v>
      </c>
      <c r="E68" s="12">
        <v>0.98667885055663163</v>
      </c>
      <c r="F68" s="13">
        <v>28272.714090130696</v>
      </c>
      <c r="G68" s="13">
        <v>-3513.0312266593187</v>
      </c>
      <c r="H68" s="13">
        <v>-8886.8016964179296</v>
      </c>
      <c r="I68" s="14">
        <v>1</v>
      </c>
      <c r="J68">
        <v>-4226.3408818302532</v>
      </c>
      <c r="K68" s="11">
        <v>63</v>
      </c>
      <c r="L68" s="25">
        <f t="shared" si="8"/>
        <v>-1.1271884015124023</v>
      </c>
      <c r="M68" s="25">
        <f t="shared" si="9"/>
        <v>-1.0738162928432162</v>
      </c>
      <c r="N68" s="25">
        <f t="shared" si="10"/>
        <v>0.33434171338707924</v>
      </c>
      <c r="O68" s="25">
        <f t="shared" si="11"/>
        <v>-0.42135915745491076</v>
      </c>
      <c r="P68" s="25">
        <f t="shared" si="12"/>
        <v>-7.9886890420810305E-2</v>
      </c>
      <c r="Q68" s="25">
        <f t="shared" si="13"/>
        <v>-0.33573060801974758</v>
      </c>
      <c r="R68">
        <v>-1.0653146364928694</v>
      </c>
      <c r="S68" s="50">
        <v>0</v>
      </c>
      <c r="T68">
        <f t="shared" si="6"/>
        <v>0.52533048745424726</v>
      </c>
      <c r="U68">
        <f t="shared" si="7"/>
        <v>1</v>
      </c>
      <c r="AP68" s="3"/>
      <c r="AQ68" s="3"/>
      <c r="AR68" s="3"/>
      <c r="AS68" s="3"/>
      <c r="AT68" s="3"/>
    </row>
    <row r="69" spans="1:46" x14ac:dyDescent="0.3">
      <c r="A69" s="3"/>
      <c r="B69" s="11">
        <v>64</v>
      </c>
      <c r="C69" s="12">
        <v>30.484265657631674</v>
      </c>
      <c r="D69" s="12">
        <v>0.34510710425481356</v>
      </c>
      <c r="E69" s="12">
        <v>1.05560667407507</v>
      </c>
      <c r="F69" s="13">
        <v>15263.134755452786</v>
      </c>
      <c r="G69" s="13">
        <v>-1604.1119328508416</v>
      </c>
      <c r="H69" s="13">
        <v>-5876.3207160610791</v>
      </c>
      <c r="I69" s="14">
        <v>1</v>
      </c>
      <c r="J69">
        <v>-6620.8116472975325</v>
      </c>
      <c r="K69" s="11">
        <v>64</v>
      </c>
      <c r="L69" s="25">
        <f t="shared" si="8"/>
        <v>-0.50978835012819923</v>
      </c>
      <c r="M69" s="25">
        <f t="shared" si="9"/>
        <v>-1.2209855684527176</v>
      </c>
      <c r="N69" s="25">
        <f t="shared" si="10"/>
        <v>0.44568741386631494</v>
      </c>
      <c r="O69" s="25">
        <f t="shared" si="11"/>
        <v>-0.69317151671911925</v>
      </c>
      <c r="P69" s="25">
        <f t="shared" si="12"/>
        <v>0.41058241402598078</v>
      </c>
      <c r="Q69" s="25">
        <f t="shared" si="13"/>
        <v>6.7147091631250128E-2</v>
      </c>
      <c r="R69">
        <v>-1.4813168687099227</v>
      </c>
      <c r="S69" s="50">
        <v>0</v>
      </c>
      <c r="T69">
        <f t="shared" si="6"/>
        <v>0.49659170299835376</v>
      </c>
      <c r="U69">
        <f t="shared" si="7"/>
        <v>1</v>
      </c>
      <c r="AP69" s="3"/>
      <c r="AQ69" s="3"/>
      <c r="AR69" s="3"/>
      <c r="AS69" s="3"/>
      <c r="AT69" s="3"/>
    </row>
    <row r="70" spans="1:46" x14ac:dyDescent="0.3">
      <c r="A70" s="3"/>
      <c r="B70" s="11">
        <v>65</v>
      </c>
      <c r="C70" s="12">
        <v>38.227384125204573</v>
      </c>
      <c r="D70" s="12">
        <v>7.5105641106131564</v>
      </c>
      <c r="E70" s="12">
        <v>0.45911919744566088</v>
      </c>
      <c r="F70" s="13">
        <v>39352.229526783223</v>
      </c>
      <c r="G70" s="13">
        <v>-415.46346201381937</v>
      </c>
      <c r="H70" s="13">
        <v>-6147.0121940377694</v>
      </c>
      <c r="I70" s="14">
        <v>0</v>
      </c>
      <c r="J70">
        <v>1858.3935515952105</v>
      </c>
      <c r="K70" s="11">
        <v>65</v>
      </c>
      <c r="L70" s="25">
        <f t="shared" ref="L70:L101" si="14">(C70-C$207)/C$209</f>
        <v>0.43412941823645584</v>
      </c>
      <c r="M70" s="25">
        <f t="shared" ref="M70:M101" si="15">(D70-D$207)/D$209</f>
        <v>-0.16304312055777989</v>
      </c>
      <c r="N70" s="25">
        <f t="shared" ref="N70:N101" si="16">(E70-E$207)/E$209</f>
        <v>-0.51787581099928282</v>
      </c>
      <c r="O70" s="25">
        <f t="shared" ref="O70:O101" si="17">(F70-F$207)/F$209</f>
        <v>-0.18987210065875021</v>
      </c>
      <c r="P70" s="25">
        <f t="shared" ref="P70:P101" si="18">(G70-G$207)/G$209</f>
        <v>0.71598850982799023</v>
      </c>
      <c r="Q70" s="25">
        <f t="shared" ref="Q70:Q101" si="19">(H70-H$207)/H$209</f>
        <v>3.0921797176989639E-2</v>
      </c>
      <c r="R70">
        <v>-8.1862124342084747E-3</v>
      </c>
      <c r="S70" s="50">
        <v>1</v>
      </c>
      <c r="T70">
        <f t="shared" si="6"/>
        <v>-2.7226782438810708E-2</v>
      </c>
      <c r="U70">
        <f t="shared" si="7"/>
        <v>0</v>
      </c>
      <c r="AP70" s="3"/>
      <c r="AQ70" s="3"/>
      <c r="AR70" s="3"/>
      <c r="AS70" s="3"/>
      <c r="AT70" s="3"/>
    </row>
    <row r="71" spans="1:46" x14ac:dyDescent="0.3">
      <c r="A71" s="3"/>
      <c r="B71" s="11">
        <v>66</v>
      </c>
      <c r="C71" s="12">
        <v>54.821028023115296</v>
      </c>
      <c r="D71" s="12">
        <v>0.6433347387661299</v>
      </c>
      <c r="E71" s="12">
        <v>1.245069105572409</v>
      </c>
      <c r="F71" s="13">
        <v>27061.009516912549</v>
      </c>
      <c r="G71" s="13">
        <v>-5516.6201798493094</v>
      </c>
      <c r="H71" s="13">
        <v>-10775.287389556837</v>
      </c>
      <c r="I71" s="14">
        <v>1</v>
      </c>
      <c r="J71">
        <v>-1672.000656261459</v>
      </c>
      <c r="K71" s="11">
        <v>66</v>
      </c>
      <c r="L71" s="25">
        <f t="shared" si="14"/>
        <v>2.4569623869877768</v>
      </c>
      <c r="M71" s="25">
        <f t="shared" si="15"/>
        <v>-1.1769538097798444</v>
      </c>
      <c r="N71" s="25">
        <f t="shared" si="16"/>
        <v>0.75174418561288292</v>
      </c>
      <c r="O71" s="25">
        <f t="shared" si="17"/>
        <v>-0.44667560084672236</v>
      </c>
      <c r="P71" s="25">
        <f t="shared" si="18"/>
        <v>-0.59468019962760788</v>
      </c>
      <c r="Q71" s="25">
        <f t="shared" si="19"/>
        <v>-0.58845725762822221</v>
      </c>
      <c r="R71">
        <v>-0.62153756015380535</v>
      </c>
      <c r="S71" s="50">
        <v>0</v>
      </c>
      <c r="T71">
        <f t="shared" ref="T71:T134" si="20">((0.16*P71)+(0.16*Q71)+(0.42*O71)+(0.05*L71)+(0.21*M71))*-1</f>
        <v>0.50121792622093464</v>
      </c>
      <c r="U71">
        <f t="shared" ref="U71:U134" si="21">IF(S71=1,0,1)</f>
        <v>1</v>
      </c>
      <c r="AP71" s="3"/>
      <c r="AQ71" s="3"/>
      <c r="AR71" s="3"/>
      <c r="AS71" s="3"/>
      <c r="AT71" s="3"/>
    </row>
    <row r="72" spans="1:46" x14ac:dyDescent="0.3">
      <c r="A72" s="3"/>
      <c r="B72" s="11">
        <v>67</v>
      </c>
      <c r="C72" s="12">
        <v>32.724728544078978</v>
      </c>
      <c r="D72" s="12">
        <v>15.556278343972188</v>
      </c>
      <c r="E72" s="12">
        <v>5.808131933187332E-2</v>
      </c>
      <c r="F72" s="13">
        <v>74097.533804964303</v>
      </c>
      <c r="G72" s="13">
        <v>-7919.7036772523461</v>
      </c>
      <c r="H72" s="13">
        <v>-8218.1677113719106</v>
      </c>
      <c r="I72" s="14">
        <v>0</v>
      </c>
      <c r="J72">
        <v>7707.2232045679812</v>
      </c>
      <c r="K72" s="11">
        <v>67</v>
      </c>
      <c r="L72" s="25">
        <f t="shared" si="14"/>
        <v>-0.23666677298383368</v>
      </c>
      <c r="M72" s="25">
        <f t="shared" si="15"/>
        <v>1.0248647272668419</v>
      </c>
      <c r="N72" s="25">
        <f t="shared" si="16"/>
        <v>-1.1657106210646402</v>
      </c>
      <c r="O72" s="25">
        <f t="shared" si="17"/>
        <v>0.53607013669177195</v>
      </c>
      <c r="P72" s="25">
        <f t="shared" si="18"/>
        <v>-1.2121178751342199</v>
      </c>
      <c r="Q72" s="25">
        <f t="shared" si="19"/>
        <v>-0.24625064665759713</v>
      </c>
      <c r="R72">
        <v>1.0079574075189646</v>
      </c>
      <c r="S72" s="50">
        <v>1</v>
      </c>
      <c r="T72">
        <f t="shared" si="20"/>
        <v>-0.19519874800069859</v>
      </c>
      <c r="U72">
        <f t="shared" si="21"/>
        <v>0</v>
      </c>
      <c r="AP72" s="3"/>
      <c r="AQ72" s="3"/>
      <c r="AR72" s="3"/>
      <c r="AS72" s="3"/>
      <c r="AT72" s="3"/>
    </row>
    <row r="73" spans="1:46" x14ac:dyDescent="0.3">
      <c r="A73" s="3"/>
      <c r="B73" s="11">
        <v>68</v>
      </c>
      <c r="C73" s="12">
        <v>30.009301956713195</v>
      </c>
      <c r="D73" s="12">
        <v>4.0433499580369174</v>
      </c>
      <c r="E73" s="12">
        <v>0.56918672068948384</v>
      </c>
      <c r="F73" s="13">
        <v>17915.119710781019</v>
      </c>
      <c r="G73" s="13">
        <v>-497.9959734309075</v>
      </c>
      <c r="H73" s="13">
        <v>-306.81659032831703</v>
      </c>
      <c r="I73" s="14">
        <v>0</v>
      </c>
      <c r="J73">
        <v>2922.8287152262114</v>
      </c>
      <c r="K73" s="11">
        <v>68</v>
      </c>
      <c r="L73" s="25">
        <f t="shared" si="14"/>
        <v>-0.56768836528394273</v>
      </c>
      <c r="M73" s="25">
        <f t="shared" si="15"/>
        <v>-0.67495925161509274</v>
      </c>
      <c r="N73" s="25">
        <f t="shared" si="16"/>
        <v>-0.34007322200095719</v>
      </c>
      <c r="O73" s="25">
        <f t="shared" si="17"/>
        <v>-0.63776293901672576</v>
      </c>
      <c r="P73" s="25">
        <f t="shared" si="18"/>
        <v>0.6947829703375149</v>
      </c>
      <c r="Q73" s="25">
        <f t="shared" si="19"/>
        <v>0.81248613380184098</v>
      </c>
      <c r="R73">
        <v>0.17674292117933443</v>
      </c>
      <c r="S73" s="50">
        <v>1</v>
      </c>
      <c r="T73">
        <f t="shared" si="20"/>
        <v>0.19682323882809449</v>
      </c>
      <c r="U73">
        <f t="shared" si="21"/>
        <v>0</v>
      </c>
      <c r="AP73" s="3"/>
      <c r="AQ73" s="3"/>
      <c r="AR73" s="3"/>
      <c r="AS73" s="3"/>
      <c r="AT73" s="3"/>
    </row>
    <row r="74" spans="1:46" x14ac:dyDescent="0.3">
      <c r="A74" s="3"/>
      <c r="B74" s="11">
        <v>69</v>
      </c>
      <c r="C74" s="12">
        <v>28.595522746689809</v>
      </c>
      <c r="D74" s="12">
        <v>9.843511096176826</v>
      </c>
      <c r="E74" s="12">
        <v>0.56422052687349444</v>
      </c>
      <c r="F74" s="13">
        <v>23057.981939325073</v>
      </c>
      <c r="G74" s="13">
        <v>-1417.0611627277251</v>
      </c>
      <c r="H74" s="13">
        <v>-3334.7577853832345</v>
      </c>
      <c r="I74" s="14">
        <v>0</v>
      </c>
      <c r="J74">
        <v>1614.6762451789655</v>
      </c>
      <c r="K74" s="11">
        <v>69</v>
      </c>
      <c r="L74" s="25">
        <f t="shared" si="14"/>
        <v>-0.74003382564003606</v>
      </c>
      <c r="M74" s="25">
        <f t="shared" si="15"/>
        <v>0.18140436444230162</v>
      </c>
      <c r="N74" s="25">
        <f t="shared" si="16"/>
        <v>-0.34809558947073616</v>
      </c>
      <c r="O74" s="25">
        <f t="shared" si="17"/>
        <v>-0.53031184626807981</v>
      </c>
      <c r="P74" s="25">
        <f t="shared" si="18"/>
        <v>0.45864241395163829</v>
      </c>
      <c r="Q74" s="25">
        <f t="shared" si="19"/>
        <v>0.40727182044065269</v>
      </c>
      <c r="R74">
        <v>-5.0528321998156281E-2</v>
      </c>
      <c r="S74" s="50">
        <v>1</v>
      </c>
      <c r="T74">
        <f t="shared" si="20"/>
        <v>8.3091472678945441E-2</v>
      </c>
      <c r="U74">
        <f t="shared" si="21"/>
        <v>0</v>
      </c>
      <c r="AP74" s="3"/>
      <c r="AQ74" s="3"/>
      <c r="AR74" s="3"/>
      <c r="AS74" s="3"/>
      <c r="AT74" s="3"/>
    </row>
    <row r="75" spans="1:46" x14ac:dyDescent="0.3">
      <c r="A75" s="3"/>
      <c r="B75" s="11">
        <v>70</v>
      </c>
      <c r="C75" s="12">
        <v>26.960818557801435</v>
      </c>
      <c r="D75" s="12">
        <v>0.16997096460518654</v>
      </c>
      <c r="E75" s="12">
        <v>0.50791194244131355</v>
      </c>
      <c r="F75" s="13">
        <v>21170.234703007973</v>
      </c>
      <c r="G75" s="13">
        <v>-2840.0402708913844</v>
      </c>
      <c r="H75" s="13">
        <v>-3925.1330450358892</v>
      </c>
      <c r="I75" s="14">
        <v>1</v>
      </c>
      <c r="J75">
        <v>-4520.2660340894899</v>
      </c>
      <c r="K75" s="11">
        <v>70</v>
      </c>
      <c r="L75" s="25">
        <f t="shared" si="14"/>
        <v>-0.93931094329926423</v>
      </c>
      <c r="M75" s="25">
        <f t="shared" si="15"/>
        <v>-1.2468435083065723</v>
      </c>
      <c r="N75" s="25">
        <f t="shared" si="16"/>
        <v>-0.43905622708492398</v>
      </c>
      <c r="O75" s="25">
        <f t="shared" si="17"/>
        <v>-0.56975301625503727</v>
      </c>
      <c r="P75" s="25">
        <f t="shared" si="18"/>
        <v>9.3028437663037519E-2</v>
      </c>
      <c r="Q75" s="25">
        <f t="shared" si="19"/>
        <v>0.32826483514771509</v>
      </c>
      <c r="R75">
        <v>-1.1163795821200999</v>
      </c>
      <c r="S75" s="50">
        <v>0</v>
      </c>
      <c r="T75">
        <f t="shared" si="20"/>
        <v>0.48069202708673864</v>
      </c>
      <c r="U75">
        <f t="shared" si="21"/>
        <v>1</v>
      </c>
      <c r="AP75" s="3"/>
      <c r="AQ75" s="3"/>
      <c r="AR75" s="3"/>
      <c r="AS75" s="3"/>
      <c r="AT75" s="3"/>
    </row>
    <row r="76" spans="1:46" x14ac:dyDescent="0.3">
      <c r="A76" s="3"/>
      <c r="B76" s="11">
        <v>71</v>
      </c>
      <c r="C76" s="12">
        <v>46.958115357935597</v>
      </c>
      <c r="D76" s="12">
        <v>1.793608941955168</v>
      </c>
      <c r="E76" s="12">
        <v>0.96562994722337914</v>
      </c>
      <c r="F76" s="13">
        <v>26287.240260699047</v>
      </c>
      <c r="G76" s="13">
        <v>-1481.3208222903579</v>
      </c>
      <c r="H76" s="13">
        <v>-445.94958646981036</v>
      </c>
      <c r="I76" s="14">
        <v>0</v>
      </c>
      <c r="J76">
        <v>3045.8906649455553</v>
      </c>
      <c r="K76" s="11">
        <v>71</v>
      </c>
      <c r="L76" s="25">
        <f t="shared" si="14"/>
        <v>1.4984412166292622</v>
      </c>
      <c r="M76" s="25">
        <f t="shared" si="15"/>
        <v>-1.0071218081095588</v>
      </c>
      <c r="N76" s="25">
        <f t="shared" si="16"/>
        <v>0.30033940827535943</v>
      </c>
      <c r="O76" s="25">
        <f t="shared" si="17"/>
        <v>-0.46284215332677692</v>
      </c>
      <c r="P76" s="25">
        <f t="shared" si="18"/>
        <v>0.4421318204279111</v>
      </c>
      <c r="Q76" s="25">
        <f t="shared" si="19"/>
        <v>0.7938666567824606</v>
      </c>
      <c r="R76">
        <v>0.19812303010467325</v>
      </c>
      <c r="S76" s="50">
        <v>1</v>
      </c>
      <c r="T76">
        <f t="shared" si="20"/>
        <v>0.13320746691513102</v>
      </c>
      <c r="U76">
        <f t="shared" si="21"/>
        <v>0</v>
      </c>
      <c r="AP76" s="3"/>
      <c r="AQ76" s="3"/>
      <c r="AR76" s="3"/>
      <c r="AS76" s="3"/>
      <c r="AT76" s="3"/>
    </row>
    <row r="77" spans="1:46" x14ac:dyDescent="0.3">
      <c r="A77" s="3"/>
      <c r="B77" s="11">
        <v>72</v>
      </c>
      <c r="C77" s="12">
        <v>30.242779959551754</v>
      </c>
      <c r="D77" s="12">
        <v>1.5767447569219037</v>
      </c>
      <c r="E77" s="12">
        <v>0.99730597541634569</v>
      </c>
      <c r="F77" s="13">
        <v>15146.138802595442</v>
      </c>
      <c r="G77" s="13">
        <v>-558.24631613374754</v>
      </c>
      <c r="H77" s="13">
        <v>33.847251088093799</v>
      </c>
      <c r="I77" s="14">
        <v>0</v>
      </c>
      <c r="J77">
        <v>135.49166209622376</v>
      </c>
      <c r="K77" s="11">
        <v>72</v>
      </c>
      <c r="L77" s="25">
        <f t="shared" si="14"/>
        <v>-0.53922644308495438</v>
      </c>
      <c r="M77" s="25">
        <f t="shared" si="15"/>
        <v>-1.0391406767694706</v>
      </c>
      <c r="N77" s="25">
        <f t="shared" si="16"/>
        <v>0.35150872376379061</v>
      </c>
      <c r="O77" s="25">
        <f t="shared" si="17"/>
        <v>-0.69561594210386257</v>
      </c>
      <c r="P77" s="25">
        <f t="shared" si="18"/>
        <v>0.67930251300545785</v>
      </c>
      <c r="Q77" s="25">
        <f t="shared" si="19"/>
        <v>0.85807548170991088</v>
      </c>
      <c r="R77">
        <v>-0.30751374746163568</v>
      </c>
      <c r="S77" s="50">
        <v>1</v>
      </c>
      <c r="T77">
        <f t="shared" si="20"/>
        <v>0.29135908080499989</v>
      </c>
      <c r="U77">
        <f t="shared" si="21"/>
        <v>0</v>
      </c>
      <c r="AP77" s="3"/>
      <c r="AQ77" s="3"/>
      <c r="AR77" s="3"/>
      <c r="AS77" s="3"/>
      <c r="AT77" s="3"/>
    </row>
    <row r="78" spans="1:46" x14ac:dyDescent="0.3">
      <c r="A78" s="3"/>
      <c r="B78" s="11">
        <v>73</v>
      </c>
      <c r="C78" s="12">
        <v>43.030930948056159</v>
      </c>
      <c r="D78" s="12">
        <v>4.461015683940909</v>
      </c>
      <c r="E78" s="12">
        <v>0.3715652664456095</v>
      </c>
      <c r="F78" s="13">
        <v>31945.405415218109</v>
      </c>
      <c r="G78" s="13">
        <v>-845.84643684833748</v>
      </c>
      <c r="H78" s="13">
        <v>-2328.3488404899526</v>
      </c>
      <c r="I78" s="14">
        <v>1</v>
      </c>
      <c r="J78">
        <v>-8100.6286413273629</v>
      </c>
      <c r="K78" s="11">
        <v>73</v>
      </c>
      <c r="L78" s="25">
        <f t="shared" si="14"/>
        <v>1.0197013962772932</v>
      </c>
      <c r="M78" s="25">
        <f t="shared" si="15"/>
        <v>-0.61329308013815975</v>
      </c>
      <c r="N78" s="25">
        <f t="shared" si="16"/>
        <v>-0.65931004291440443</v>
      </c>
      <c r="O78" s="25">
        <f t="shared" si="17"/>
        <v>-0.34462470907346215</v>
      </c>
      <c r="P78" s="25">
        <f t="shared" si="18"/>
        <v>0.60540780639150149</v>
      </c>
      <c r="Q78" s="25">
        <f t="shared" si="19"/>
        <v>0.54195452505575759</v>
      </c>
      <c r="R78">
        <v>-1.7384121657865625</v>
      </c>
      <c r="S78" s="50">
        <v>0</v>
      </c>
      <c r="T78">
        <f t="shared" si="20"/>
        <v>3.8970881794441525E-2</v>
      </c>
      <c r="U78">
        <f t="shared" si="21"/>
        <v>1</v>
      </c>
      <c r="AP78" s="3"/>
      <c r="AQ78" s="3"/>
      <c r="AR78" s="3"/>
      <c r="AS78" s="3"/>
      <c r="AT78" s="3"/>
    </row>
    <row r="79" spans="1:46" x14ac:dyDescent="0.3">
      <c r="A79" s="3"/>
      <c r="B79" s="11">
        <v>74</v>
      </c>
      <c r="C79" s="12">
        <v>27.985746209396968</v>
      </c>
      <c r="D79" s="12">
        <v>6.8990931517278371</v>
      </c>
      <c r="E79" s="12">
        <v>0.67892454234678024</v>
      </c>
      <c r="F79" s="13">
        <v>29452.161731825152</v>
      </c>
      <c r="G79" s="13">
        <v>-822.1561304084895</v>
      </c>
      <c r="H79" s="13">
        <v>-1067.3432282615704</v>
      </c>
      <c r="I79" s="14">
        <v>1</v>
      </c>
      <c r="J79">
        <v>-7748.9757518354472</v>
      </c>
      <c r="K79" s="11">
        <v>74</v>
      </c>
      <c r="L79" s="25">
        <f t="shared" si="14"/>
        <v>-0.81436807619981111</v>
      </c>
      <c r="M79" s="25">
        <f t="shared" si="15"/>
        <v>-0.25332362639094103</v>
      </c>
      <c r="N79" s="25">
        <f t="shared" si="16"/>
        <v>-0.16280323148357875</v>
      </c>
      <c r="O79" s="25">
        <f t="shared" si="17"/>
        <v>-0.39671666611293266</v>
      </c>
      <c r="P79" s="25">
        <f t="shared" si="18"/>
        <v>0.61149468924682737</v>
      </c>
      <c r="Q79" s="25">
        <f t="shared" si="19"/>
        <v>0.71070863565018783</v>
      </c>
      <c r="R79">
        <v>-1.677317919365197</v>
      </c>
      <c r="S79" s="50">
        <v>0</v>
      </c>
      <c r="T79">
        <f t="shared" si="20"/>
        <v>4.8984833135997448E-2</v>
      </c>
      <c r="U79">
        <f t="shared" si="21"/>
        <v>1</v>
      </c>
      <c r="AP79" s="3"/>
      <c r="AQ79" s="3"/>
      <c r="AR79" s="3"/>
      <c r="AS79" s="3"/>
      <c r="AT79" s="3"/>
    </row>
    <row r="80" spans="1:46" x14ac:dyDescent="0.3">
      <c r="A80" s="3"/>
      <c r="B80" s="11">
        <v>75</v>
      </c>
      <c r="C80" s="12">
        <v>33.228840160316103</v>
      </c>
      <c r="D80" s="12">
        <v>5.8598888649019063</v>
      </c>
      <c r="E80" s="12">
        <v>0.6003817127526837</v>
      </c>
      <c r="F80" s="13">
        <v>20503.560203579535</v>
      </c>
      <c r="G80" s="13">
        <v>-1259.3776774523915</v>
      </c>
      <c r="H80" s="13">
        <v>-1559.8410075545544</v>
      </c>
      <c r="I80" s="14">
        <v>0</v>
      </c>
      <c r="J80">
        <v>85.455071803977035</v>
      </c>
      <c r="K80" s="11">
        <v>75</v>
      </c>
      <c r="L80" s="25">
        <f t="shared" si="14"/>
        <v>-0.17521350789458082</v>
      </c>
      <c r="M80" s="25">
        <f t="shared" si="15"/>
        <v>-0.40675673276391316</v>
      </c>
      <c r="N80" s="25">
        <f t="shared" si="16"/>
        <v>-0.28968097014359168</v>
      </c>
      <c r="O80" s="25">
        <f t="shared" si="17"/>
        <v>-0.58368201148917986</v>
      </c>
      <c r="P80" s="25">
        <f t="shared" si="18"/>
        <v>0.49915691322700584</v>
      </c>
      <c r="Q80" s="25">
        <f t="shared" si="19"/>
        <v>0.64480010684717148</v>
      </c>
      <c r="R80">
        <v>-0.31620683052378895</v>
      </c>
      <c r="S80" s="50">
        <v>1</v>
      </c>
      <c r="T80">
        <f t="shared" si="20"/>
        <v>0.15629291088873795</v>
      </c>
      <c r="U80">
        <f t="shared" si="21"/>
        <v>0</v>
      </c>
      <c r="AP80" s="3"/>
      <c r="AQ80" s="3"/>
      <c r="AR80" s="3"/>
      <c r="AS80" s="3"/>
      <c r="AT80" s="3"/>
    </row>
    <row r="81" spans="1:46" x14ac:dyDescent="0.3">
      <c r="A81" s="3"/>
      <c r="B81" s="11">
        <v>76</v>
      </c>
      <c r="C81" s="12">
        <v>49.152515992042098</v>
      </c>
      <c r="D81" s="12">
        <v>17.115173236953975</v>
      </c>
      <c r="E81" s="12">
        <v>0.41990800187386784</v>
      </c>
      <c r="F81" s="13">
        <v>112964.62550811064</v>
      </c>
      <c r="G81" s="13">
        <v>-6628.5339026055326</v>
      </c>
      <c r="H81" s="13">
        <v>-21659.828260581387</v>
      </c>
      <c r="I81" s="14">
        <v>0</v>
      </c>
      <c r="J81">
        <v>9576.446655739579</v>
      </c>
      <c r="K81" s="11">
        <v>76</v>
      </c>
      <c r="L81" s="25">
        <f t="shared" si="14"/>
        <v>1.7659476170696335</v>
      </c>
      <c r="M81" s="25">
        <f t="shared" si="15"/>
        <v>1.2550274478900505</v>
      </c>
      <c r="N81" s="25">
        <f t="shared" si="16"/>
        <v>-0.58121740245982967</v>
      </c>
      <c r="O81" s="25">
        <f t="shared" si="17"/>
        <v>1.3481298983329508</v>
      </c>
      <c r="P81" s="25">
        <f t="shared" si="18"/>
        <v>-0.8803704076808998</v>
      </c>
      <c r="Q81" s="25">
        <f t="shared" si="19"/>
        <v>-2.0450812378122261</v>
      </c>
      <c r="R81">
        <v>1.3327060490201692</v>
      </c>
      <c r="S81" s="50">
        <v>1</v>
      </c>
      <c r="T81">
        <f t="shared" si="20"/>
        <v>-0.44999543893133143</v>
      </c>
      <c r="U81">
        <f t="shared" si="21"/>
        <v>0</v>
      </c>
      <c r="AP81" s="3"/>
      <c r="AQ81" s="3"/>
      <c r="AR81" s="3"/>
      <c r="AS81" s="3"/>
      <c r="AT81" s="3"/>
    </row>
    <row r="82" spans="1:46" x14ac:dyDescent="0.3">
      <c r="A82" s="3"/>
      <c r="B82" s="11">
        <v>77</v>
      </c>
      <c r="C82" s="12">
        <v>27.774820538070195</v>
      </c>
      <c r="D82" s="12">
        <v>1.3208808309935218</v>
      </c>
      <c r="E82" s="12">
        <v>0.4492963746309791</v>
      </c>
      <c r="F82" s="13">
        <v>18507.502167328279</v>
      </c>
      <c r="G82" s="13">
        <v>-2136.109515565262</v>
      </c>
      <c r="H82" s="13">
        <v>-2306.6316340035501</v>
      </c>
      <c r="I82" s="14">
        <v>0</v>
      </c>
      <c r="J82">
        <v>320.95191144461842</v>
      </c>
      <c r="K82" s="11">
        <v>77</v>
      </c>
      <c r="L82" s="25">
        <f t="shared" si="14"/>
        <v>-0.84008077707134921</v>
      </c>
      <c r="M82" s="25">
        <f t="shared" si="15"/>
        <v>-1.0769176542720196</v>
      </c>
      <c r="N82" s="25">
        <f t="shared" si="16"/>
        <v>-0.53374355541879992</v>
      </c>
      <c r="O82" s="25">
        <f t="shared" si="17"/>
        <v>-0.62538614581238006</v>
      </c>
      <c r="P82" s="25">
        <f t="shared" si="18"/>
        <v>0.27389330139160711</v>
      </c>
      <c r="Q82" s="25">
        <f t="shared" si="19"/>
        <v>0.54486083080861791</v>
      </c>
      <c r="R82">
        <v>-0.27529289982000354</v>
      </c>
      <c r="S82" s="50">
        <v>1</v>
      </c>
      <c r="T82">
        <f t="shared" si="20"/>
        <v>0.39981826633985518</v>
      </c>
      <c r="U82">
        <f t="shared" si="21"/>
        <v>0</v>
      </c>
      <c r="AP82" s="3"/>
      <c r="AQ82" s="3"/>
      <c r="AR82" s="3"/>
      <c r="AS82" s="3"/>
      <c r="AT82" s="3"/>
    </row>
    <row r="83" spans="1:46" x14ac:dyDescent="0.3">
      <c r="A83" s="3"/>
      <c r="B83" s="11">
        <v>78</v>
      </c>
      <c r="C83" s="12">
        <v>49.490450649478191</v>
      </c>
      <c r="D83" s="12">
        <v>8.7406865781712195</v>
      </c>
      <c r="E83" s="12">
        <v>0.98250794161298705</v>
      </c>
      <c r="F83" s="13">
        <v>16478.303014302001</v>
      </c>
      <c r="G83" s="13">
        <v>-173.27230610420921</v>
      </c>
      <c r="H83" s="13">
        <v>706.60667668446649</v>
      </c>
      <c r="I83" s="14">
        <v>0</v>
      </c>
      <c r="J83">
        <v>48.899924002508158</v>
      </c>
      <c r="K83" s="11">
        <v>78</v>
      </c>
      <c r="L83" s="25">
        <f t="shared" si="14"/>
        <v>1.807143232122665</v>
      </c>
      <c r="M83" s="25">
        <f t="shared" si="15"/>
        <v>1.8578061927039792E-2</v>
      </c>
      <c r="N83" s="25">
        <f t="shared" si="16"/>
        <v>0.32760404557371814</v>
      </c>
      <c r="O83" s="25">
        <f t="shared" si="17"/>
        <v>-0.66778270568659392</v>
      </c>
      <c r="P83" s="25">
        <f t="shared" si="18"/>
        <v>0.77821603729205546</v>
      </c>
      <c r="Q83" s="25">
        <f t="shared" si="19"/>
        <v>0.94810753026670502</v>
      </c>
      <c r="R83">
        <v>-0.32255772162830731</v>
      </c>
      <c r="S83" s="50">
        <v>1</v>
      </c>
      <c r="T83">
        <f t="shared" si="20"/>
        <v>-9.0001589031843854E-2</v>
      </c>
      <c r="U83">
        <f t="shared" si="21"/>
        <v>0</v>
      </c>
      <c r="AP83" s="3"/>
      <c r="AQ83" s="3"/>
      <c r="AR83" s="3"/>
      <c r="AS83" s="3"/>
      <c r="AT83" s="3"/>
    </row>
    <row r="84" spans="1:46" x14ac:dyDescent="0.3">
      <c r="A84" s="3"/>
      <c r="B84" s="11">
        <v>79</v>
      </c>
      <c r="C84" s="12">
        <v>31.024447387965981</v>
      </c>
      <c r="D84" s="12">
        <v>9.6649084672867573</v>
      </c>
      <c r="E84" s="12">
        <v>0.28917427988367411</v>
      </c>
      <c r="F84" s="13">
        <v>52303.579869551693</v>
      </c>
      <c r="G84" s="13">
        <v>-5215.3235583931009</v>
      </c>
      <c r="H84" s="13">
        <v>-17393.816195256841</v>
      </c>
      <c r="I84" s="14">
        <v>0</v>
      </c>
      <c r="J84">
        <v>5061.1999203109308</v>
      </c>
      <c r="K84" s="11">
        <v>79</v>
      </c>
      <c r="L84" s="25">
        <f t="shared" si="14"/>
        <v>-0.44393799080025481</v>
      </c>
      <c r="M84" s="25">
        <f t="shared" si="15"/>
        <v>0.15503461548689482</v>
      </c>
      <c r="N84" s="25">
        <f t="shared" si="16"/>
        <v>-0.79240407727717443</v>
      </c>
      <c r="O84" s="25">
        <f t="shared" si="17"/>
        <v>8.0723665873186648E-2</v>
      </c>
      <c r="P84" s="25">
        <f t="shared" si="18"/>
        <v>-0.51726637451876012</v>
      </c>
      <c r="Q84" s="25">
        <f t="shared" si="19"/>
        <v>-1.4741820563274026</v>
      </c>
      <c r="R84">
        <v>0.54825181886692653</v>
      </c>
      <c r="S84" s="50">
        <v>1</v>
      </c>
      <c r="T84">
        <f t="shared" si="20"/>
        <v>0.27436743955641252</v>
      </c>
      <c r="U84">
        <f t="shared" si="21"/>
        <v>0</v>
      </c>
      <c r="AP84" s="3"/>
      <c r="AQ84" s="3"/>
      <c r="AR84" s="3"/>
      <c r="AS84" s="3"/>
      <c r="AT84" s="3"/>
    </row>
    <row r="85" spans="1:46" x14ac:dyDescent="0.3">
      <c r="A85" s="3"/>
      <c r="B85" s="11">
        <v>80</v>
      </c>
      <c r="C85" s="12">
        <v>42.198334061287454</v>
      </c>
      <c r="D85" s="12">
        <v>6.5845398573178695</v>
      </c>
      <c r="E85" s="12">
        <v>0.60230150684959249</v>
      </c>
      <c r="F85" s="13">
        <v>34375.084690431177</v>
      </c>
      <c r="G85" s="13">
        <v>-313.25614680024512</v>
      </c>
      <c r="H85" s="13">
        <v>-2349.0705328646054</v>
      </c>
      <c r="I85" s="14">
        <v>0</v>
      </c>
      <c r="J85">
        <v>1998.9440423558972</v>
      </c>
      <c r="K85" s="11">
        <v>80</v>
      </c>
      <c r="L85" s="25">
        <f t="shared" si="14"/>
        <v>0.91820443499517812</v>
      </c>
      <c r="M85" s="25">
        <f t="shared" si="15"/>
        <v>-0.29976578381177305</v>
      </c>
      <c r="N85" s="25">
        <f t="shared" si="16"/>
        <v>-0.28657974327199276</v>
      </c>
      <c r="O85" s="25">
        <f t="shared" si="17"/>
        <v>-0.29386081893824229</v>
      </c>
      <c r="P85" s="25">
        <f t="shared" si="18"/>
        <v>0.74224920663417249</v>
      </c>
      <c r="Q85" s="25">
        <f t="shared" si="19"/>
        <v>0.53918144400616863</v>
      </c>
      <c r="R85">
        <v>1.623225979726926E-2</v>
      </c>
      <c r="S85" s="50">
        <v>1</v>
      </c>
      <c r="T85">
        <f t="shared" si="20"/>
        <v>-6.4566767297679406E-2</v>
      </c>
      <c r="U85">
        <f t="shared" si="21"/>
        <v>0</v>
      </c>
      <c r="AP85" s="3"/>
      <c r="AQ85" s="3"/>
      <c r="AR85" s="3"/>
      <c r="AS85" s="3"/>
      <c r="AT85" s="3"/>
    </row>
    <row r="86" spans="1:46" x14ac:dyDescent="0.3">
      <c r="A86" s="3"/>
      <c r="B86" s="11">
        <v>81</v>
      </c>
      <c r="C86" s="12">
        <v>45.448915247731875</v>
      </c>
      <c r="D86" s="12">
        <v>31.646028794313985</v>
      </c>
      <c r="E86" s="12">
        <v>0.62210356293021163</v>
      </c>
      <c r="F86" s="13">
        <v>249835.97285613231</v>
      </c>
      <c r="G86" s="13">
        <v>-18532.443760772701</v>
      </c>
      <c r="H86" s="13">
        <v>-17228.155228443382</v>
      </c>
      <c r="I86" s="14">
        <v>0</v>
      </c>
      <c r="J86">
        <v>23909.67351274531</v>
      </c>
      <c r="K86" s="11">
        <v>81</v>
      </c>
      <c r="L86" s="25">
        <f t="shared" si="14"/>
        <v>1.3144635587895881</v>
      </c>
      <c r="M86" s="25">
        <f t="shared" si="15"/>
        <v>3.4004326725281975</v>
      </c>
      <c r="N86" s="25">
        <f t="shared" si="16"/>
        <v>-0.25459158968353895</v>
      </c>
      <c r="O86" s="25">
        <f t="shared" si="17"/>
        <v>4.2078168168153018</v>
      </c>
      <c r="P86" s="25">
        <f t="shared" si="18"/>
        <v>-3.9389085068397063</v>
      </c>
      <c r="Q86" s="25">
        <f t="shared" si="19"/>
        <v>-1.4520124729062658</v>
      </c>
      <c r="R86">
        <v>3.8228823557767044</v>
      </c>
      <c r="S86" s="50">
        <v>1</v>
      </c>
      <c r="T86">
        <f t="shared" si="20"/>
        <v>-1.6845497454734719</v>
      </c>
      <c r="U86">
        <f t="shared" si="21"/>
        <v>0</v>
      </c>
      <c r="AP86" s="3"/>
      <c r="AQ86" s="3"/>
      <c r="AR86" s="3"/>
      <c r="AS86" s="3"/>
      <c r="AT86" s="3"/>
    </row>
    <row r="87" spans="1:46" x14ac:dyDescent="0.3">
      <c r="A87" s="3"/>
      <c r="B87" s="11">
        <v>82</v>
      </c>
      <c r="C87" s="12">
        <v>30.831203751171351</v>
      </c>
      <c r="D87" s="12">
        <v>0.71864064504965031</v>
      </c>
      <c r="E87" s="12">
        <v>0.18968083277574191</v>
      </c>
      <c r="F87" s="13">
        <v>25222.923658431286</v>
      </c>
      <c r="G87" s="13">
        <v>-1887.6716792055565</v>
      </c>
      <c r="H87" s="13">
        <v>-3179.9951669285015</v>
      </c>
      <c r="I87" s="14">
        <v>0</v>
      </c>
      <c r="J87">
        <v>2642.8544452008364</v>
      </c>
      <c r="K87" s="11">
        <v>82</v>
      </c>
      <c r="L87" s="25">
        <f t="shared" si="14"/>
        <v>-0.46749517943914093</v>
      </c>
      <c r="M87" s="25">
        <f t="shared" si="15"/>
        <v>-1.1658352845045077</v>
      </c>
      <c r="N87" s="25">
        <f t="shared" si="16"/>
        <v>-0.95312535057202985</v>
      </c>
      <c r="O87" s="25">
        <f t="shared" si="17"/>
        <v>-0.48507918338164829</v>
      </c>
      <c r="P87" s="25">
        <f t="shared" si="18"/>
        <v>0.33772582338079282</v>
      </c>
      <c r="Q87" s="25">
        <f t="shared" si="19"/>
        <v>0.42798293209418559</v>
      </c>
      <c r="R87">
        <v>0.12810172539878498</v>
      </c>
      <c r="S87" s="50">
        <v>1</v>
      </c>
      <c r="T87">
        <f t="shared" si="20"/>
        <v>0.34942002486219936</v>
      </c>
      <c r="U87">
        <f t="shared" si="21"/>
        <v>0</v>
      </c>
      <c r="AP87" s="3"/>
      <c r="AQ87" s="3"/>
      <c r="AR87" s="3"/>
      <c r="AS87" s="3"/>
      <c r="AT87" s="3"/>
    </row>
    <row r="88" spans="1:46" x14ac:dyDescent="0.3">
      <c r="A88" s="3"/>
      <c r="B88" s="11">
        <v>83</v>
      </c>
      <c r="C88" s="12">
        <v>26.985532695329688</v>
      </c>
      <c r="D88" s="12">
        <v>3.3225612945919707</v>
      </c>
      <c r="E88" s="12">
        <v>0.12422819982355711</v>
      </c>
      <c r="F88" s="13">
        <v>16497.575759540137</v>
      </c>
      <c r="G88" s="13">
        <v>-1539.1445499611721</v>
      </c>
      <c r="H88" s="13">
        <v>-2102.1814919442186</v>
      </c>
      <c r="I88" s="14">
        <v>1</v>
      </c>
      <c r="J88">
        <v>-5618.1820783394496</v>
      </c>
      <c r="K88" s="11">
        <v>83</v>
      </c>
      <c r="L88" s="25">
        <f t="shared" si="14"/>
        <v>-0.93629818898839834</v>
      </c>
      <c r="M88" s="25">
        <f t="shared" si="15"/>
        <v>-0.78137994778886199</v>
      </c>
      <c r="N88" s="25">
        <f t="shared" si="16"/>
        <v>-1.0588572436198611</v>
      </c>
      <c r="O88" s="25">
        <f t="shared" si="17"/>
        <v>-0.66738003545276758</v>
      </c>
      <c r="P88" s="25">
        <f t="shared" si="18"/>
        <v>0.42727484686008549</v>
      </c>
      <c r="Q88" s="25">
        <f t="shared" si="19"/>
        <v>0.57222137666943895</v>
      </c>
      <c r="R88">
        <v>-1.3071255005008444</v>
      </c>
      <c r="S88" s="50">
        <v>0</v>
      </c>
      <c r="T88">
        <f t="shared" si="20"/>
        <v>0.33128491761051937</v>
      </c>
      <c r="U88">
        <f t="shared" si="21"/>
        <v>1</v>
      </c>
      <c r="AP88" s="3"/>
      <c r="AQ88" s="3"/>
      <c r="AR88" s="3"/>
      <c r="AS88" s="3"/>
      <c r="AT88" s="3"/>
    </row>
    <row r="89" spans="1:46" x14ac:dyDescent="0.3">
      <c r="A89" s="3"/>
      <c r="B89" s="11">
        <v>84</v>
      </c>
      <c r="C89" s="12">
        <v>23.940739472949126</v>
      </c>
      <c r="D89" s="12">
        <v>0.67735170055519167</v>
      </c>
      <c r="E89" s="12">
        <v>0.44176013528813202</v>
      </c>
      <c r="F89" s="13">
        <v>19047.964587440005</v>
      </c>
      <c r="G89" s="13">
        <v>-580.53259890637753</v>
      </c>
      <c r="H89" s="13">
        <v>-3148.4174237372299</v>
      </c>
      <c r="I89" s="14">
        <v>1</v>
      </c>
      <c r="J89">
        <v>-4518.9913614517745</v>
      </c>
      <c r="K89" s="11">
        <v>84</v>
      </c>
      <c r="L89" s="25">
        <f t="shared" si="14"/>
        <v>-1.3074709194118501</v>
      </c>
      <c r="M89" s="25">
        <f t="shared" si="15"/>
        <v>-1.1719313823487492</v>
      </c>
      <c r="N89" s="25">
        <f t="shared" si="16"/>
        <v>-0.54591756303684125</v>
      </c>
      <c r="O89" s="25">
        <f t="shared" si="17"/>
        <v>-0.61409413077292152</v>
      </c>
      <c r="P89" s="25">
        <f t="shared" si="18"/>
        <v>0.67357637379902302</v>
      </c>
      <c r="Q89" s="25">
        <f t="shared" si="19"/>
        <v>0.43220882444164743</v>
      </c>
      <c r="R89">
        <v>-1.116158127479566</v>
      </c>
      <c r="S89" s="50">
        <v>0</v>
      </c>
      <c r="T89">
        <f t="shared" si="20"/>
        <v>0.3924730394699496</v>
      </c>
      <c r="U89">
        <f t="shared" si="21"/>
        <v>1</v>
      </c>
      <c r="AP89" s="3"/>
      <c r="AQ89" s="3"/>
      <c r="AR89" s="3"/>
      <c r="AS89" s="3"/>
      <c r="AT89" s="3"/>
    </row>
    <row r="90" spans="1:46" x14ac:dyDescent="0.3">
      <c r="A90" s="3"/>
      <c r="B90" s="11">
        <v>85</v>
      </c>
      <c r="C90" s="12">
        <v>41.791484968816206</v>
      </c>
      <c r="D90" s="12">
        <v>10.793066301555148</v>
      </c>
      <c r="E90" s="12">
        <v>1.0135609398485579</v>
      </c>
      <c r="F90" s="13">
        <v>35484.653527645823</v>
      </c>
      <c r="G90" s="13">
        <v>-2862.4807536620929</v>
      </c>
      <c r="H90" s="13">
        <v>-4971.3382438389754</v>
      </c>
      <c r="I90" s="14">
        <v>0</v>
      </c>
      <c r="J90">
        <v>3229.9700638440668</v>
      </c>
      <c r="K90" s="11">
        <v>85</v>
      </c>
      <c r="L90" s="25">
        <f t="shared" si="14"/>
        <v>0.86860786882679031</v>
      </c>
      <c r="M90" s="25">
        <f t="shared" si="15"/>
        <v>0.32160125034893716</v>
      </c>
      <c r="N90" s="25">
        <f t="shared" si="16"/>
        <v>0.3777669212315457</v>
      </c>
      <c r="O90" s="25">
        <f t="shared" si="17"/>
        <v>-0.27067832274442322</v>
      </c>
      <c r="P90" s="25">
        <f t="shared" si="18"/>
        <v>8.7262678989164594E-2</v>
      </c>
      <c r="Q90" s="25">
        <f t="shared" si="19"/>
        <v>0.1882563957631421</v>
      </c>
      <c r="R90">
        <v>0.23010397635440127</v>
      </c>
      <c r="S90" s="50">
        <v>1</v>
      </c>
      <c r="T90">
        <f t="shared" si="20"/>
        <v>-4.1364812422327646E-2</v>
      </c>
      <c r="U90">
        <f t="shared" si="21"/>
        <v>0</v>
      </c>
      <c r="AP90" s="3"/>
      <c r="AQ90" s="3"/>
      <c r="AR90" s="3"/>
      <c r="AS90" s="3"/>
      <c r="AT90" s="3"/>
    </row>
    <row r="91" spans="1:46" x14ac:dyDescent="0.3">
      <c r="A91" s="3"/>
      <c r="B91" s="11">
        <v>86</v>
      </c>
      <c r="C91" s="12">
        <v>38.552951916159735</v>
      </c>
      <c r="D91" s="12">
        <v>16.91530554396461</v>
      </c>
      <c r="E91" s="12">
        <v>0.63348602560836309</v>
      </c>
      <c r="F91" s="13">
        <v>95948.505357777598</v>
      </c>
      <c r="G91" s="13">
        <v>-2874.6129257568628</v>
      </c>
      <c r="H91" s="13">
        <v>-591.44362361498906</v>
      </c>
      <c r="I91" s="14">
        <v>0</v>
      </c>
      <c r="J91">
        <v>5820.1675824875274</v>
      </c>
      <c r="K91" s="11">
        <v>86</v>
      </c>
      <c r="L91" s="25">
        <f t="shared" si="14"/>
        <v>0.47381746175235651</v>
      </c>
      <c r="M91" s="25">
        <f t="shared" si="15"/>
        <v>1.2255180228542641</v>
      </c>
      <c r="N91" s="25">
        <f t="shared" si="16"/>
        <v>-0.2362044099441627</v>
      </c>
      <c r="O91" s="25">
        <f t="shared" si="17"/>
        <v>0.99260789069535549</v>
      </c>
      <c r="P91" s="25">
        <f t="shared" si="18"/>
        <v>8.4145492197637742E-2</v>
      </c>
      <c r="Q91" s="25">
        <f t="shared" si="19"/>
        <v>0.77439591327653812</v>
      </c>
      <c r="R91">
        <v>0.68011070234108228</v>
      </c>
      <c r="S91" s="50">
        <v>1</v>
      </c>
      <c r="T91">
        <f t="shared" si="20"/>
        <v>-0.83531159685493073</v>
      </c>
      <c r="U91">
        <f t="shared" si="21"/>
        <v>0</v>
      </c>
      <c r="AP91" s="3"/>
      <c r="AQ91" s="3"/>
      <c r="AR91" s="3"/>
      <c r="AS91" s="3"/>
      <c r="AT91" s="3"/>
    </row>
    <row r="92" spans="1:46" x14ac:dyDescent="0.3">
      <c r="A92" s="3"/>
      <c r="B92" s="11">
        <v>87</v>
      </c>
      <c r="C92" s="12">
        <v>31.484769285199299</v>
      </c>
      <c r="D92" s="12">
        <v>11.601337204648139</v>
      </c>
      <c r="E92" s="12">
        <v>0.45740524404550292</v>
      </c>
      <c r="F92" s="13">
        <v>62995.995765098829</v>
      </c>
      <c r="G92" s="13">
        <v>-11125.902090858392</v>
      </c>
      <c r="H92" s="13">
        <v>-13652.343594266848</v>
      </c>
      <c r="I92" s="14">
        <v>0</v>
      </c>
      <c r="J92">
        <v>11024.299549268942</v>
      </c>
      <c r="K92" s="11">
        <v>87</v>
      </c>
      <c r="L92" s="25">
        <f t="shared" si="14"/>
        <v>-0.38782287131893634</v>
      </c>
      <c r="M92" s="25">
        <f t="shared" si="15"/>
        <v>0.44093824407057491</v>
      </c>
      <c r="N92" s="25">
        <f t="shared" si="16"/>
        <v>-0.52064452372206749</v>
      </c>
      <c r="O92" s="25">
        <f t="shared" si="17"/>
        <v>0.30412295619887553</v>
      </c>
      <c r="P92" s="25">
        <f t="shared" si="18"/>
        <v>-2.0359043552333289</v>
      </c>
      <c r="Q92" s="25">
        <f t="shared" si="19"/>
        <v>-0.97347938302388026</v>
      </c>
      <c r="R92">
        <v>1.5842480783974187</v>
      </c>
      <c r="S92" s="50">
        <v>1</v>
      </c>
      <c r="T92">
        <f t="shared" si="20"/>
        <v>0.28056386882875189</v>
      </c>
      <c r="U92">
        <f t="shared" si="21"/>
        <v>0</v>
      </c>
      <c r="AP92" s="3"/>
      <c r="AQ92" s="3"/>
      <c r="AR92" s="3"/>
      <c r="AS92" s="3"/>
      <c r="AT92" s="3"/>
    </row>
    <row r="93" spans="1:46" x14ac:dyDescent="0.3">
      <c r="A93" s="3"/>
      <c r="B93" s="11">
        <v>88</v>
      </c>
      <c r="C93" s="12">
        <v>24.083213774847565</v>
      </c>
      <c r="D93" s="12">
        <v>0.14347729189676528</v>
      </c>
      <c r="E93" s="12">
        <v>2.1219824241554224</v>
      </c>
      <c r="F93" s="13">
        <v>18529.10174977006</v>
      </c>
      <c r="G93" s="13">
        <v>-172.14811537600156</v>
      </c>
      <c r="H93" s="13">
        <v>-2671.172780350706</v>
      </c>
      <c r="I93" s="14">
        <v>0</v>
      </c>
      <c r="J93">
        <v>168.95284795610928</v>
      </c>
      <c r="K93" s="11">
        <v>88</v>
      </c>
      <c r="L93" s="25">
        <f t="shared" si="14"/>
        <v>-1.2901027200667818</v>
      </c>
      <c r="M93" s="25">
        <f t="shared" si="15"/>
        <v>-1.2507551612456664</v>
      </c>
      <c r="N93" s="25">
        <f t="shared" si="16"/>
        <v>2.1683060721357852</v>
      </c>
      <c r="O93" s="25">
        <f t="shared" si="17"/>
        <v>-0.62493486039326029</v>
      </c>
      <c r="P93" s="25">
        <f t="shared" si="18"/>
        <v>0.77850488189974421</v>
      </c>
      <c r="Q93" s="25">
        <f t="shared" si="19"/>
        <v>0.49607610191421009</v>
      </c>
      <c r="R93">
        <v>-0.30170038435397395</v>
      </c>
      <c r="S93" s="50">
        <v>1</v>
      </c>
      <c r="T93">
        <f t="shared" si="20"/>
        <v>0.38570340381986568</v>
      </c>
      <c r="U93">
        <f t="shared" si="21"/>
        <v>0</v>
      </c>
      <c r="AP93" s="3"/>
      <c r="AQ93" s="3"/>
      <c r="AR93" s="3"/>
      <c r="AS93" s="3"/>
      <c r="AT93" s="3"/>
    </row>
    <row r="94" spans="1:46" x14ac:dyDescent="0.3">
      <c r="A94" s="3"/>
      <c r="B94" s="11">
        <v>89</v>
      </c>
      <c r="C94" s="12">
        <v>31.503123085473241</v>
      </c>
      <c r="D94" s="12">
        <v>8.3330742644345044</v>
      </c>
      <c r="E94" s="12">
        <v>0.27733315150754739</v>
      </c>
      <c r="F94" s="13">
        <v>39168.781621089416</v>
      </c>
      <c r="G94" s="13">
        <v>-1980.3106730610082</v>
      </c>
      <c r="H94" s="13">
        <v>-4428.4260545126872</v>
      </c>
      <c r="I94" s="14">
        <v>0</v>
      </c>
      <c r="J94">
        <v>1864.8137629200901</v>
      </c>
      <c r="K94" s="11">
        <v>89</v>
      </c>
      <c r="L94" s="25">
        <f t="shared" si="14"/>
        <v>-0.38558546809849703</v>
      </c>
      <c r="M94" s="25">
        <f t="shared" si="15"/>
        <v>-4.1603775547399448E-2</v>
      </c>
      <c r="N94" s="25">
        <f t="shared" si="16"/>
        <v>-0.8115321835512932</v>
      </c>
      <c r="O94" s="25">
        <f t="shared" si="17"/>
        <v>-0.19370492313255591</v>
      </c>
      <c r="P94" s="25">
        <f t="shared" si="18"/>
        <v>0.31392356886521106</v>
      </c>
      <c r="Q94" s="25">
        <f t="shared" si="19"/>
        <v>0.26091163436967696</v>
      </c>
      <c r="R94">
        <v>-7.070800093004175E-3</v>
      </c>
      <c r="S94" s="50">
        <v>1</v>
      </c>
      <c r="T94">
        <f t="shared" si="20"/>
        <v>1.7398501467970132E-2</v>
      </c>
      <c r="U94">
        <f t="shared" si="21"/>
        <v>0</v>
      </c>
      <c r="AP94" s="3"/>
      <c r="AQ94" s="3"/>
      <c r="AR94" s="3"/>
      <c r="AS94" s="3"/>
      <c r="AT94" s="3"/>
    </row>
    <row r="95" spans="1:46" x14ac:dyDescent="0.3">
      <c r="A95" s="3"/>
      <c r="B95" s="11">
        <v>90</v>
      </c>
      <c r="C95" s="12">
        <v>46.278706179746209</v>
      </c>
      <c r="D95" s="12">
        <v>7.9660048793723819</v>
      </c>
      <c r="E95" s="12">
        <v>0.55259811329712205</v>
      </c>
      <c r="F95" s="13">
        <v>36913.581827361617</v>
      </c>
      <c r="G95" s="13">
        <v>-1949.9482773937077</v>
      </c>
      <c r="H95" s="13">
        <v>-687.45714933247609</v>
      </c>
      <c r="I95" s="14">
        <v>0</v>
      </c>
      <c r="J95">
        <v>968.95781507436595</v>
      </c>
      <c r="K95" s="11">
        <v>90</v>
      </c>
      <c r="L95" s="25">
        <f t="shared" si="14"/>
        <v>1.4156184627260777</v>
      </c>
      <c r="M95" s="25">
        <f t="shared" si="15"/>
        <v>-9.5799660532169484E-2</v>
      </c>
      <c r="N95" s="25">
        <f t="shared" si="16"/>
        <v>-0.36687038482713363</v>
      </c>
      <c r="O95" s="25">
        <f t="shared" si="17"/>
        <v>-0.24082337029950932</v>
      </c>
      <c r="P95" s="25">
        <f t="shared" si="18"/>
        <v>0.32172474890073183</v>
      </c>
      <c r="Q95" s="25">
        <f t="shared" si="19"/>
        <v>0.76154690056765928</v>
      </c>
      <c r="R95">
        <v>-0.1627119043501353</v>
      </c>
      <c r="S95" s="50">
        <v>1</v>
      </c>
      <c r="T95">
        <f t="shared" si="20"/>
        <v>-0.12284064281369696</v>
      </c>
      <c r="U95">
        <f t="shared" si="21"/>
        <v>0</v>
      </c>
      <c r="AP95" s="3"/>
      <c r="AQ95" s="3"/>
      <c r="AR95" s="3"/>
      <c r="AS95" s="3"/>
      <c r="AT95" s="3"/>
    </row>
    <row r="96" spans="1:46" x14ac:dyDescent="0.3">
      <c r="A96" s="3"/>
      <c r="B96" s="11">
        <v>91</v>
      </c>
      <c r="C96" s="12">
        <v>45.656076519467156</v>
      </c>
      <c r="D96" s="12">
        <v>18.219485916286267</v>
      </c>
      <c r="E96" s="12">
        <v>1.1608663415911624</v>
      </c>
      <c r="F96" s="13">
        <v>83778.008983611391</v>
      </c>
      <c r="G96" s="13">
        <v>-1645.1754597641234</v>
      </c>
      <c r="H96" s="13">
        <v>-10597.649430384972</v>
      </c>
      <c r="I96" s="14">
        <v>0</v>
      </c>
      <c r="J96">
        <v>5520.8930451683318</v>
      </c>
      <c r="K96" s="11">
        <v>91</v>
      </c>
      <c r="L96" s="25">
        <f t="shared" si="14"/>
        <v>1.3397173639750386</v>
      </c>
      <c r="M96" s="25">
        <f t="shared" si="15"/>
        <v>1.4180734696828712</v>
      </c>
      <c r="N96" s="25">
        <f t="shared" si="16"/>
        <v>0.61572341404054887</v>
      </c>
      <c r="O96" s="25">
        <f t="shared" si="17"/>
        <v>0.73832669929198147</v>
      </c>
      <c r="P96" s="25">
        <f t="shared" si="18"/>
        <v>0.40003173252330321</v>
      </c>
      <c r="Q96" s="25">
        <f t="shared" si="19"/>
        <v>-0.56468485287668124</v>
      </c>
      <c r="R96">
        <v>0.62811638386118418</v>
      </c>
      <c r="S96" s="50">
        <v>1</v>
      </c>
      <c r="T96">
        <f t="shared" si="20"/>
        <v>-0.64853401127824661</v>
      </c>
      <c r="U96">
        <f t="shared" si="21"/>
        <v>0</v>
      </c>
      <c r="AP96" s="3"/>
      <c r="AQ96" s="3"/>
      <c r="AR96" s="3"/>
      <c r="AS96" s="3"/>
      <c r="AT96" s="3"/>
    </row>
    <row r="97" spans="1:46" x14ac:dyDescent="0.3">
      <c r="A97" s="3"/>
      <c r="B97" s="11">
        <v>92</v>
      </c>
      <c r="C97" s="12">
        <v>28.654799919950793</v>
      </c>
      <c r="D97" s="12">
        <v>11.317143778336595</v>
      </c>
      <c r="E97" s="12">
        <v>0.11654737243279505</v>
      </c>
      <c r="F97" s="13">
        <v>26330.231240590871</v>
      </c>
      <c r="G97" s="13">
        <v>-2583.9400991322523</v>
      </c>
      <c r="H97" s="13">
        <v>-2078.6521891359998</v>
      </c>
      <c r="I97" s="14">
        <v>0</v>
      </c>
      <c r="J97">
        <v>2449.7928299901514</v>
      </c>
      <c r="K97" s="11">
        <v>92</v>
      </c>
      <c r="L97" s="25">
        <f t="shared" si="14"/>
        <v>-0.73280769609884466</v>
      </c>
      <c r="M97" s="25">
        <f t="shared" si="15"/>
        <v>0.39897856322385561</v>
      </c>
      <c r="N97" s="25">
        <f t="shared" si="16"/>
        <v>-1.0712648181293876</v>
      </c>
      <c r="O97" s="25">
        <f t="shared" si="17"/>
        <v>-0.4619439321490692</v>
      </c>
      <c r="P97" s="25">
        <f t="shared" si="18"/>
        <v>0.15882968631656372</v>
      </c>
      <c r="Q97" s="25">
        <f t="shared" si="19"/>
        <v>0.57537018626219816</v>
      </c>
      <c r="R97">
        <v>9.4560258097804342E-2</v>
      </c>
      <c r="S97" s="50">
        <v>1</v>
      </c>
      <c r="T97">
        <f t="shared" si="20"/>
        <v>2.9399358417939725E-2</v>
      </c>
      <c r="U97">
        <f t="shared" si="21"/>
        <v>0</v>
      </c>
      <c r="AP97" s="3"/>
      <c r="AQ97" s="3"/>
      <c r="AR97" s="3"/>
      <c r="AS97" s="3"/>
      <c r="AT97" s="3"/>
    </row>
    <row r="98" spans="1:46" x14ac:dyDescent="0.3">
      <c r="A98" s="3"/>
      <c r="B98" s="11">
        <v>93</v>
      </c>
      <c r="C98" s="12">
        <v>33.704260494315136</v>
      </c>
      <c r="D98" s="12">
        <v>5.4629336924337153</v>
      </c>
      <c r="E98" s="12">
        <v>0.32811185909021989</v>
      </c>
      <c r="F98" s="13">
        <v>41564.972316035652</v>
      </c>
      <c r="G98" s="13">
        <v>-5272.9197994937695</v>
      </c>
      <c r="H98" s="13">
        <v>-8861.815429002505</v>
      </c>
      <c r="I98" s="14">
        <v>0</v>
      </c>
      <c r="J98">
        <v>5161.2814941587976</v>
      </c>
      <c r="K98" s="11">
        <v>93</v>
      </c>
      <c r="L98" s="25">
        <f t="shared" si="14"/>
        <v>-0.11725782730117643</v>
      </c>
      <c r="M98" s="25">
        <f t="shared" si="15"/>
        <v>-0.46536509877502774</v>
      </c>
      <c r="N98" s="25">
        <f t="shared" si="16"/>
        <v>-0.72950448447980731</v>
      </c>
      <c r="O98" s="25">
        <f t="shared" si="17"/>
        <v>-0.14364071818903729</v>
      </c>
      <c r="P98" s="25">
        <f t="shared" si="18"/>
        <v>-0.53206489869053619</v>
      </c>
      <c r="Q98" s="25">
        <f t="shared" si="19"/>
        <v>-0.33238682009852383</v>
      </c>
      <c r="R98">
        <v>0.56563944319082737</v>
      </c>
      <c r="S98" s="50">
        <v>1</v>
      </c>
      <c r="T98">
        <f t="shared" si="20"/>
        <v>0.30223093875345985</v>
      </c>
      <c r="U98">
        <f t="shared" si="21"/>
        <v>0</v>
      </c>
      <c r="AP98" s="3"/>
      <c r="AQ98" s="3"/>
      <c r="AR98" s="3"/>
      <c r="AS98" s="3"/>
      <c r="AT98" s="3"/>
    </row>
    <row r="99" spans="1:46" x14ac:dyDescent="0.3">
      <c r="A99" s="3"/>
      <c r="B99" s="11">
        <v>94</v>
      </c>
      <c r="C99" s="12">
        <v>29.916091765262557</v>
      </c>
      <c r="D99" s="12">
        <v>0.28116556443168944</v>
      </c>
      <c r="E99" s="12">
        <v>0.34265840255361169</v>
      </c>
      <c r="F99" s="13">
        <v>25886.416960867988</v>
      </c>
      <c r="G99" s="13">
        <v>-2659.8009230820121</v>
      </c>
      <c r="H99" s="13">
        <v>-11607.719410652082</v>
      </c>
      <c r="I99" s="14">
        <v>0</v>
      </c>
      <c r="J99">
        <v>2993.8816243996421</v>
      </c>
      <c r="K99" s="11">
        <v>94</v>
      </c>
      <c r="L99" s="25">
        <f t="shared" si="14"/>
        <v>-0.57905106834361919</v>
      </c>
      <c r="M99" s="25">
        <f t="shared" si="15"/>
        <v>-1.2304262041445684</v>
      </c>
      <c r="N99" s="25">
        <f t="shared" si="16"/>
        <v>-0.70600606266978549</v>
      </c>
      <c r="O99" s="25">
        <f t="shared" si="17"/>
        <v>-0.47121665368319776</v>
      </c>
      <c r="P99" s="25">
        <f t="shared" si="18"/>
        <v>0.13933834077980881</v>
      </c>
      <c r="Q99" s="25">
        <f t="shared" si="19"/>
        <v>-0.69985749565096156</v>
      </c>
      <c r="R99">
        <v>0.18908726434190148</v>
      </c>
      <c r="S99" s="50">
        <v>1</v>
      </c>
      <c r="T99">
        <f t="shared" si="20"/>
        <v>0.57493611561386782</v>
      </c>
      <c r="U99">
        <f t="shared" si="21"/>
        <v>0</v>
      </c>
      <c r="AP99" s="3"/>
      <c r="AQ99" s="3"/>
      <c r="AR99" s="3"/>
      <c r="AS99" s="3"/>
      <c r="AT99" s="3"/>
    </row>
    <row r="100" spans="1:46" x14ac:dyDescent="0.3">
      <c r="A100" s="3"/>
      <c r="B100" s="11">
        <v>95</v>
      </c>
      <c r="C100" s="12">
        <v>44.784935514741761</v>
      </c>
      <c r="D100" s="12">
        <v>13.288400368880303</v>
      </c>
      <c r="E100" s="12">
        <v>0.53924874435966941</v>
      </c>
      <c r="F100" s="13">
        <v>61042.236061956559</v>
      </c>
      <c r="G100" s="13">
        <v>-9939.913246414475</v>
      </c>
      <c r="H100" s="13">
        <v>-10871.61554226459</v>
      </c>
      <c r="I100" s="14">
        <v>1</v>
      </c>
      <c r="J100">
        <v>-267.24549429957733</v>
      </c>
      <c r="K100" s="11">
        <v>95</v>
      </c>
      <c r="L100" s="25">
        <f t="shared" si="14"/>
        <v>1.2335217172785615</v>
      </c>
      <c r="M100" s="25">
        <f t="shared" si="15"/>
        <v>0.69002434313409311</v>
      </c>
      <c r="N100" s="25">
        <f t="shared" si="16"/>
        <v>-0.38843489621633775</v>
      </c>
      <c r="O100" s="25">
        <f t="shared" si="17"/>
        <v>0.26330257141280677</v>
      </c>
      <c r="P100" s="25">
        <f t="shared" si="18"/>
        <v>-1.7311816121070169</v>
      </c>
      <c r="Q100" s="25">
        <f t="shared" si="19"/>
        <v>-0.6013483753026907</v>
      </c>
      <c r="R100">
        <v>-0.37748309453975987</v>
      </c>
      <c r="S100" s="50">
        <v>0</v>
      </c>
      <c r="T100">
        <f t="shared" si="20"/>
        <v>5.6036520070086748E-2</v>
      </c>
      <c r="U100">
        <f t="shared" si="21"/>
        <v>1</v>
      </c>
      <c r="AP100" s="3"/>
      <c r="AQ100" s="3"/>
      <c r="AR100" s="3"/>
      <c r="AS100" s="3"/>
      <c r="AT100" s="3"/>
    </row>
    <row r="101" spans="1:46" x14ac:dyDescent="0.3">
      <c r="A101" s="3"/>
      <c r="B101" s="11">
        <v>96</v>
      </c>
      <c r="C101" s="12">
        <v>32.085182481333888</v>
      </c>
      <c r="D101" s="12">
        <v>7.4357110429660009</v>
      </c>
      <c r="E101" s="12">
        <v>1.8377658777152608</v>
      </c>
      <c r="F101" s="13">
        <v>25162.026874953852</v>
      </c>
      <c r="G101" s="13">
        <v>-647.93419473527172</v>
      </c>
      <c r="H101" s="13">
        <v>-1691.2798449196653</v>
      </c>
      <c r="I101" s="14">
        <v>0</v>
      </c>
      <c r="J101">
        <v>212.97180103896756</v>
      </c>
      <c r="K101" s="11">
        <v>96</v>
      </c>
      <c r="L101" s="25">
        <f t="shared" si="14"/>
        <v>-0.31463005029140301</v>
      </c>
      <c r="M101" s="25">
        <f t="shared" si="15"/>
        <v>-0.17409478656440119</v>
      </c>
      <c r="N101" s="25">
        <f t="shared" si="16"/>
        <v>1.7091839232592361</v>
      </c>
      <c r="O101" s="25">
        <f t="shared" si="17"/>
        <v>-0.48635151494309098</v>
      </c>
      <c r="P101" s="25">
        <f t="shared" si="18"/>
        <v>0.65625850502792027</v>
      </c>
      <c r="Q101" s="25">
        <f t="shared" si="19"/>
        <v>0.62721030083677765</v>
      </c>
      <c r="R101">
        <v>-0.29405277261178037</v>
      </c>
      <c r="S101" s="50">
        <v>1</v>
      </c>
      <c r="T101">
        <f t="shared" si="20"/>
        <v>5.1204035030840922E-2</v>
      </c>
      <c r="U101">
        <f t="shared" si="21"/>
        <v>0</v>
      </c>
      <c r="AP101" s="3"/>
      <c r="AQ101" s="3"/>
      <c r="AR101" s="3"/>
      <c r="AS101" s="3"/>
      <c r="AT101" s="3"/>
    </row>
    <row r="102" spans="1:46" x14ac:dyDescent="0.3">
      <c r="A102" s="3"/>
      <c r="B102" s="11">
        <v>97</v>
      </c>
      <c r="C102" s="12">
        <v>23.988417821098562</v>
      </c>
      <c r="D102" s="12">
        <v>4.5191369508680888</v>
      </c>
      <c r="E102" s="12">
        <v>0.50274229218975119</v>
      </c>
      <c r="F102" s="13">
        <v>11522.101233620448</v>
      </c>
      <c r="G102" s="13">
        <v>-200.91372022730394</v>
      </c>
      <c r="H102" s="13">
        <v>-1622.1903562291895</v>
      </c>
      <c r="I102" s="14">
        <v>0</v>
      </c>
      <c r="J102">
        <v>1017.1957065717243</v>
      </c>
      <c r="K102" s="11">
        <v>97</v>
      </c>
      <c r="L102" s="25">
        <f t="shared" ref="L102:L133" si="22">(C102-C$207)/C$209</f>
        <v>-1.301658734027757</v>
      </c>
      <c r="M102" s="25">
        <f t="shared" ref="M102:M133" si="23">(D102-D$207)/D$209</f>
        <v>-0.60471177745877269</v>
      </c>
      <c r="N102" s="25">
        <f t="shared" ref="N102:N133" si="24">(E102-E$207)/E$209</f>
        <v>-0.4474072571785826</v>
      </c>
      <c r="O102" s="25">
        <f t="shared" ref="O102:O133" si="25">(F102-F$207)/F$209</f>
        <v>-0.77133385552320599</v>
      </c>
      <c r="P102" s="25">
        <f t="shared" ref="P102:P133" si="26">(G102-G$207)/G$209</f>
        <v>0.77111397425416139</v>
      </c>
      <c r="Q102" s="25">
        <f t="shared" ref="Q102:Q133" si="27">(H102-H$207)/H$209</f>
        <v>0.63645620355308807</v>
      </c>
      <c r="R102">
        <v>-0.15433131736208369</v>
      </c>
      <c r="S102" s="50">
        <v>1</v>
      </c>
      <c r="T102">
        <f t="shared" si="20"/>
        <v>0.29082140083831676</v>
      </c>
      <c r="U102">
        <f t="shared" si="21"/>
        <v>0</v>
      </c>
      <c r="AP102" s="3"/>
      <c r="AQ102" s="3"/>
      <c r="AR102" s="3"/>
      <c r="AS102" s="3"/>
      <c r="AT102" s="3"/>
    </row>
    <row r="103" spans="1:46" x14ac:dyDescent="0.3">
      <c r="A103" s="3"/>
      <c r="B103" s="11">
        <v>98</v>
      </c>
      <c r="C103" s="12">
        <v>43.684503519349278</v>
      </c>
      <c r="D103" s="12">
        <v>18.1202187906039</v>
      </c>
      <c r="E103" s="12">
        <v>0.85073287893547711</v>
      </c>
      <c r="F103" s="13">
        <v>46788.186823788696</v>
      </c>
      <c r="G103" s="13">
        <v>-943.88441133935805</v>
      </c>
      <c r="H103" s="13">
        <v>-1547.9050049044254</v>
      </c>
      <c r="I103" s="14">
        <v>0</v>
      </c>
      <c r="J103">
        <v>362.52742678662412</v>
      </c>
      <c r="K103" s="11">
        <v>98</v>
      </c>
      <c r="L103" s="25">
        <f t="shared" si="22"/>
        <v>1.099374562268866</v>
      </c>
      <c r="M103" s="25">
        <f t="shared" si="23"/>
        <v>1.4034171950242265</v>
      </c>
      <c r="N103" s="25">
        <f t="shared" si="24"/>
        <v>0.11473519362748529</v>
      </c>
      <c r="O103" s="25">
        <f t="shared" si="25"/>
        <v>-3.4510805393855704E-2</v>
      </c>
      <c r="P103" s="25">
        <f t="shared" si="26"/>
        <v>0.58021836160253415</v>
      </c>
      <c r="Q103" s="25">
        <f t="shared" si="27"/>
        <v>0.64639744272874289</v>
      </c>
      <c r="R103">
        <v>-0.26806979756405536</v>
      </c>
      <c r="S103" s="50">
        <v>1</v>
      </c>
      <c r="T103">
        <f t="shared" si="20"/>
        <v>-0.53145032949611581</v>
      </c>
      <c r="U103">
        <f t="shared" si="21"/>
        <v>0</v>
      </c>
      <c r="AP103" s="3"/>
      <c r="AQ103" s="3"/>
      <c r="AR103" s="3"/>
      <c r="AS103" s="3"/>
      <c r="AT103" s="3"/>
    </row>
    <row r="104" spans="1:46" x14ac:dyDescent="0.3">
      <c r="A104" s="3"/>
      <c r="B104" s="11">
        <v>99</v>
      </c>
      <c r="C104" s="12">
        <v>36.756876238879642</v>
      </c>
      <c r="D104" s="12">
        <v>10.02938212562205</v>
      </c>
      <c r="E104" s="12">
        <v>0.74525663447231705</v>
      </c>
      <c r="F104" s="13">
        <v>46220.855600610317</v>
      </c>
      <c r="G104" s="13">
        <v>-1026.661810659311</v>
      </c>
      <c r="H104" s="13">
        <v>-12244.679717811385</v>
      </c>
      <c r="I104" s="14">
        <v>0</v>
      </c>
      <c r="J104">
        <v>3718.6693741632948</v>
      </c>
      <c r="K104" s="11">
        <v>99</v>
      </c>
      <c r="L104" s="25">
        <f t="shared" si="22"/>
        <v>0.2548685005279942</v>
      </c>
      <c r="M104" s="25">
        <f t="shared" si="23"/>
        <v>0.20884725492500786</v>
      </c>
      <c r="N104" s="25">
        <f t="shared" si="24"/>
        <v>-5.5650663986719237E-2</v>
      </c>
      <c r="O104" s="25">
        <f t="shared" si="25"/>
        <v>-4.6364196982414868E-2</v>
      </c>
      <c r="P104" s="25">
        <f t="shared" si="26"/>
        <v>0.55894990169432546</v>
      </c>
      <c r="Q104" s="25">
        <f t="shared" si="27"/>
        <v>-0.78509872620240473</v>
      </c>
      <c r="R104">
        <v>0.31500791709475084</v>
      </c>
      <c r="S104" s="50">
        <v>1</v>
      </c>
      <c r="T104">
        <f t="shared" si="20"/>
        <v>-9.4457390674444058E-4</v>
      </c>
      <c r="U104">
        <f t="shared" si="21"/>
        <v>0</v>
      </c>
      <c r="AP104" s="3"/>
      <c r="AQ104" s="3"/>
      <c r="AR104" s="3"/>
      <c r="AS104" s="3"/>
      <c r="AT104" s="3"/>
    </row>
    <row r="105" spans="1:46" x14ac:dyDescent="0.3">
      <c r="A105" s="3"/>
      <c r="B105" s="11">
        <v>100</v>
      </c>
      <c r="C105" s="12">
        <v>53.9744796490805</v>
      </c>
      <c r="D105" s="12">
        <v>31.37192855310369</v>
      </c>
      <c r="E105" s="12">
        <v>0.44979888157932818</v>
      </c>
      <c r="F105" s="13">
        <v>250322.76615469239</v>
      </c>
      <c r="G105" s="13">
        <v>-8504.7371666616345</v>
      </c>
      <c r="H105" s="13">
        <v>-30319.015161742725</v>
      </c>
      <c r="I105" s="14">
        <v>0</v>
      </c>
      <c r="J105">
        <v>18807.24475956013</v>
      </c>
      <c r="K105" s="11">
        <v>100</v>
      </c>
      <c r="L105" s="25">
        <f t="shared" si="22"/>
        <v>2.3537646824223546</v>
      </c>
      <c r="M105" s="25">
        <f t="shared" si="23"/>
        <v>3.3599631979507505</v>
      </c>
      <c r="N105" s="25">
        <f t="shared" si="24"/>
        <v>-0.53293180792259987</v>
      </c>
      <c r="O105" s="25">
        <f t="shared" si="25"/>
        <v>4.2179875096218655</v>
      </c>
      <c r="P105" s="25">
        <f t="shared" si="26"/>
        <v>-1.3624337997305804</v>
      </c>
      <c r="Q105" s="25">
        <f t="shared" si="27"/>
        <v>-3.2038971620285639</v>
      </c>
      <c r="R105">
        <v>2.9364143388496808</v>
      </c>
      <c r="S105" s="50">
        <v>1</v>
      </c>
      <c r="T105">
        <f t="shared" si="20"/>
        <v>-1.8642223058504959</v>
      </c>
      <c r="U105">
        <f t="shared" si="21"/>
        <v>0</v>
      </c>
      <c r="AP105" s="3"/>
      <c r="AQ105" s="3"/>
      <c r="AR105" s="3"/>
      <c r="AS105" s="3"/>
      <c r="AT105" s="3"/>
    </row>
    <row r="106" spans="1:46" x14ac:dyDescent="0.3">
      <c r="A106" s="3"/>
      <c r="B106" s="11">
        <v>101</v>
      </c>
      <c r="C106" s="12">
        <v>35.828981990899294</v>
      </c>
      <c r="D106" s="12">
        <v>6.4029121720925843</v>
      </c>
      <c r="E106" s="12">
        <v>0.27772724938112398</v>
      </c>
      <c r="F106" s="13">
        <v>68075.258519194555</v>
      </c>
      <c r="G106" s="13">
        <v>-4241.0495001326772</v>
      </c>
      <c r="H106" s="13">
        <v>-3024.520270177788</v>
      </c>
      <c r="I106" s="14">
        <v>0</v>
      </c>
      <c r="J106">
        <v>6155.9244030167974</v>
      </c>
      <c r="K106" s="11">
        <v>101</v>
      </c>
      <c r="L106" s="25">
        <f t="shared" si="22"/>
        <v>0.14175440166718356</v>
      </c>
      <c r="M106" s="25">
        <f t="shared" si="23"/>
        <v>-0.32658216659687966</v>
      </c>
      <c r="N106" s="25">
        <f t="shared" si="24"/>
        <v>-0.81089555959378457</v>
      </c>
      <c r="O106" s="25">
        <f t="shared" si="25"/>
        <v>0.41024524939504992</v>
      </c>
      <c r="P106" s="25">
        <f t="shared" si="26"/>
        <v>-0.26694069482897975</v>
      </c>
      <c r="Q106" s="25">
        <f t="shared" si="27"/>
        <v>0.4487893644101868</v>
      </c>
      <c r="R106">
        <v>0.73844325283059276</v>
      </c>
      <c r="S106" s="50">
        <v>1</v>
      </c>
      <c r="T106">
        <f t="shared" si="20"/>
        <v>-0.13990425697692851</v>
      </c>
      <c r="U106">
        <f t="shared" si="21"/>
        <v>0</v>
      </c>
      <c r="AP106" s="3"/>
      <c r="AQ106" s="3"/>
      <c r="AR106" s="3"/>
      <c r="AS106" s="3"/>
      <c r="AT106" s="3"/>
    </row>
    <row r="107" spans="1:46" x14ac:dyDescent="0.3">
      <c r="A107" s="3"/>
      <c r="B107" s="11">
        <v>102</v>
      </c>
      <c r="C107" s="12">
        <v>31.612582244669643</v>
      </c>
      <c r="D107" s="12">
        <v>9.641135841005914</v>
      </c>
      <c r="E107" s="12">
        <v>0.47084855389841496</v>
      </c>
      <c r="F107" s="13">
        <v>49859.31126578078</v>
      </c>
      <c r="G107" s="13">
        <v>-6374.2120948490601</v>
      </c>
      <c r="H107" s="13">
        <v>-4486.8415996281747</v>
      </c>
      <c r="I107" s="14">
        <v>1</v>
      </c>
      <c r="J107">
        <v>-3811.2496447998974</v>
      </c>
      <c r="K107" s="11">
        <v>102</v>
      </c>
      <c r="L107" s="25">
        <f t="shared" si="22"/>
        <v>-0.37224194950086353</v>
      </c>
      <c r="M107" s="25">
        <f t="shared" si="23"/>
        <v>0.15152471089628328</v>
      </c>
      <c r="N107" s="25">
        <f t="shared" si="24"/>
        <v>-0.49892826059457307</v>
      </c>
      <c r="O107" s="25">
        <f t="shared" si="25"/>
        <v>2.9654957287394867E-2</v>
      </c>
      <c r="P107" s="25">
        <f t="shared" si="26"/>
        <v>-0.81502608403110044</v>
      </c>
      <c r="Q107" s="25">
        <f t="shared" si="27"/>
        <v>0.25309417244464028</v>
      </c>
      <c r="R107">
        <v>-0.99319895912953859</v>
      </c>
      <c r="S107" s="50">
        <v>0</v>
      </c>
      <c r="T107">
        <f t="shared" si="20"/>
        <v>6.4245931979951473E-2</v>
      </c>
      <c r="U107">
        <f t="shared" si="21"/>
        <v>1</v>
      </c>
      <c r="AP107" s="3"/>
      <c r="AQ107" s="3"/>
      <c r="AR107" s="3"/>
      <c r="AS107" s="3"/>
      <c r="AT107" s="3"/>
    </row>
    <row r="108" spans="1:46" x14ac:dyDescent="0.3">
      <c r="A108" s="3"/>
      <c r="B108" s="11">
        <v>103</v>
      </c>
      <c r="C108" s="12">
        <v>27.760447064410066</v>
      </c>
      <c r="D108" s="12">
        <v>7.4434106955051496</v>
      </c>
      <c r="E108" s="12">
        <v>2.1340679435168708</v>
      </c>
      <c r="F108" s="13">
        <v>27253.849305802374</v>
      </c>
      <c r="G108" s="13">
        <v>-1083.9794847061198</v>
      </c>
      <c r="H108" s="13">
        <v>-1014.322235849359</v>
      </c>
      <c r="I108" s="14">
        <v>0</v>
      </c>
      <c r="J108">
        <v>330.02878154592054</v>
      </c>
      <c r="K108" s="11">
        <v>103</v>
      </c>
      <c r="L108" s="25">
        <f t="shared" si="22"/>
        <v>-0.84183296221971493</v>
      </c>
      <c r="M108" s="25">
        <f t="shared" si="23"/>
        <v>-0.17295797292530196</v>
      </c>
      <c r="N108" s="25">
        <f t="shared" si="24"/>
        <v>2.1878289665239401</v>
      </c>
      <c r="O108" s="25">
        <f t="shared" si="25"/>
        <v>-0.4426465514339995</v>
      </c>
      <c r="P108" s="25">
        <f t="shared" si="26"/>
        <v>0.54422295131280418</v>
      </c>
      <c r="Q108" s="25">
        <f t="shared" si="27"/>
        <v>0.71780417141195596</v>
      </c>
      <c r="R108">
        <v>-0.27371593413800699</v>
      </c>
      <c r="S108" s="50">
        <v>1</v>
      </c>
      <c r="T108">
        <f t="shared" si="20"/>
        <v>6.2400034391617329E-2</v>
      </c>
      <c r="U108">
        <f t="shared" si="21"/>
        <v>0</v>
      </c>
      <c r="AP108" s="3"/>
      <c r="AQ108" s="3"/>
      <c r="AR108" s="3"/>
      <c r="AS108" s="3"/>
      <c r="AT108" s="3"/>
    </row>
    <row r="109" spans="1:46" x14ac:dyDescent="0.3">
      <c r="A109" s="3"/>
      <c r="B109" s="11">
        <v>104</v>
      </c>
      <c r="C109" s="12">
        <v>46.291232749449513</v>
      </c>
      <c r="D109" s="12">
        <v>14.534093223445865</v>
      </c>
      <c r="E109" s="12">
        <v>1.6623293735378148</v>
      </c>
      <c r="F109" s="13">
        <v>69674.120382990543</v>
      </c>
      <c r="G109" s="13">
        <v>-4305.1973818718834</v>
      </c>
      <c r="H109" s="13">
        <v>-4915.3745097205128</v>
      </c>
      <c r="I109" s="14">
        <v>1</v>
      </c>
      <c r="J109">
        <v>-3299.9235747115872</v>
      </c>
      <c r="K109" s="11">
        <v>104</v>
      </c>
      <c r="L109" s="25">
        <f t="shared" si="22"/>
        <v>1.417145502738332</v>
      </c>
      <c r="M109" s="25">
        <f t="shared" si="23"/>
        <v>0.87394441225388486</v>
      </c>
      <c r="N109" s="25">
        <f t="shared" si="24"/>
        <v>1.4257845723129428</v>
      </c>
      <c r="O109" s="25">
        <f t="shared" si="25"/>
        <v>0.44365066583134677</v>
      </c>
      <c r="P109" s="25">
        <f t="shared" si="26"/>
        <v>-0.28342256865172932</v>
      </c>
      <c r="Q109" s="25">
        <f t="shared" si="27"/>
        <v>0.19574574401434866</v>
      </c>
      <c r="R109">
        <v>-0.90436396911202643</v>
      </c>
      <c r="S109" s="50">
        <v>0</v>
      </c>
      <c r="T109">
        <f t="shared" si="20"/>
        <v>-0.42669058941741711</v>
      </c>
      <c r="U109">
        <f t="shared" si="21"/>
        <v>1</v>
      </c>
      <c r="AP109" s="3"/>
      <c r="AQ109" s="3"/>
      <c r="AR109" s="3"/>
      <c r="AS109" s="3"/>
      <c r="AT109" s="3"/>
    </row>
    <row r="110" spans="1:46" x14ac:dyDescent="0.3">
      <c r="A110" s="3"/>
      <c r="B110" s="11">
        <v>105</v>
      </c>
      <c r="C110" s="12">
        <v>51.034230809387395</v>
      </c>
      <c r="D110" s="12">
        <v>10.983877057194835</v>
      </c>
      <c r="E110" s="12">
        <v>2.2118478144586304</v>
      </c>
      <c r="F110" s="13">
        <v>35666.018021735901</v>
      </c>
      <c r="G110" s="13">
        <v>-4834.2987244224532</v>
      </c>
      <c r="H110" s="13">
        <v>-1982.9750133506332</v>
      </c>
      <c r="I110" s="14">
        <v>0</v>
      </c>
      <c r="J110">
        <v>2730.2552996551108</v>
      </c>
      <c r="K110" s="11">
        <v>105</v>
      </c>
      <c r="L110" s="25">
        <f t="shared" si="22"/>
        <v>1.9953363392654375</v>
      </c>
      <c r="M110" s="25">
        <f t="shared" si="23"/>
        <v>0.34977346570477619</v>
      </c>
      <c r="N110" s="25">
        <f t="shared" si="24"/>
        <v>2.3134742251599985</v>
      </c>
      <c r="O110" s="25">
        <f t="shared" si="25"/>
        <v>-0.266889029504635</v>
      </c>
      <c r="P110" s="25">
        <f t="shared" si="26"/>
        <v>-0.41936753411168759</v>
      </c>
      <c r="Q110" s="25">
        <f t="shared" si="27"/>
        <v>0.58817418693219858</v>
      </c>
      <c r="R110">
        <v>0.14328627100903824</v>
      </c>
      <c r="S110" s="50">
        <v>1</v>
      </c>
      <c r="T110">
        <f t="shared" si="20"/>
        <v>-8.8134916820609949E-2</v>
      </c>
      <c r="U110">
        <f t="shared" si="21"/>
        <v>0</v>
      </c>
      <c r="AP110" s="3"/>
      <c r="AQ110" s="3"/>
      <c r="AR110" s="3"/>
      <c r="AS110" s="3"/>
      <c r="AT110" s="3"/>
    </row>
    <row r="111" spans="1:46" x14ac:dyDescent="0.3">
      <c r="A111" s="3"/>
      <c r="B111" s="11">
        <v>106</v>
      </c>
      <c r="C111" s="12">
        <v>28.495189318010127</v>
      </c>
      <c r="D111" s="12">
        <v>6.0191045956313962</v>
      </c>
      <c r="E111" s="12">
        <v>1.1287371191165745</v>
      </c>
      <c r="F111" s="13">
        <v>29038.065507820651</v>
      </c>
      <c r="G111" s="13">
        <v>-4224.0512909519248</v>
      </c>
      <c r="H111" s="13">
        <v>-6675.967337888349</v>
      </c>
      <c r="I111" s="14">
        <v>1</v>
      </c>
      <c r="J111">
        <v>-5913.0761735376636</v>
      </c>
      <c r="K111" s="11">
        <v>106</v>
      </c>
      <c r="L111" s="25">
        <f t="shared" si="22"/>
        <v>-0.75226488041316364</v>
      </c>
      <c r="M111" s="25">
        <f t="shared" si="23"/>
        <v>-0.38324935845940333</v>
      </c>
      <c r="N111" s="25">
        <f t="shared" si="24"/>
        <v>0.56382201051909264</v>
      </c>
      <c r="O111" s="25">
        <f t="shared" si="25"/>
        <v>-0.40536848095747857</v>
      </c>
      <c r="P111" s="25">
        <f t="shared" si="26"/>
        <v>-0.26257324992925779</v>
      </c>
      <c r="Q111" s="25">
        <f t="shared" si="27"/>
        <v>-3.9865639436485842E-2</v>
      </c>
      <c r="R111">
        <v>-1.3583587849657499</v>
      </c>
      <c r="S111" s="50">
        <v>0</v>
      </c>
      <c r="T111">
        <f t="shared" si="20"/>
        <v>0.33674059359779285</v>
      </c>
      <c r="U111">
        <f t="shared" si="21"/>
        <v>1</v>
      </c>
      <c r="AP111" s="3"/>
      <c r="AQ111" s="3"/>
      <c r="AR111" s="3"/>
      <c r="AS111" s="3"/>
      <c r="AT111" s="3"/>
    </row>
    <row r="112" spans="1:46" x14ac:dyDescent="0.3">
      <c r="A112" s="3"/>
      <c r="B112" s="11">
        <v>107</v>
      </c>
      <c r="C112" s="12">
        <v>35.933843850680113</v>
      </c>
      <c r="D112" s="12">
        <v>18.738430692798399</v>
      </c>
      <c r="E112" s="12">
        <v>0.41249020846222162</v>
      </c>
      <c r="F112" s="13">
        <v>58225.704806904854</v>
      </c>
      <c r="G112" s="13">
        <v>-5095.1503960659347</v>
      </c>
      <c r="H112" s="13">
        <v>-11737.17205432511</v>
      </c>
      <c r="I112" s="14">
        <v>0</v>
      </c>
      <c r="J112">
        <v>4257.8745083066851</v>
      </c>
      <c r="K112" s="11">
        <v>107</v>
      </c>
      <c r="L112" s="25">
        <f t="shared" si="22"/>
        <v>0.15453749068815054</v>
      </c>
      <c r="M112" s="25">
        <f t="shared" si="23"/>
        <v>1.4946929660664743</v>
      </c>
      <c r="N112" s="25">
        <f t="shared" si="24"/>
        <v>-0.59320007304580957</v>
      </c>
      <c r="O112" s="25">
        <f t="shared" si="25"/>
        <v>0.20445608716590163</v>
      </c>
      <c r="P112" s="25">
        <f t="shared" si="26"/>
        <v>-0.48638961218996457</v>
      </c>
      <c r="Q112" s="25">
        <f t="shared" si="27"/>
        <v>-0.7171814992361123</v>
      </c>
      <c r="R112">
        <v>0.4086864629603012</v>
      </c>
      <c r="S112" s="50">
        <v>1</v>
      </c>
      <c r="T112">
        <f t="shared" si="20"/>
        <v>-0.21491257618987353</v>
      </c>
      <c r="U112">
        <f t="shared" si="21"/>
        <v>0</v>
      </c>
      <c r="AP112" s="3"/>
      <c r="AQ112" s="3"/>
      <c r="AR112" s="3"/>
      <c r="AS112" s="3"/>
      <c r="AT112" s="3"/>
    </row>
    <row r="113" spans="1:46" x14ac:dyDescent="0.3">
      <c r="A113" s="3"/>
      <c r="B113" s="11">
        <v>108</v>
      </c>
      <c r="C113" s="12">
        <v>25.79975163533949</v>
      </c>
      <c r="D113" s="12">
        <v>3.6310585657351417</v>
      </c>
      <c r="E113" s="12">
        <v>0.18442702714884379</v>
      </c>
      <c r="F113" s="13">
        <v>19827.500009851752</v>
      </c>
      <c r="G113" s="13">
        <v>-2952.21990803668</v>
      </c>
      <c r="H113" s="13">
        <v>-4217.4889329612724</v>
      </c>
      <c r="I113" s="14">
        <v>1</v>
      </c>
      <c r="J113">
        <v>-6076.5283801291207</v>
      </c>
      <c r="K113" s="11">
        <v>108</v>
      </c>
      <c r="L113" s="25">
        <f t="shared" si="22"/>
        <v>-1.0808497435852202</v>
      </c>
      <c r="M113" s="25">
        <f t="shared" si="23"/>
        <v>-0.73583193069623209</v>
      </c>
      <c r="N113" s="25">
        <f t="shared" si="24"/>
        <v>-0.96161232488585291</v>
      </c>
      <c r="O113" s="25">
        <f t="shared" si="25"/>
        <v>-0.59780710435609052</v>
      </c>
      <c r="P113" s="25">
        <f t="shared" si="26"/>
        <v>6.4205496440637777E-2</v>
      </c>
      <c r="Q113" s="25">
        <f t="shared" si="27"/>
        <v>0.28914030043869937</v>
      </c>
      <c r="R113">
        <v>-1.3867560758341477</v>
      </c>
      <c r="S113" s="50">
        <v>0</v>
      </c>
      <c r="T113">
        <f t="shared" si="20"/>
        <v>0.4031108489543338</v>
      </c>
      <c r="U113">
        <f t="shared" si="21"/>
        <v>1</v>
      </c>
      <c r="AP113" s="3"/>
      <c r="AQ113" s="3"/>
      <c r="AR113" s="3"/>
      <c r="AS113" s="3"/>
      <c r="AT113" s="3"/>
    </row>
    <row r="114" spans="1:46" x14ac:dyDescent="0.3">
      <c r="A114" s="3"/>
      <c r="B114" s="11">
        <v>109</v>
      </c>
      <c r="C114" s="12">
        <v>46.602983752583235</v>
      </c>
      <c r="D114" s="12">
        <v>11.458925090081628</v>
      </c>
      <c r="E114" s="12">
        <v>0.53825003375121405</v>
      </c>
      <c r="F114" s="13">
        <v>52869.210856778758</v>
      </c>
      <c r="G114" s="13">
        <v>-5045.7955678940052</v>
      </c>
      <c r="H114" s="13">
        <v>-14190.148628088515</v>
      </c>
      <c r="I114" s="14">
        <v>1</v>
      </c>
      <c r="J114">
        <v>-2050.5512741649636</v>
      </c>
      <c r="K114" s="11">
        <v>109</v>
      </c>
      <c r="L114" s="25">
        <f t="shared" si="22"/>
        <v>1.4551492233834151</v>
      </c>
      <c r="M114" s="25">
        <f t="shared" si="23"/>
        <v>0.41991183626983086</v>
      </c>
      <c r="N114" s="25">
        <f t="shared" si="24"/>
        <v>-0.39004820890485981</v>
      </c>
      <c r="O114" s="25">
        <f t="shared" si="25"/>
        <v>9.2541534011421747E-2</v>
      </c>
      <c r="P114" s="25">
        <f t="shared" si="26"/>
        <v>-0.47370860030900558</v>
      </c>
      <c r="Q114" s="25">
        <f t="shared" si="27"/>
        <v>-1.0454511564051281</v>
      </c>
      <c r="R114">
        <v>-0.6873048705449476</v>
      </c>
      <c r="S114" s="50">
        <v>0</v>
      </c>
      <c r="T114">
        <f t="shared" si="20"/>
        <v>4.3259170003629027E-2</v>
      </c>
      <c r="U114">
        <f t="shared" si="21"/>
        <v>1</v>
      </c>
      <c r="AP114" s="3"/>
      <c r="AQ114" s="3"/>
      <c r="AR114" s="3"/>
      <c r="AS114" s="3"/>
      <c r="AT114" s="3"/>
    </row>
    <row r="115" spans="1:46" x14ac:dyDescent="0.3">
      <c r="A115" s="3"/>
      <c r="B115" s="11">
        <v>110</v>
      </c>
      <c r="C115" s="12">
        <v>29.120811141666064</v>
      </c>
      <c r="D115" s="12">
        <v>8.5880689090762861</v>
      </c>
      <c r="E115" s="12">
        <v>1.00946995616442</v>
      </c>
      <c r="F115" s="13">
        <v>35059.661866346141</v>
      </c>
      <c r="G115" s="13">
        <v>-1459.7345889366873</v>
      </c>
      <c r="H115" s="13">
        <v>-4420.712753541693</v>
      </c>
      <c r="I115" s="14">
        <v>0</v>
      </c>
      <c r="J115">
        <v>2758.9781700692511</v>
      </c>
      <c r="K115" s="11">
        <v>110</v>
      </c>
      <c r="L115" s="25">
        <f t="shared" si="22"/>
        <v>-0.67599902472483619</v>
      </c>
      <c r="M115" s="25">
        <f t="shared" si="23"/>
        <v>-3.9551429042835491E-3</v>
      </c>
      <c r="N115" s="25">
        <f t="shared" si="24"/>
        <v>0.37115836432799565</v>
      </c>
      <c r="O115" s="25">
        <f t="shared" si="25"/>
        <v>-0.27955777865561948</v>
      </c>
      <c r="P115" s="25">
        <f t="shared" si="26"/>
        <v>0.44767809202406544</v>
      </c>
      <c r="Q115" s="25">
        <f t="shared" si="27"/>
        <v>0.26194386708338158</v>
      </c>
      <c r="R115">
        <v>0.14827642515094178</v>
      </c>
      <c r="S115" s="50">
        <v>1</v>
      </c>
      <c r="T115">
        <f t="shared" si="20"/>
        <v>3.8505284824310017E-2</v>
      </c>
      <c r="U115">
        <f t="shared" si="21"/>
        <v>0</v>
      </c>
      <c r="AP115" s="3"/>
      <c r="AQ115" s="3"/>
      <c r="AR115" s="3"/>
      <c r="AS115" s="3"/>
      <c r="AT115" s="3"/>
    </row>
    <row r="116" spans="1:46" x14ac:dyDescent="0.3">
      <c r="A116" s="3"/>
      <c r="B116" s="11">
        <v>111</v>
      </c>
      <c r="C116" s="12">
        <v>30.141514065904207</v>
      </c>
      <c r="D116" s="12">
        <v>13.755731165649204</v>
      </c>
      <c r="E116" s="12">
        <v>1.3022810018129349</v>
      </c>
      <c r="F116" s="13">
        <v>58770.466643534215</v>
      </c>
      <c r="G116" s="13">
        <v>-6475.8453127575422</v>
      </c>
      <c r="H116" s="13">
        <v>-9729.3845197559203</v>
      </c>
      <c r="I116" s="14">
        <v>0</v>
      </c>
      <c r="J116">
        <v>7297.7461062940147</v>
      </c>
      <c r="K116" s="11">
        <v>111</v>
      </c>
      <c r="L116" s="25">
        <f t="shared" si="22"/>
        <v>-0.55157116914636606</v>
      </c>
      <c r="M116" s="25">
        <f t="shared" si="23"/>
        <v>0.75902330393612749</v>
      </c>
      <c r="N116" s="25">
        <f t="shared" si="24"/>
        <v>0.8441640291169018</v>
      </c>
      <c r="O116" s="25">
        <f t="shared" si="25"/>
        <v>0.21583793097822471</v>
      </c>
      <c r="P116" s="25">
        <f t="shared" si="26"/>
        <v>-0.84113927480765271</v>
      </c>
      <c r="Q116" s="25">
        <f t="shared" si="27"/>
        <v>-0.44848927743064504</v>
      </c>
      <c r="R116">
        <v>0.93681709986501438</v>
      </c>
      <c r="S116" s="50">
        <v>1</v>
      </c>
      <c r="T116">
        <f t="shared" si="20"/>
        <v>-1.6127698021995207E-2</v>
      </c>
      <c r="U116">
        <f t="shared" si="21"/>
        <v>0</v>
      </c>
      <c r="AP116" s="3"/>
      <c r="AQ116" s="3"/>
      <c r="AR116" s="3"/>
      <c r="AS116" s="3"/>
      <c r="AT116" s="3"/>
    </row>
    <row r="117" spans="1:46" x14ac:dyDescent="0.3">
      <c r="A117" s="3"/>
      <c r="B117" s="11">
        <v>112</v>
      </c>
      <c r="C117" s="12">
        <v>20.428976419689267</v>
      </c>
      <c r="D117" s="12">
        <v>3.0086464699099431</v>
      </c>
      <c r="E117" s="12">
        <v>0.80160961642061879</v>
      </c>
      <c r="F117" s="13">
        <v>24264.980091746776</v>
      </c>
      <c r="G117" s="13">
        <v>-2806.5861157535851</v>
      </c>
      <c r="H117" s="13">
        <v>-2101.3405902138834</v>
      </c>
      <c r="I117" s="14">
        <v>0</v>
      </c>
      <c r="J117">
        <v>2943.2987099349302</v>
      </c>
      <c r="K117" s="11">
        <v>112</v>
      </c>
      <c r="L117" s="25">
        <f t="shared" si="22"/>
        <v>-1.7355691795818939</v>
      </c>
      <c r="M117" s="25">
        <f t="shared" si="23"/>
        <v>-0.82772783847607412</v>
      </c>
      <c r="N117" s="25">
        <f t="shared" si="24"/>
        <v>3.538169317814744E-2</v>
      </c>
      <c r="O117" s="25">
        <f t="shared" si="25"/>
        <v>-0.50509373529021195</v>
      </c>
      <c r="P117" s="25">
        <f t="shared" si="26"/>
        <v>0.10162400074132535</v>
      </c>
      <c r="Q117" s="25">
        <f t="shared" si="27"/>
        <v>0.57233391036653258</v>
      </c>
      <c r="R117">
        <v>0.18029926591116768</v>
      </c>
      <c r="S117" s="50">
        <v>1</v>
      </c>
      <c r="T117">
        <f t="shared" si="20"/>
        <v>0.36490740810370204</v>
      </c>
      <c r="U117">
        <f t="shared" si="21"/>
        <v>0</v>
      </c>
      <c r="AP117" s="3"/>
      <c r="AQ117" s="3"/>
      <c r="AR117" s="3"/>
      <c r="AS117" s="3"/>
      <c r="AT117" s="3"/>
    </row>
    <row r="118" spans="1:46" x14ac:dyDescent="0.3">
      <c r="A118" s="3"/>
      <c r="B118" s="11">
        <v>113</v>
      </c>
      <c r="C118" s="12">
        <v>33.770850446098059</v>
      </c>
      <c r="D118" s="12">
        <v>10.616173508053144</v>
      </c>
      <c r="E118" s="12">
        <v>1.4649753568342121</v>
      </c>
      <c r="F118" s="13">
        <v>48850.008358394487</v>
      </c>
      <c r="G118" s="13">
        <v>-701.97658667182873</v>
      </c>
      <c r="H118" s="13">
        <v>-66.034885613193637</v>
      </c>
      <c r="I118" s="14">
        <v>0</v>
      </c>
      <c r="J118">
        <v>1749.027756127995</v>
      </c>
      <c r="K118" s="11">
        <v>113</v>
      </c>
      <c r="L118" s="25">
        <f t="shared" si="22"/>
        <v>-0.10914024018873889</v>
      </c>
      <c r="M118" s="25">
        <f t="shared" si="23"/>
        <v>0.29548394969296765</v>
      </c>
      <c r="N118" s="25">
        <f t="shared" si="24"/>
        <v>1.1069797688162071</v>
      </c>
      <c r="O118" s="25">
        <f t="shared" si="25"/>
        <v>8.5673419686105937E-3</v>
      </c>
      <c r="P118" s="25">
        <f t="shared" si="26"/>
        <v>0.64237309118683439</v>
      </c>
      <c r="Q118" s="25">
        <f t="shared" si="27"/>
        <v>0.84470875203016682</v>
      </c>
      <c r="R118">
        <v>-2.7186826556835599E-2</v>
      </c>
      <c r="S118" s="50">
        <v>1</v>
      </c>
      <c r="T118">
        <f t="shared" si="20"/>
        <v>-0.2981259959676229</v>
      </c>
      <c r="U118">
        <f t="shared" si="21"/>
        <v>0</v>
      </c>
      <c r="AP118" s="3"/>
      <c r="AQ118" s="3"/>
      <c r="AR118" s="3"/>
      <c r="AS118" s="3"/>
      <c r="AT118" s="3"/>
    </row>
    <row r="119" spans="1:46" x14ac:dyDescent="0.3">
      <c r="A119" s="3"/>
      <c r="B119" s="11">
        <v>114</v>
      </c>
      <c r="C119" s="12">
        <v>22.856317166266241</v>
      </c>
      <c r="D119" s="12">
        <v>3.5368954653935396</v>
      </c>
      <c r="E119" s="12">
        <v>1.6722520624659842</v>
      </c>
      <c r="F119" s="13">
        <v>15752.417432198848</v>
      </c>
      <c r="G119" s="13">
        <v>-38.673229554272396</v>
      </c>
      <c r="H119" s="13">
        <v>-3395.4375453661391</v>
      </c>
      <c r="I119" s="14">
        <v>1</v>
      </c>
      <c r="J119">
        <v>-6367.8692024561569</v>
      </c>
      <c r="K119" s="11">
        <v>114</v>
      </c>
      <c r="L119" s="25">
        <f t="shared" si="22"/>
        <v>-1.4396664279754448</v>
      </c>
      <c r="M119" s="25">
        <f t="shared" si="23"/>
        <v>-0.74973462256757717</v>
      </c>
      <c r="N119" s="25">
        <f t="shared" si="24"/>
        <v>1.441813640009372</v>
      </c>
      <c r="O119" s="25">
        <f t="shared" si="25"/>
        <v>-0.68294881271831032</v>
      </c>
      <c r="P119" s="25">
        <f t="shared" si="26"/>
        <v>0.81279933039865826</v>
      </c>
      <c r="Q119" s="25">
        <f t="shared" si="27"/>
        <v>0.39915134989896883</v>
      </c>
      <c r="R119">
        <v>-1.4373720341377134</v>
      </c>
      <c r="S119" s="50">
        <v>0</v>
      </c>
      <c r="T119">
        <f t="shared" si="20"/>
        <v>0.32235398463203341</v>
      </c>
      <c r="U119">
        <f t="shared" si="21"/>
        <v>1</v>
      </c>
      <c r="AP119" s="3"/>
      <c r="AQ119" s="3"/>
      <c r="AR119" s="3"/>
      <c r="AS119" s="3"/>
      <c r="AT119" s="3"/>
    </row>
    <row r="120" spans="1:46" x14ac:dyDescent="0.3">
      <c r="A120" s="3"/>
      <c r="B120" s="11">
        <v>115</v>
      </c>
      <c r="C120" s="12">
        <v>24.370465689115964</v>
      </c>
      <c r="D120" s="12">
        <v>7.7656718545452401</v>
      </c>
      <c r="E120" s="12">
        <v>8.9684020926569255E-2</v>
      </c>
      <c r="F120" s="13">
        <v>20413.611575706473</v>
      </c>
      <c r="G120" s="13">
        <v>-704.96097776758052</v>
      </c>
      <c r="H120" s="13">
        <v>-1789.1174564984069</v>
      </c>
      <c r="I120" s="14">
        <v>0</v>
      </c>
      <c r="J120">
        <v>1756.8018314702713</v>
      </c>
      <c r="K120" s="11">
        <v>115</v>
      </c>
      <c r="L120" s="25">
        <f t="shared" si="22"/>
        <v>-1.255085538422176</v>
      </c>
      <c r="M120" s="25">
        <f t="shared" si="23"/>
        <v>-0.12537778939286265</v>
      </c>
      <c r="N120" s="25">
        <f t="shared" si="24"/>
        <v>-1.1146597570379184</v>
      </c>
      <c r="O120" s="25">
        <f t="shared" si="25"/>
        <v>-0.5855613304222359</v>
      </c>
      <c r="P120" s="25">
        <f t="shared" si="26"/>
        <v>0.64160629490074828</v>
      </c>
      <c r="Q120" s="25">
        <f t="shared" si="27"/>
        <v>0.6141171797875562</v>
      </c>
      <c r="R120">
        <v>-2.5836201298656936E-2</v>
      </c>
      <c r="S120" s="50">
        <v>1</v>
      </c>
      <c r="T120">
        <f t="shared" si="20"/>
        <v>0.13410361552082029</v>
      </c>
      <c r="U120">
        <f t="shared" si="21"/>
        <v>0</v>
      </c>
      <c r="AP120" s="3"/>
      <c r="AQ120" s="3"/>
      <c r="AR120" s="3"/>
      <c r="AS120" s="3"/>
      <c r="AT120" s="3"/>
    </row>
    <row r="121" spans="1:46" x14ac:dyDescent="0.3">
      <c r="A121" s="3"/>
      <c r="B121" s="11">
        <v>116</v>
      </c>
      <c r="C121" s="12">
        <v>24.125265288903663</v>
      </c>
      <c r="D121" s="12">
        <v>2.4957961159804225</v>
      </c>
      <c r="E121" s="12">
        <v>0.89434917717939943</v>
      </c>
      <c r="F121" s="13">
        <v>24754.126380623675</v>
      </c>
      <c r="G121" s="13">
        <v>-2502.906425583576</v>
      </c>
      <c r="H121" s="13">
        <v>-3714.6737462410556</v>
      </c>
      <c r="I121" s="14">
        <v>1</v>
      </c>
      <c r="J121">
        <v>-7007.4895543726925</v>
      </c>
      <c r="K121" s="11">
        <v>116</v>
      </c>
      <c r="L121" s="25">
        <f t="shared" si="22"/>
        <v>-1.2849764687417613</v>
      </c>
      <c r="M121" s="25">
        <f t="shared" si="23"/>
        <v>-0.90344752507227177</v>
      </c>
      <c r="N121" s="25">
        <f t="shared" si="24"/>
        <v>0.18519276841195043</v>
      </c>
      <c r="O121" s="25">
        <f t="shared" si="25"/>
        <v>-0.49487388087489204</v>
      </c>
      <c r="P121" s="25">
        <f t="shared" si="26"/>
        <v>0.17965012101545211</v>
      </c>
      <c r="Q121" s="25">
        <f t="shared" si="27"/>
        <v>0.35642955657325087</v>
      </c>
      <c r="R121">
        <v>-1.5484961697948092</v>
      </c>
      <c r="S121" s="50">
        <v>0</v>
      </c>
      <c r="T121">
        <f t="shared" si="20"/>
        <v>0.37604708525552732</v>
      </c>
      <c r="U121">
        <f t="shared" si="21"/>
        <v>1</v>
      </c>
      <c r="AP121" s="3"/>
      <c r="AQ121" s="3"/>
      <c r="AR121" s="3"/>
      <c r="AS121" s="3"/>
      <c r="AT121" s="3"/>
    </row>
    <row r="122" spans="1:46" x14ac:dyDescent="0.3">
      <c r="A122" s="3"/>
      <c r="B122" s="11">
        <v>117</v>
      </c>
      <c r="C122" s="12">
        <v>44.337556620544625</v>
      </c>
      <c r="D122" s="12">
        <v>2.6035681254044691</v>
      </c>
      <c r="E122" s="12">
        <v>0.19265320046845635</v>
      </c>
      <c r="F122" s="13">
        <v>33714.178352891286</v>
      </c>
      <c r="G122" s="13">
        <v>-2380.4684509244162</v>
      </c>
      <c r="H122" s="13">
        <v>-1754.9136384307699</v>
      </c>
      <c r="I122" s="14">
        <v>0</v>
      </c>
      <c r="J122">
        <v>1963.2482701723557</v>
      </c>
      <c r="K122" s="11">
        <v>117</v>
      </c>
      <c r="L122" s="25">
        <f t="shared" si="22"/>
        <v>1.1789844027337182</v>
      </c>
      <c r="M122" s="25">
        <f t="shared" si="23"/>
        <v>-0.88753554857677974</v>
      </c>
      <c r="N122" s="25">
        <f t="shared" si="24"/>
        <v>-0.94832380098097668</v>
      </c>
      <c r="O122" s="25">
        <f t="shared" si="25"/>
        <v>-0.30766929853915731</v>
      </c>
      <c r="P122" s="25">
        <f t="shared" si="26"/>
        <v>0.21110879423633111</v>
      </c>
      <c r="Q122" s="25">
        <f t="shared" si="27"/>
        <v>0.61869450667727377</v>
      </c>
      <c r="R122">
        <v>1.0030671904352638E-2</v>
      </c>
      <c r="S122" s="50">
        <v>1</v>
      </c>
      <c r="T122">
        <f t="shared" si="20"/>
        <v>0.1238858223047071</v>
      </c>
      <c r="U122">
        <f t="shared" si="21"/>
        <v>0</v>
      </c>
      <c r="AP122" s="3"/>
      <c r="AQ122" s="3"/>
      <c r="AR122" s="3"/>
      <c r="AS122" s="3"/>
      <c r="AT122" s="3"/>
    </row>
    <row r="123" spans="1:46" x14ac:dyDescent="0.3">
      <c r="A123" s="3"/>
      <c r="B123" s="11">
        <v>118</v>
      </c>
      <c r="C123" s="12">
        <v>32.679471185238263</v>
      </c>
      <c r="D123" s="12">
        <v>15.822981722182583</v>
      </c>
      <c r="E123" s="12">
        <v>0.39977317688141822</v>
      </c>
      <c r="F123" s="13">
        <v>57887.094977392378</v>
      </c>
      <c r="G123" s="13">
        <v>-1614.0824607150607</v>
      </c>
      <c r="H123" s="13">
        <v>-2515.7948377927096</v>
      </c>
      <c r="I123" s="14">
        <v>0</v>
      </c>
      <c r="J123">
        <v>2599.2348973663093</v>
      </c>
      <c r="K123" s="11">
        <v>118</v>
      </c>
      <c r="L123" s="25">
        <f t="shared" si="22"/>
        <v>-0.24218382988253773</v>
      </c>
      <c r="M123" s="25">
        <f t="shared" si="23"/>
        <v>1.0642420935053636</v>
      </c>
      <c r="N123" s="25">
        <f t="shared" si="24"/>
        <v>-0.61374310947292576</v>
      </c>
      <c r="O123" s="25">
        <f t="shared" si="25"/>
        <v>0.197381428234809</v>
      </c>
      <c r="P123" s="25">
        <f t="shared" si="26"/>
        <v>0.40802063056955479</v>
      </c>
      <c r="Q123" s="25">
        <f t="shared" si="27"/>
        <v>0.5168695593327155</v>
      </c>
      <c r="R123">
        <v>0.12052350413621687</v>
      </c>
      <c r="S123" s="50">
        <v>1</v>
      </c>
      <c r="T123">
        <f t="shared" si="20"/>
        <v>-0.4422642783849825</v>
      </c>
      <c r="U123">
        <f t="shared" si="21"/>
        <v>0</v>
      </c>
      <c r="AP123" s="3"/>
      <c r="AQ123" s="3"/>
      <c r="AR123" s="3"/>
      <c r="AS123" s="3"/>
      <c r="AT123" s="3"/>
    </row>
    <row r="124" spans="1:46" x14ac:dyDescent="0.3">
      <c r="A124" s="3"/>
      <c r="B124" s="11">
        <v>119</v>
      </c>
      <c r="C124" s="12">
        <v>36.726706268114938</v>
      </c>
      <c r="D124" s="12">
        <v>10.916120299818713</v>
      </c>
      <c r="E124" s="12">
        <v>0.79484549476691757</v>
      </c>
      <c r="F124" s="13">
        <v>73158.883411552597</v>
      </c>
      <c r="G124" s="13">
        <v>-1336.6022528747649</v>
      </c>
      <c r="H124" s="13">
        <v>-3991.5292164228654</v>
      </c>
      <c r="I124" s="14">
        <v>0</v>
      </c>
      <c r="J124">
        <v>3327.7691785158163</v>
      </c>
      <c r="K124" s="11">
        <v>119</v>
      </c>
      <c r="L124" s="25">
        <f t="shared" si="22"/>
        <v>0.25119065786097222</v>
      </c>
      <c r="M124" s="25">
        <f t="shared" si="23"/>
        <v>0.33976953299032275</v>
      </c>
      <c r="N124" s="25">
        <f t="shared" si="24"/>
        <v>2.4454961051509832E-2</v>
      </c>
      <c r="O124" s="25">
        <f t="shared" si="25"/>
        <v>0.5164586818250162</v>
      </c>
      <c r="P124" s="25">
        <f t="shared" si="26"/>
        <v>0.47931517140142899</v>
      </c>
      <c r="Q124" s="25">
        <f t="shared" si="27"/>
        <v>0.31937936569331332</v>
      </c>
      <c r="R124">
        <v>0.24709505872594142</v>
      </c>
      <c r="S124" s="50">
        <v>1</v>
      </c>
      <c r="T124">
        <f t="shared" si="20"/>
        <v>-0.42861490712268202</v>
      </c>
      <c r="U124">
        <f t="shared" si="21"/>
        <v>0</v>
      </c>
      <c r="AP124" s="3"/>
      <c r="AQ124" s="3"/>
      <c r="AR124" s="3"/>
      <c r="AS124" s="3"/>
      <c r="AT124" s="3"/>
    </row>
    <row r="125" spans="1:46" x14ac:dyDescent="0.3">
      <c r="A125" s="3"/>
      <c r="B125" s="11">
        <v>120</v>
      </c>
      <c r="C125" s="12">
        <v>35.602087787563605</v>
      </c>
      <c r="D125" s="12">
        <v>13.640140962177654</v>
      </c>
      <c r="E125" s="12">
        <v>1.4236426515974865</v>
      </c>
      <c r="F125" s="13">
        <v>53531.019654771233</v>
      </c>
      <c r="G125" s="13">
        <v>-2849.0649265881402</v>
      </c>
      <c r="H125" s="13">
        <v>-6308.5390084319461</v>
      </c>
      <c r="I125" s="14">
        <v>0</v>
      </c>
      <c r="J125">
        <v>3792.7888020995747</v>
      </c>
      <c r="K125" s="11">
        <v>120</v>
      </c>
      <c r="L125" s="25">
        <f t="shared" si="22"/>
        <v>0.11409507151946439</v>
      </c>
      <c r="M125" s="25">
        <f t="shared" si="23"/>
        <v>0.7419570117645532</v>
      </c>
      <c r="N125" s="25">
        <f t="shared" si="24"/>
        <v>1.0402111000499015</v>
      </c>
      <c r="O125" s="25">
        <f t="shared" si="25"/>
        <v>0.10636886894181735</v>
      </c>
      <c r="P125" s="25">
        <f t="shared" si="26"/>
        <v>9.0709682429740715E-2</v>
      </c>
      <c r="Q125" s="25">
        <f t="shared" si="27"/>
        <v>9.3054668165946184E-3</v>
      </c>
      <c r="R125">
        <v>0.32788502042665402</v>
      </c>
      <c r="S125" s="50">
        <v>1</v>
      </c>
      <c r="T125">
        <f t="shared" si="20"/>
        <v>-0.22219307488150633</v>
      </c>
      <c r="U125">
        <f t="shared" si="21"/>
        <v>0</v>
      </c>
      <c r="AP125" s="3"/>
      <c r="AQ125" s="3"/>
      <c r="AR125" s="3"/>
      <c r="AS125" s="3"/>
      <c r="AT125" s="3"/>
    </row>
    <row r="126" spans="1:46" x14ac:dyDescent="0.3">
      <c r="A126" s="3"/>
      <c r="B126" s="11">
        <v>121</v>
      </c>
      <c r="C126" s="12">
        <v>37.490793991577554</v>
      </c>
      <c r="D126" s="12">
        <v>15.024352386161091</v>
      </c>
      <c r="E126" s="12">
        <v>0.93528702957593668</v>
      </c>
      <c r="F126" s="13">
        <v>40240.624550019464</v>
      </c>
      <c r="G126" s="13">
        <v>-8961.1787237591489</v>
      </c>
      <c r="H126" s="13">
        <v>-9642.5022811562776</v>
      </c>
      <c r="I126" s="14">
        <v>1</v>
      </c>
      <c r="J126">
        <v>-3026.2198738803609</v>
      </c>
      <c r="K126" s="11">
        <v>121</v>
      </c>
      <c r="L126" s="25">
        <f t="shared" si="22"/>
        <v>0.34433607230685703</v>
      </c>
      <c r="M126" s="25">
        <f t="shared" si="23"/>
        <v>0.94632862700049847</v>
      </c>
      <c r="N126" s="25">
        <f t="shared" si="24"/>
        <v>0.25132359365103041</v>
      </c>
      <c r="O126" s="25">
        <f t="shared" si="25"/>
        <v>-0.17131064367291585</v>
      </c>
      <c r="P126" s="25">
        <f t="shared" si="26"/>
        <v>-1.479709880367591</v>
      </c>
      <c r="Q126" s="25">
        <f t="shared" si="27"/>
        <v>-0.43686225947041063</v>
      </c>
      <c r="R126">
        <v>-0.85681218766873168</v>
      </c>
      <c r="S126" s="50">
        <v>0</v>
      </c>
      <c r="T126">
        <f t="shared" si="20"/>
        <v>0.16265619743125739</v>
      </c>
      <c r="U126">
        <f t="shared" si="21"/>
        <v>1</v>
      </c>
      <c r="AP126" s="3"/>
      <c r="AQ126" s="3"/>
      <c r="AR126" s="3"/>
      <c r="AS126" s="3"/>
      <c r="AT126" s="3"/>
    </row>
    <row r="127" spans="1:46" x14ac:dyDescent="0.3">
      <c r="A127" s="3"/>
      <c r="B127" s="11">
        <v>122</v>
      </c>
      <c r="C127" s="12">
        <v>33.009478693103333</v>
      </c>
      <c r="D127" s="12">
        <v>8.7961593955989734</v>
      </c>
      <c r="E127" s="12">
        <v>0.56323809992191565</v>
      </c>
      <c r="F127" s="13">
        <v>48643.946728272524</v>
      </c>
      <c r="G127" s="13">
        <v>-777.19984554335679</v>
      </c>
      <c r="H127" s="13">
        <v>-7195.8958264128087</v>
      </c>
      <c r="I127" s="14">
        <v>0</v>
      </c>
      <c r="J127">
        <v>1258.7421140414162</v>
      </c>
      <c r="K127" s="11">
        <v>122</v>
      </c>
      <c r="L127" s="25">
        <f t="shared" si="22"/>
        <v>-0.20195456674106627</v>
      </c>
      <c r="M127" s="25">
        <f t="shared" si="23"/>
        <v>2.6768334816692236E-2</v>
      </c>
      <c r="N127" s="25">
        <f t="shared" si="24"/>
        <v>-0.3496825976121431</v>
      </c>
      <c r="O127" s="25">
        <f t="shared" si="25"/>
        <v>4.2620453562919386E-3</v>
      </c>
      <c r="P127" s="25">
        <f t="shared" si="26"/>
        <v>0.62304555880942802</v>
      </c>
      <c r="Q127" s="25">
        <f t="shared" si="27"/>
        <v>-0.10944508365371024</v>
      </c>
      <c r="R127">
        <v>-0.11236636788741659</v>
      </c>
      <c r="S127" s="50">
        <v>1</v>
      </c>
      <c r="T127">
        <f t="shared" si="20"/>
        <v>-7.9489757049009513E-2</v>
      </c>
      <c r="U127">
        <f t="shared" si="21"/>
        <v>0</v>
      </c>
      <c r="AP127" s="3"/>
      <c r="AQ127" s="3"/>
      <c r="AR127" s="3"/>
      <c r="AS127" s="3"/>
      <c r="AT127" s="3"/>
    </row>
    <row r="128" spans="1:46" x14ac:dyDescent="0.3">
      <c r="A128" s="3"/>
      <c r="B128" s="11">
        <v>123</v>
      </c>
      <c r="C128" s="12">
        <v>29.044832147131611</v>
      </c>
      <c r="D128" s="12">
        <v>10.763670048472799</v>
      </c>
      <c r="E128" s="12">
        <v>5.1075516942885833E-3</v>
      </c>
      <c r="F128" s="13">
        <v>43358.95947775583</v>
      </c>
      <c r="G128" s="13">
        <v>-7606.1616288583</v>
      </c>
      <c r="H128" s="13">
        <v>-7822.3595183772832</v>
      </c>
      <c r="I128" s="14">
        <v>0</v>
      </c>
      <c r="J128">
        <v>6523.1358124280323</v>
      </c>
      <c r="K128" s="11">
        <v>123</v>
      </c>
      <c r="L128" s="25">
        <f t="shared" si="22"/>
        <v>-0.68526117449871549</v>
      </c>
      <c r="M128" s="25">
        <f t="shared" si="23"/>
        <v>0.31726104651863241</v>
      </c>
      <c r="N128" s="25">
        <f t="shared" si="24"/>
        <v>-1.2512842104157287</v>
      </c>
      <c r="O128" s="25">
        <f t="shared" si="25"/>
        <v>-0.10615850063438829</v>
      </c>
      <c r="P128" s="25">
        <f t="shared" si="26"/>
        <v>-1.1315577640339551</v>
      </c>
      <c r="Q128" s="25">
        <f t="shared" si="27"/>
        <v>-0.1932816043892113</v>
      </c>
      <c r="R128">
        <v>0.80224055126235405</v>
      </c>
      <c r="S128" s="50">
        <v>1</v>
      </c>
      <c r="T128">
        <f t="shared" si="20"/>
        <v>0.22419910817017266</v>
      </c>
      <c r="U128">
        <f t="shared" si="21"/>
        <v>0</v>
      </c>
      <c r="AP128" s="3"/>
      <c r="AQ128" s="3"/>
      <c r="AR128" s="3"/>
      <c r="AS128" s="3"/>
      <c r="AT128" s="3"/>
    </row>
    <row r="129" spans="1:46" x14ac:dyDescent="0.3">
      <c r="A129" s="3"/>
      <c r="B129" s="11">
        <v>124</v>
      </c>
      <c r="C129" s="12">
        <v>47.117234091907569</v>
      </c>
      <c r="D129" s="12">
        <v>22.949875469636673</v>
      </c>
      <c r="E129" s="12">
        <v>1.0066981655653706</v>
      </c>
      <c r="F129" s="13">
        <v>97958.239472690228</v>
      </c>
      <c r="G129" s="13">
        <v>-1736.9298462482409</v>
      </c>
      <c r="H129" s="13">
        <v>-3752.7029012887228</v>
      </c>
      <c r="I129" s="14">
        <v>0</v>
      </c>
      <c r="J129">
        <v>5021.902286235374</v>
      </c>
      <c r="K129" s="11">
        <v>124</v>
      </c>
      <c r="L129" s="25">
        <f t="shared" si="22"/>
        <v>1.5178384402291372</v>
      </c>
      <c r="M129" s="25">
        <f t="shared" si="23"/>
        <v>2.1164908768527688</v>
      </c>
      <c r="N129" s="25">
        <f t="shared" si="24"/>
        <v>0.36668082608467134</v>
      </c>
      <c r="O129" s="25">
        <f t="shared" si="25"/>
        <v>1.0345977627131269</v>
      </c>
      <c r="P129" s="25">
        <f t="shared" si="26"/>
        <v>0.3764567651243293</v>
      </c>
      <c r="Q129" s="25">
        <f t="shared" si="27"/>
        <v>0.35134030385740772</v>
      </c>
      <c r="R129">
        <v>0.54142446322239424</v>
      </c>
      <c r="S129" s="50">
        <v>1</v>
      </c>
      <c r="T129">
        <f t="shared" si="20"/>
        <v>-1.0713335975271296</v>
      </c>
      <c r="U129">
        <f t="shared" si="21"/>
        <v>0</v>
      </c>
      <c r="AP129" s="3"/>
      <c r="AQ129" s="3"/>
      <c r="AR129" s="3"/>
      <c r="AS129" s="3"/>
      <c r="AT129" s="3"/>
    </row>
    <row r="130" spans="1:46" x14ac:dyDescent="0.3">
      <c r="A130" s="3"/>
      <c r="B130" s="11">
        <v>125</v>
      </c>
      <c r="C130" s="12">
        <v>37.011656224898303</v>
      </c>
      <c r="D130" s="12">
        <v>3.8426842917065462</v>
      </c>
      <c r="E130" s="12">
        <v>1.2266420569561513E-2</v>
      </c>
      <c r="F130" s="13">
        <v>25487.303019189694</v>
      </c>
      <c r="G130" s="13">
        <v>-2464.7679353340895</v>
      </c>
      <c r="H130" s="13">
        <v>-5022.0726478088682</v>
      </c>
      <c r="I130" s="14">
        <v>0</v>
      </c>
      <c r="J130">
        <v>4095.7596456848414</v>
      </c>
      <c r="K130" s="11">
        <v>125</v>
      </c>
      <c r="L130" s="25">
        <f t="shared" si="22"/>
        <v>0.28592722148568811</v>
      </c>
      <c r="M130" s="25">
        <f t="shared" si="23"/>
        <v>-0.70458649326313305</v>
      </c>
      <c r="N130" s="25">
        <f t="shared" si="24"/>
        <v>-1.2397198053777103</v>
      </c>
      <c r="O130" s="25">
        <f t="shared" si="25"/>
        <v>-0.47955543999688305</v>
      </c>
      <c r="P130" s="25">
        <f t="shared" si="26"/>
        <v>0.18944925649801964</v>
      </c>
      <c r="Q130" s="25">
        <f t="shared" si="27"/>
        <v>0.18146686276229515</v>
      </c>
      <c r="R130">
        <v>0.38052151490628433</v>
      </c>
      <c r="S130" s="50">
        <v>1</v>
      </c>
      <c r="T130">
        <f t="shared" si="20"/>
        <v>0.27573350822801401</v>
      </c>
      <c r="U130">
        <f t="shared" si="21"/>
        <v>0</v>
      </c>
      <c r="AP130" s="3"/>
      <c r="AQ130" s="3"/>
      <c r="AR130" s="3"/>
      <c r="AS130" s="3"/>
      <c r="AT130" s="3"/>
    </row>
    <row r="131" spans="1:46" x14ac:dyDescent="0.3">
      <c r="A131" s="3"/>
      <c r="B131" s="11">
        <v>126</v>
      </c>
      <c r="C131" s="12">
        <v>35.16510334445168</v>
      </c>
      <c r="D131" s="12">
        <v>15.51262798109375</v>
      </c>
      <c r="E131" s="12">
        <v>0.46253826347745219</v>
      </c>
      <c r="F131" s="13">
        <v>47201.275547465841</v>
      </c>
      <c r="G131" s="13">
        <v>-14557.034238201939</v>
      </c>
      <c r="H131" s="13">
        <v>-22228.208839224648</v>
      </c>
      <c r="I131" s="14">
        <v>1</v>
      </c>
      <c r="J131">
        <v>199.11070805171403</v>
      </c>
      <c r="K131" s="11">
        <v>126</v>
      </c>
      <c r="L131" s="25">
        <f t="shared" si="22"/>
        <v>6.0824883018581015E-2</v>
      </c>
      <c r="M131" s="25">
        <f t="shared" si="23"/>
        <v>1.01841997828375</v>
      </c>
      <c r="N131" s="25">
        <f t="shared" si="24"/>
        <v>-0.51235266689198733</v>
      </c>
      <c r="O131" s="25">
        <f t="shared" si="25"/>
        <v>-2.5880040502878125E-2</v>
      </c>
      <c r="P131" s="25">
        <f t="shared" si="26"/>
        <v>-2.9174843168539888</v>
      </c>
      <c r="Q131" s="25">
        <f t="shared" si="27"/>
        <v>-2.1211447843166642</v>
      </c>
      <c r="R131">
        <v>-0.29646092296668369</v>
      </c>
      <c r="S131" s="50">
        <v>1</v>
      </c>
      <c r="T131">
        <f t="shared" si="20"/>
        <v>0.60014083360799675</v>
      </c>
      <c r="U131">
        <f t="shared" si="21"/>
        <v>0</v>
      </c>
      <c r="AP131" s="3"/>
      <c r="AQ131" s="3"/>
      <c r="AR131" s="3"/>
      <c r="AS131" s="3"/>
      <c r="AT131" s="3"/>
    </row>
    <row r="132" spans="1:46" x14ac:dyDescent="0.3">
      <c r="A132" s="3"/>
      <c r="B132" s="11">
        <v>127</v>
      </c>
      <c r="C132" s="12">
        <v>51.104050856973942</v>
      </c>
      <c r="D132" s="12">
        <v>6.0240859363161459</v>
      </c>
      <c r="E132" s="12">
        <v>0.48359618806225302</v>
      </c>
      <c r="F132" s="13">
        <v>28923.753487509308</v>
      </c>
      <c r="G132" s="13">
        <v>-198.76068821902075</v>
      </c>
      <c r="H132" s="13">
        <v>-5224.123317764298</v>
      </c>
      <c r="I132" s="14">
        <v>0</v>
      </c>
      <c r="J132">
        <v>1632.7621690702172</v>
      </c>
      <c r="K132" s="11">
        <v>127</v>
      </c>
      <c r="L132" s="25">
        <f t="shared" si="22"/>
        <v>2.00384768824983</v>
      </c>
      <c r="M132" s="25">
        <f t="shared" si="23"/>
        <v>-0.38251388942328374</v>
      </c>
      <c r="N132" s="25">
        <f t="shared" si="24"/>
        <v>-0.47833578889051742</v>
      </c>
      <c r="O132" s="25">
        <f t="shared" si="25"/>
        <v>-0.40775683027560455</v>
      </c>
      <c r="P132" s="25">
        <f t="shared" si="26"/>
        <v>0.77166716480285535</v>
      </c>
      <c r="Q132" s="25">
        <f t="shared" si="27"/>
        <v>0.15442742632149842</v>
      </c>
      <c r="R132">
        <v>-4.7386172668552683E-2</v>
      </c>
      <c r="S132" s="50">
        <v>1</v>
      </c>
      <c r="T132">
        <f t="shared" si="20"/>
        <v>3.2182665022553597E-3</v>
      </c>
      <c r="U132">
        <f t="shared" si="21"/>
        <v>0</v>
      </c>
      <c r="AP132" s="3"/>
      <c r="AQ132" s="3"/>
      <c r="AR132" s="3"/>
      <c r="AS132" s="3"/>
      <c r="AT132" s="3"/>
    </row>
    <row r="133" spans="1:46" x14ac:dyDescent="0.3">
      <c r="A133" s="3"/>
      <c r="B133" s="11">
        <v>128</v>
      </c>
      <c r="C133" s="12">
        <v>55.724062671785894</v>
      </c>
      <c r="D133" s="12">
        <v>7.5235494369265989</v>
      </c>
      <c r="E133" s="12">
        <v>0.33533231573630873</v>
      </c>
      <c r="F133" s="13">
        <v>63053.936302723523</v>
      </c>
      <c r="G133" s="13">
        <v>-3932.951428202743</v>
      </c>
      <c r="H133" s="13">
        <v>-7378.678016803231</v>
      </c>
      <c r="I133" s="14">
        <v>0</v>
      </c>
      <c r="J133">
        <v>5302.6416343180754</v>
      </c>
      <c r="K133" s="11">
        <v>128</v>
      </c>
      <c r="L133" s="25">
        <f t="shared" si="22"/>
        <v>2.5670459991524108</v>
      </c>
      <c r="M133" s="25">
        <f t="shared" si="23"/>
        <v>-0.1611259046852169</v>
      </c>
      <c r="N133" s="25">
        <f t="shared" si="24"/>
        <v>-0.71784059082989904</v>
      </c>
      <c r="O133" s="25">
        <f t="shared" si="25"/>
        <v>0.30533352218442006</v>
      </c>
      <c r="P133" s="25">
        <f t="shared" si="26"/>
        <v>-0.18777933503184138</v>
      </c>
      <c r="Q133" s="25">
        <f t="shared" si="27"/>
        <v>-0.13390591528897111</v>
      </c>
      <c r="R133">
        <v>0.59019857947299414</v>
      </c>
      <c r="S133" s="50">
        <v>1</v>
      </c>
      <c r="T133">
        <f t="shared" si="20"/>
        <v>-0.17128629923985142</v>
      </c>
      <c r="U133">
        <f t="shared" si="21"/>
        <v>0</v>
      </c>
      <c r="AP133" s="3"/>
      <c r="AQ133" s="3"/>
      <c r="AR133" s="3"/>
      <c r="AS133" s="3"/>
      <c r="AT133" s="3"/>
    </row>
    <row r="134" spans="1:46" x14ac:dyDescent="0.3">
      <c r="A134" s="3"/>
      <c r="B134" s="11">
        <v>129</v>
      </c>
      <c r="C134" s="12">
        <v>41.707791317923778</v>
      </c>
      <c r="D134" s="12">
        <v>10.031380590153248</v>
      </c>
      <c r="E134" s="12">
        <v>1.4720680333647458</v>
      </c>
      <c r="F134" s="13">
        <v>72712.612523554417</v>
      </c>
      <c r="G134" s="13">
        <v>-5636.0351149587241</v>
      </c>
      <c r="H134" s="13">
        <v>-5688.4167601414483</v>
      </c>
      <c r="I134" s="14">
        <v>0</v>
      </c>
      <c r="J134">
        <v>6130.4587566926239</v>
      </c>
      <c r="K134" s="11">
        <v>129</v>
      </c>
      <c r="L134" s="25">
        <f t="shared" ref="L134:L165" si="28">(C134-C$207)/C$209</f>
        <v>0.85840527093196117</v>
      </c>
      <c r="M134" s="25">
        <f t="shared" ref="M134:M165" si="29">(D134-D$207)/D$209</f>
        <v>0.20914231781580334</v>
      </c>
      <c r="N134" s="25">
        <f t="shared" ref="N134:N165" si="30">(E134-E$207)/E$209</f>
        <v>1.1184372470340367</v>
      </c>
      <c r="O134" s="25">
        <f t="shared" ref="O134:O165" si="31">(F134-F$207)/F$209</f>
        <v>0.50713463376649215</v>
      </c>
      <c r="P134" s="25">
        <f t="shared" ref="P134:P165" si="32">(G134-G$207)/G$209</f>
        <v>-0.62536214639908283</v>
      </c>
      <c r="Q134" s="25">
        <f t="shared" ref="Q134:Q165" si="33">(H134-H$207)/H$209</f>
        <v>9.2293343678738524E-2</v>
      </c>
      <c r="R134">
        <v>0.73401899095674239</v>
      </c>
      <c r="S134" s="50">
        <v>1</v>
      </c>
      <c r="T134">
        <f t="shared" si="20"/>
        <v>-0.21454568803458837</v>
      </c>
      <c r="U134">
        <f t="shared" si="21"/>
        <v>0</v>
      </c>
      <c r="AP134" s="3"/>
      <c r="AQ134" s="3"/>
      <c r="AR134" s="3"/>
      <c r="AS134" s="3"/>
      <c r="AT134" s="3"/>
    </row>
    <row r="135" spans="1:46" x14ac:dyDescent="0.3">
      <c r="A135" s="3"/>
      <c r="B135" s="11">
        <v>130</v>
      </c>
      <c r="C135" s="12">
        <v>23.987949887834684</v>
      </c>
      <c r="D135" s="12">
        <v>0.30556013006822319</v>
      </c>
      <c r="E135" s="12">
        <v>1.0998597420520386</v>
      </c>
      <c r="F135" s="13">
        <v>23257.961242575417</v>
      </c>
      <c r="G135" s="13">
        <v>-1472.9711039921094</v>
      </c>
      <c r="H135" s="13">
        <v>-4458.8651582737957</v>
      </c>
      <c r="I135" s="14">
        <v>1</v>
      </c>
      <c r="J135">
        <v>-7213.7771449584343</v>
      </c>
      <c r="K135" s="11">
        <v>130</v>
      </c>
      <c r="L135" s="25">
        <f t="shared" si="28"/>
        <v>-1.3017157770039214</v>
      </c>
      <c r="M135" s="25">
        <f t="shared" si="29"/>
        <v>-1.2268244734437983</v>
      </c>
      <c r="N135" s="25">
        <f t="shared" si="30"/>
        <v>0.51717362365404618</v>
      </c>
      <c r="O135" s="25">
        <f t="shared" si="31"/>
        <v>-0.52613362921569617</v>
      </c>
      <c r="P135" s="25">
        <f t="shared" si="32"/>
        <v>0.44427716022271097</v>
      </c>
      <c r="Q135" s="25">
        <f t="shared" si="33"/>
        <v>0.25683812047514309</v>
      </c>
      <c r="R135">
        <v>-1.5843354455963659</v>
      </c>
      <c r="S135" s="50">
        <v>0</v>
      </c>
      <c r="T135">
        <f t="shared" ref="T135:T198" si="34">((0.16*P135)+(0.16*Q135)+(0.42*O135)+(0.05*L135)+(0.21*M135))*-1</f>
        <v>0.43151660763232946</v>
      </c>
      <c r="U135">
        <f t="shared" ref="U135:U198" si="35">IF(S135=1,0,1)</f>
        <v>1</v>
      </c>
      <c r="AP135" s="3"/>
      <c r="AQ135" s="3"/>
      <c r="AR135" s="3"/>
      <c r="AS135" s="3"/>
      <c r="AT135" s="3"/>
    </row>
    <row r="136" spans="1:46" x14ac:dyDescent="0.3">
      <c r="A136" s="3"/>
      <c r="B136" s="11">
        <v>131</v>
      </c>
      <c r="C136" s="12">
        <v>43.143731122620778</v>
      </c>
      <c r="D136" s="12">
        <v>5.8931300393118784</v>
      </c>
      <c r="E136" s="12">
        <v>0.27316308247768301</v>
      </c>
      <c r="F136" s="13">
        <v>54688.120712354896</v>
      </c>
      <c r="G136" s="13">
        <v>-896.88203605901458</v>
      </c>
      <c r="H136" s="13">
        <v>-13897.729278011486</v>
      </c>
      <c r="I136" s="14">
        <v>1</v>
      </c>
      <c r="J136">
        <v>-2897.707953957628</v>
      </c>
      <c r="K136" s="11">
        <v>131</v>
      </c>
      <c r="L136" s="25">
        <f t="shared" si="28"/>
        <v>1.0334521982948621</v>
      </c>
      <c r="M136" s="25">
        <f t="shared" si="29"/>
        <v>-0.40184884630321949</v>
      </c>
      <c r="N136" s="25">
        <f t="shared" si="30"/>
        <v>-0.81826849457165785</v>
      </c>
      <c r="O136" s="25">
        <f t="shared" si="31"/>
        <v>0.13054446757401655</v>
      </c>
      <c r="P136" s="25">
        <f t="shared" si="32"/>
        <v>0.59229494461254917</v>
      </c>
      <c r="Q136" s="25">
        <f t="shared" si="33"/>
        <v>-1.0063181288719303</v>
      </c>
      <c r="R136">
        <v>-0.83448523077898107</v>
      </c>
      <c r="S136" s="50">
        <v>0</v>
      </c>
      <c r="T136">
        <f t="shared" si="34"/>
        <v>4.4130680909346999E-2</v>
      </c>
      <c r="U136">
        <f t="shared" si="35"/>
        <v>1</v>
      </c>
      <c r="AP136" s="3"/>
      <c r="AQ136" s="3"/>
      <c r="AR136" s="3"/>
      <c r="AS136" s="3"/>
      <c r="AT136" s="3"/>
    </row>
    <row r="137" spans="1:46" x14ac:dyDescent="0.3">
      <c r="A137" s="3"/>
      <c r="B137" s="11">
        <v>132</v>
      </c>
      <c r="C137" s="12">
        <v>25.51211441720918</v>
      </c>
      <c r="D137" s="12">
        <v>0.79921168748865101</v>
      </c>
      <c r="E137" s="12">
        <v>1.6188420342725403</v>
      </c>
      <c r="F137" s="13">
        <v>26906.917086522164</v>
      </c>
      <c r="G137" s="13">
        <v>-1129.0515200853031</v>
      </c>
      <c r="H137" s="13">
        <v>-1550.9390272141675</v>
      </c>
      <c r="I137" s="14">
        <v>0</v>
      </c>
      <c r="J137">
        <v>2112.9962666100387</v>
      </c>
      <c r="K137" s="11">
        <v>132</v>
      </c>
      <c r="L137" s="25">
        <f t="shared" si="28"/>
        <v>-1.1159138953443866</v>
      </c>
      <c r="M137" s="25">
        <f t="shared" si="29"/>
        <v>-1.1539393892682757</v>
      </c>
      <c r="N137" s="25">
        <f t="shared" si="30"/>
        <v>1.3555353172907689</v>
      </c>
      <c r="O137" s="25">
        <f t="shared" si="31"/>
        <v>-0.44989509211324785</v>
      </c>
      <c r="P137" s="25">
        <f t="shared" si="32"/>
        <v>0.53264234132361765</v>
      </c>
      <c r="Q137" s="25">
        <f t="shared" si="33"/>
        <v>0.64599141461004217</v>
      </c>
      <c r="R137">
        <v>3.6047068381822499E-2</v>
      </c>
      <c r="S137" s="50">
        <v>1</v>
      </c>
      <c r="T137">
        <f t="shared" si="34"/>
        <v>0.29849750425173571</v>
      </c>
      <c r="U137">
        <f t="shared" si="35"/>
        <v>0</v>
      </c>
      <c r="AP137" s="3"/>
      <c r="AQ137" s="3"/>
      <c r="AR137" s="3"/>
      <c r="AS137" s="3"/>
      <c r="AT137" s="3"/>
    </row>
    <row r="138" spans="1:46" x14ac:dyDescent="0.3">
      <c r="A138" s="3"/>
      <c r="B138" s="11">
        <v>133</v>
      </c>
      <c r="C138" s="12">
        <v>33.713801972461489</v>
      </c>
      <c r="D138" s="12">
        <v>12.704102418151413</v>
      </c>
      <c r="E138" s="12">
        <v>0.52062755918271764</v>
      </c>
      <c r="F138" s="13">
        <v>24672.213489672245</v>
      </c>
      <c r="G138" s="13">
        <v>-2293.9446432600162</v>
      </c>
      <c r="H138" s="13">
        <v>-7103.6697641898372</v>
      </c>
      <c r="I138" s="14">
        <v>0</v>
      </c>
      <c r="J138">
        <v>2526.0106421773553</v>
      </c>
      <c r="K138" s="11">
        <v>133</v>
      </c>
      <c r="L138" s="25">
        <f t="shared" si="28"/>
        <v>-0.11609468214247541</v>
      </c>
      <c r="M138" s="25">
        <f t="shared" si="29"/>
        <v>0.6037557905846056</v>
      </c>
      <c r="N138" s="25">
        <f t="shared" si="30"/>
        <v>-0.41851547618309992</v>
      </c>
      <c r="O138" s="25">
        <f t="shared" si="31"/>
        <v>-0.49658530716861632</v>
      </c>
      <c r="P138" s="25">
        <f t="shared" si="32"/>
        <v>0.23333983978178199</v>
      </c>
      <c r="Q138" s="25">
        <f t="shared" si="33"/>
        <v>-9.7102928350720666E-2</v>
      </c>
      <c r="R138">
        <v>0.10780192321305557</v>
      </c>
      <c r="S138" s="50">
        <v>1</v>
      </c>
      <c r="T138">
        <f t="shared" si="34"/>
        <v>6.5783941266205626E-2</v>
      </c>
      <c r="U138">
        <f t="shared" si="35"/>
        <v>0</v>
      </c>
      <c r="AP138" s="3"/>
      <c r="AQ138" s="3"/>
      <c r="AR138" s="3"/>
      <c r="AS138" s="3"/>
      <c r="AT138" s="3"/>
    </row>
    <row r="139" spans="1:46" x14ac:dyDescent="0.3">
      <c r="A139" s="3"/>
      <c r="B139" s="11">
        <v>134</v>
      </c>
      <c r="C139" s="12">
        <v>36.534624184802638</v>
      </c>
      <c r="D139" s="12">
        <v>10.586214866265351</v>
      </c>
      <c r="E139" s="12">
        <v>1.9181322457182537</v>
      </c>
      <c r="F139" s="13">
        <v>30473.501635387889</v>
      </c>
      <c r="G139" s="13">
        <v>-2608.6227185444277</v>
      </c>
      <c r="H139" s="13">
        <v>-2693.3967105648749</v>
      </c>
      <c r="I139" s="14">
        <v>0</v>
      </c>
      <c r="J139">
        <v>3375.4819489511369</v>
      </c>
      <c r="K139" s="11">
        <v>134</v>
      </c>
      <c r="L139" s="25">
        <f t="shared" si="28"/>
        <v>0.22777506733600739</v>
      </c>
      <c r="M139" s="25">
        <f t="shared" si="29"/>
        <v>0.29106071209619455</v>
      </c>
      <c r="N139" s="25">
        <f t="shared" si="30"/>
        <v>1.8390073977792392</v>
      </c>
      <c r="O139" s="25">
        <f t="shared" si="31"/>
        <v>-0.37537755885540042</v>
      </c>
      <c r="P139" s="25">
        <f t="shared" si="32"/>
        <v>0.15248784294252468</v>
      </c>
      <c r="Q139" s="25">
        <f t="shared" si="33"/>
        <v>0.49310198384460274</v>
      </c>
      <c r="R139">
        <v>0.25538441405765283</v>
      </c>
      <c r="S139" s="50">
        <v>1</v>
      </c>
      <c r="T139">
        <f t="shared" si="34"/>
        <v>-1.8147300473673446E-2</v>
      </c>
      <c r="U139">
        <f t="shared" si="35"/>
        <v>0</v>
      </c>
      <c r="AP139" s="3"/>
      <c r="AQ139" s="3"/>
      <c r="AR139" s="3"/>
      <c r="AS139" s="3"/>
      <c r="AT139" s="3"/>
    </row>
    <row r="140" spans="1:46" x14ac:dyDescent="0.3">
      <c r="A140" s="3"/>
      <c r="B140" s="11">
        <v>135</v>
      </c>
      <c r="C140" s="12">
        <v>42.725071143437958</v>
      </c>
      <c r="D140" s="12">
        <v>11.332479998985406</v>
      </c>
      <c r="E140" s="12">
        <v>1.4397733133159236</v>
      </c>
      <c r="F140" s="13">
        <v>31996.652164624218</v>
      </c>
      <c r="G140" s="13">
        <v>-773.22200997095251</v>
      </c>
      <c r="H140" s="13">
        <v>-3863.0999707062174</v>
      </c>
      <c r="I140" s="14">
        <v>0</v>
      </c>
      <c r="J140">
        <v>1355.0578044428285</v>
      </c>
      <c r="K140" s="11">
        <v>135</v>
      </c>
      <c r="L140" s="25">
        <f t="shared" si="28"/>
        <v>0.98241583679415656</v>
      </c>
      <c r="M140" s="25">
        <f t="shared" si="29"/>
        <v>0.40124287641424422</v>
      </c>
      <c r="N140" s="25">
        <f t="shared" si="30"/>
        <v>1.0662684994649942</v>
      </c>
      <c r="O140" s="25">
        <f t="shared" si="31"/>
        <v>-0.34355399806103409</v>
      </c>
      <c r="P140" s="25">
        <f t="shared" si="32"/>
        <v>0.62406760633795832</v>
      </c>
      <c r="Q140" s="25">
        <f t="shared" si="33"/>
        <v>0.33656641301892132</v>
      </c>
      <c r="R140">
        <v>-9.563300752137556E-2</v>
      </c>
      <c r="S140" s="50">
        <v>1</v>
      </c>
      <c r="T140">
        <f t="shared" si="34"/>
        <v>-0.14279055979816552</v>
      </c>
      <c r="U140">
        <f t="shared" si="35"/>
        <v>0</v>
      </c>
      <c r="AP140" s="3"/>
      <c r="AQ140" s="3"/>
      <c r="AR140" s="3"/>
      <c r="AS140" s="3"/>
      <c r="AT140" s="3"/>
    </row>
    <row r="141" spans="1:46" x14ac:dyDescent="0.3">
      <c r="A141" s="3"/>
      <c r="B141" s="11">
        <v>136</v>
      </c>
      <c r="C141" s="12">
        <v>21.3915601739489</v>
      </c>
      <c r="D141" s="12">
        <v>0.32791665345343646</v>
      </c>
      <c r="E141" s="12">
        <v>1.012136000195208</v>
      </c>
      <c r="F141" s="13">
        <v>25383.505245297762</v>
      </c>
      <c r="G141" s="13">
        <v>-1210.3161144153987</v>
      </c>
      <c r="H141" s="13">
        <v>-3348.6203982135557</v>
      </c>
      <c r="I141" s="14">
        <v>1</v>
      </c>
      <c r="J141">
        <v>-6685.5457375224032</v>
      </c>
      <c r="K141" s="11">
        <v>136</v>
      </c>
      <c r="L141" s="25">
        <f t="shared" si="28"/>
        <v>-1.6182262882145575</v>
      </c>
      <c r="M141" s="25">
        <f t="shared" si="29"/>
        <v>-1.2235236490782921</v>
      </c>
      <c r="N141" s="25">
        <f t="shared" si="30"/>
        <v>0.37546508003384066</v>
      </c>
      <c r="O141" s="25">
        <f t="shared" si="31"/>
        <v>-0.48172411256362269</v>
      </c>
      <c r="P141" s="25">
        <f t="shared" si="32"/>
        <v>0.51176257485758103</v>
      </c>
      <c r="Q141" s="25">
        <f t="shared" si="33"/>
        <v>0.40541665589894871</v>
      </c>
      <c r="R141">
        <v>-1.4925634148872493</v>
      </c>
      <c r="S141" s="50">
        <v>0</v>
      </c>
      <c r="T141">
        <f t="shared" si="34"/>
        <v>0.39342673107284598</v>
      </c>
      <c r="U141">
        <f t="shared" si="35"/>
        <v>1</v>
      </c>
      <c r="AP141" s="3"/>
      <c r="AQ141" s="3"/>
      <c r="AR141" s="3"/>
      <c r="AS141" s="3"/>
      <c r="AT141" s="3"/>
    </row>
    <row r="142" spans="1:46" x14ac:dyDescent="0.3">
      <c r="A142" s="3"/>
      <c r="B142" s="11">
        <v>137</v>
      </c>
      <c r="C142" s="12">
        <v>27.0593086168358</v>
      </c>
      <c r="D142" s="12">
        <v>9.2816474838603469</v>
      </c>
      <c r="E142" s="12">
        <v>0.70784095090294341</v>
      </c>
      <c r="F142" s="13">
        <v>43992.573910175604</v>
      </c>
      <c r="G142" s="13">
        <v>-5813.4873547324687</v>
      </c>
      <c r="H142" s="13">
        <v>-10240.547426238063</v>
      </c>
      <c r="I142" s="14">
        <v>1</v>
      </c>
      <c r="J142">
        <v>-3623.4781436641351</v>
      </c>
      <c r="K142" s="11">
        <v>137</v>
      </c>
      <c r="L142" s="25">
        <f t="shared" si="28"/>
        <v>-0.92730460281523941</v>
      </c>
      <c r="M142" s="25">
        <f t="shared" si="29"/>
        <v>9.8448125242244486E-2</v>
      </c>
      <c r="N142" s="25">
        <f t="shared" si="30"/>
        <v>-0.11609179332002685</v>
      </c>
      <c r="O142" s="25">
        <f t="shared" si="31"/>
        <v>-9.2920237558441185E-2</v>
      </c>
      <c r="P142" s="25">
        <f t="shared" si="32"/>
        <v>-0.670955942269159</v>
      </c>
      <c r="Q142" s="25">
        <f t="shared" si="33"/>
        <v>-0.51689566739097392</v>
      </c>
      <c r="R142">
        <v>-0.96057656726501306</v>
      </c>
      <c r="S142" s="50">
        <v>0</v>
      </c>
      <c r="T142">
        <f t="shared" si="34"/>
        <v>0.25477388116005723</v>
      </c>
      <c r="U142">
        <f t="shared" si="35"/>
        <v>1</v>
      </c>
      <c r="AP142" s="3"/>
      <c r="AQ142" s="3"/>
      <c r="AR142" s="3"/>
      <c r="AS142" s="3"/>
      <c r="AT142" s="3"/>
    </row>
    <row r="143" spans="1:46" x14ac:dyDescent="0.3">
      <c r="A143" s="3"/>
      <c r="B143" s="11">
        <v>138</v>
      </c>
      <c r="C143" s="12">
        <v>25.719164238610443</v>
      </c>
      <c r="D143" s="12">
        <v>4.5852613686813122</v>
      </c>
      <c r="E143" s="12">
        <v>0.93448560078498932</v>
      </c>
      <c r="F143" s="13">
        <v>20668.526046414609</v>
      </c>
      <c r="G143" s="13">
        <v>-664.40584931845729</v>
      </c>
      <c r="H143" s="13">
        <v>-1563.2996225181405</v>
      </c>
      <c r="I143" s="14">
        <v>0</v>
      </c>
      <c r="J143">
        <v>2122.3333898867122</v>
      </c>
      <c r="K143" s="11">
        <v>138</v>
      </c>
      <c r="L143" s="25">
        <f t="shared" si="28"/>
        <v>-1.0906736764098774</v>
      </c>
      <c r="M143" s="25">
        <f t="shared" si="29"/>
        <v>-0.5949488511883515</v>
      </c>
      <c r="N143" s="25">
        <f t="shared" si="30"/>
        <v>0.25002896913574468</v>
      </c>
      <c r="O143" s="25">
        <f t="shared" si="31"/>
        <v>-0.58023533932665372</v>
      </c>
      <c r="P143" s="25">
        <f t="shared" si="32"/>
        <v>0.65202635074423398</v>
      </c>
      <c r="Q143" s="25">
        <f t="shared" si="33"/>
        <v>0.64433725760494087</v>
      </c>
      <c r="R143">
        <v>3.766924902466029E-2</v>
      </c>
      <c r="S143" s="50">
        <v>1</v>
      </c>
      <c r="T143">
        <f t="shared" si="34"/>
        <v>0.21575360775137425</v>
      </c>
      <c r="U143">
        <f t="shared" si="35"/>
        <v>0</v>
      </c>
      <c r="AP143" s="3"/>
      <c r="AQ143" s="3"/>
      <c r="AR143" s="3"/>
      <c r="AS143" s="3"/>
      <c r="AT143" s="3"/>
    </row>
    <row r="144" spans="1:46" x14ac:dyDescent="0.3">
      <c r="A144" s="3"/>
      <c r="B144" s="11">
        <v>139</v>
      </c>
      <c r="C144" s="12">
        <v>42.507524527880314</v>
      </c>
      <c r="D144" s="12">
        <v>13.038748549143479</v>
      </c>
      <c r="E144" s="12">
        <v>0.19870870120960835</v>
      </c>
      <c r="F144" s="13">
        <v>35459.338963429676</v>
      </c>
      <c r="G144" s="13">
        <v>-3854.7063227444373</v>
      </c>
      <c r="H144" s="13">
        <v>-4736.103628987461</v>
      </c>
      <c r="I144" s="14">
        <v>0</v>
      </c>
      <c r="J144">
        <v>1843.3718401335236</v>
      </c>
      <c r="K144" s="11">
        <v>139</v>
      </c>
      <c r="L144" s="25">
        <f t="shared" si="28"/>
        <v>0.95589601577728645</v>
      </c>
      <c r="M144" s="25">
        <f t="shared" si="29"/>
        <v>0.65316455079154823</v>
      </c>
      <c r="N144" s="25">
        <f t="shared" si="30"/>
        <v>-0.93854177193437938</v>
      </c>
      <c r="O144" s="25">
        <f t="shared" si="31"/>
        <v>-0.27120722619674281</v>
      </c>
      <c r="P144" s="25">
        <f t="shared" si="32"/>
        <v>-0.16767538271967444</v>
      </c>
      <c r="Q144" s="25">
        <f t="shared" si="33"/>
        <v>0.2197366745385399</v>
      </c>
      <c r="R144">
        <v>-1.0796002284185089E-2</v>
      </c>
      <c r="S144" s="50">
        <v>1</v>
      </c>
      <c r="T144">
        <f t="shared" si="34"/>
        <v>-7.938212814347595E-2</v>
      </c>
      <c r="U144">
        <f t="shared" si="35"/>
        <v>0</v>
      </c>
      <c r="AP144" s="3"/>
      <c r="AQ144" s="3"/>
      <c r="AR144" s="3"/>
      <c r="AS144" s="3"/>
      <c r="AT144" s="3"/>
    </row>
    <row r="145" spans="1:46" x14ac:dyDescent="0.3">
      <c r="A145" s="3"/>
      <c r="B145" s="11">
        <v>140</v>
      </c>
      <c r="C145" s="12">
        <v>26.19906019950821</v>
      </c>
      <c r="D145" s="12">
        <v>2.8239801121300374</v>
      </c>
      <c r="E145" s="12">
        <v>1.0727525201701047</v>
      </c>
      <c r="F145" s="13">
        <v>25410.215823742896</v>
      </c>
      <c r="G145" s="13">
        <v>-2234.6706300020683</v>
      </c>
      <c r="H145" s="13">
        <v>-4641.4318658584552</v>
      </c>
      <c r="I145" s="14">
        <v>1</v>
      </c>
      <c r="J145">
        <v>-6937.3371744599735</v>
      </c>
      <c r="K145" s="11">
        <v>140</v>
      </c>
      <c r="L145" s="25">
        <f t="shared" si="28"/>
        <v>-1.0321723986165878</v>
      </c>
      <c r="M145" s="25">
        <f t="shared" si="29"/>
        <v>-0.85499286545483555</v>
      </c>
      <c r="N145" s="25">
        <f t="shared" si="30"/>
        <v>0.47338473762194039</v>
      </c>
      <c r="O145" s="25">
        <f t="shared" si="31"/>
        <v>-0.48116604184068001</v>
      </c>
      <c r="P145" s="25">
        <f t="shared" si="32"/>
        <v>0.24856944333217307</v>
      </c>
      <c r="Q145" s="25">
        <f t="shared" si="33"/>
        <v>0.23240612583226536</v>
      </c>
      <c r="R145">
        <v>-1.5363082796522729</v>
      </c>
      <c r="S145" s="50">
        <v>0</v>
      </c>
      <c r="T145">
        <f t="shared" si="34"/>
        <v>0.35629076818312028</v>
      </c>
      <c r="U145">
        <f t="shared" si="35"/>
        <v>1</v>
      </c>
      <c r="AP145" s="3"/>
      <c r="AQ145" s="3"/>
      <c r="AR145" s="3"/>
      <c r="AS145" s="3"/>
      <c r="AT145" s="3"/>
    </row>
    <row r="146" spans="1:46" x14ac:dyDescent="0.3">
      <c r="A146" s="3"/>
      <c r="B146" s="11">
        <v>141</v>
      </c>
      <c r="C146" s="12">
        <v>28.99211716876443</v>
      </c>
      <c r="D146" s="12">
        <v>1.6043455257449903</v>
      </c>
      <c r="E146" s="12">
        <v>0.90116979957031995</v>
      </c>
      <c r="F146" s="13">
        <v>14719.762506654131</v>
      </c>
      <c r="G146" s="13">
        <v>-391.82026265178916</v>
      </c>
      <c r="H146" s="13">
        <v>717.53950942122037</v>
      </c>
      <c r="I146" s="14">
        <v>1</v>
      </c>
      <c r="J146">
        <v>-7112.8842948652737</v>
      </c>
      <c r="K146" s="11">
        <v>141</v>
      </c>
      <c r="L146" s="25">
        <f t="shared" si="28"/>
        <v>-0.69168734567872814</v>
      </c>
      <c r="M146" s="25">
        <f t="shared" si="29"/>
        <v>-1.0350655668488378</v>
      </c>
      <c r="N146" s="25">
        <f t="shared" si="30"/>
        <v>0.19621077157896252</v>
      </c>
      <c r="O146" s="25">
        <f t="shared" si="31"/>
        <v>-0.70452432752914829</v>
      </c>
      <c r="P146" s="25">
        <f t="shared" si="32"/>
        <v>0.72206328919849794</v>
      </c>
      <c r="Q146" s="25">
        <f t="shared" si="33"/>
        <v>0.94957061690714284</v>
      </c>
      <c r="R146">
        <v>-1.5668068745823427</v>
      </c>
      <c r="S146" s="50">
        <v>0</v>
      </c>
      <c r="T146">
        <f t="shared" si="34"/>
        <v>0.28038692890753208</v>
      </c>
      <c r="U146">
        <f t="shared" si="35"/>
        <v>1</v>
      </c>
      <c r="AP146" s="3"/>
      <c r="AQ146" s="3"/>
      <c r="AR146" s="3"/>
      <c r="AS146" s="3"/>
      <c r="AT146" s="3"/>
    </row>
    <row r="147" spans="1:46" x14ac:dyDescent="0.3">
      <c r="A147" s="3"/>
      <c r="B147" s="11">
        <v>142</v>
      </c>
      <c r="C147" s="12">
        <v>34.83806077036445</v>
      </c>
      <c r="D147" s="12">
        <v>4.3603566087205676</v>
      </c>
      <c r="E147" s="12">
        <v>0.6045516652096542</v>
      </c>
      <c r="F147" s="13">
        <v>39647.714801760922</v>
      </c>
      <c r="G147" s="13">
        <v>-1471.0919491457657</v>
      </c>
      <c r="H147" s="13">
        <v>-2958.6995717797481</v>
      </c>
      <c r="I147" s="14">
        <v>0</v>
      </c>
      <c r="J147">
        <v>1376.5327568228149</v>
      </c>
      <c r="K147" s="11">
        <v>142</v>
      </c>
      <c r="L147" s="25">
        <f t="shared" si="28"/>
        <v>2.0957057415053399E-2</v>
      </c>
      <c r="M147" s="25">
        <f t="shared" si="29"/>
        <v>-0.62815486890431271</v>
      </c>
      <c r="N147" s="25">
        <f t="shared" si="30"/>
        <v>-0.28294484743456277</v>
      </c>
      <c r="O147" s="25">
        <f t="shared" si="31"/>
        <v>-0.18369845371342336</v>
      </c>
      <c r="P147" s="25">
        <f t="shared" si="32"/>
        <v>0.44475998198129624</v>
      </c>
      <c r="Q147" s="25">
        <f t="shared" si="33"/>
        <v>0.45759782117608244</v>
      </c>
      <c r="R147">
        <v>-9.1902066949592937E-2</v>
      </c>
      <c r="S147" s="50">
        <v>1</v>
      </c>
      <c r="T147">
        <f t="shared" si="34"/>
        <v>6.3640771653610234E-2</v>
      </c>
      <c r="U147">
        <f t="shared" si="35"/>
        <v>0</v>
      </c>
      <c r="AP147" s="3"/>
      <c r="AQ147" s="3"/>
      <c r="AR147" s="3"/>
      <c r="AS147" s="3"/>
      <c r="AT147" s="3"/>
    </row>
    <row r="148" spans="1:46" x14ac:dyDescent="0.3">
      <c r="A148" s="3"/>
      <c r="B148" s="11">
        <v>143</v>
      </c>
      <c r="C148" s="12">
        <v>32.125359066172116</v>
      </c>
      <c r="D148" s="12">
        <v>0.67195531599670422</v>
      </c>
      <c r="E148" s="12">
        <v>0.70155282771368743</v>
      </c>
      <c r="F148" s="13">
        <v>33664.057533347535</v>
      </c>
      <c r="G148" s="13">
        <v>-1578.9263142581913</v>
      </c>
      <c r="H148" s="13">
        <v>-1008.0258536497366</v>
      </c>
      <c r="I148" s="14">
        <v>0</v>
      </c>
      <c r="J148">
        <v>1720.5897729403018</v>
      </c>
      <c r="K148" s="11">
        <v>143</v>
      </c>
      <c r="L148" s="25">
        <f t="shared" si="28"/>
        <v>-0.309732360496286</v>
      </c>
      <c r="M148" s="25">
        <f t="shared" si="29"/>
        <v>-1.1727281304535138</v>
      </c>
      <c r="N148" s="25">
        <f t="shared" si="30"/>
        <v>-0.12624959963782156</v>
      </c>
      <c r="O148" s="25">
        <f t="shared" si="31"/>
        <v>-0.30871648522044592</v>
      </c>
      <c r="P148" s="25">
        <f t="shared" si="32"/>
        <v>0.41705349579107437</v>
      </c>
      <c r="Q148" s="25">
        <f t="shared" si="33"/>
        <v>0.71864678493227341</v>
      </c>
      <c r="R148">
        <v>-3.2127485952826475E-2</v>
      </c>
      <c r="S148" s="50">
        <v>1</v>
      </c>
      <c r="T148">
        <f t="shared" si="34"/>
        <v>0.20970840429690382</v>
      </c>
      <c r="U148">
        <f t="shared" si="35"/>
        <v>0</v>
      </c>
      <c r="AP148" s="3"/>
      <c r="AQ148" s="3"/>
      <c r="AR148" s="3"/>
      <c r="AS148" s="3"/>
      <c r="AT148" s="3"/>
    </row>
    <row r="149" spans="1:46" x14ac:dyDescent="0.3">
      <c r="A149" s="3"/>
      <c r="B149" s="11">
        <v>144</v>
      </c>
      <c r="C149" s="12">
        <v>40.252582221515169</v>
      </c>
      <c r="D149" s="12">
        <v>13.844884894739607</v>
      </c>
      <c r="E149" s="12">
        <v>9.0118849650737104E-2</v>
      </c>
      <c r="F149" s="13">
        <v>65386.320770370585</v>
      </c>
      <c r="G149" s="13">
        <v>-1808.0866179967936</v>
      </c>
      <c r="H149" s="13">
        <v>-6357.5066836232763</v>
      </c>
      <c r="I149" s="14">
        <v>0</v>
      </c>
      <c r="J149">
        <v>4435.276254212863</v>
      </c>
      <c r="K149" s="11">
        <v>144</v>
      </c>
      <c r="L149" s="25">
        <f t="shared" si="28"/>
        <v>0.68100933820299725</v>
      </c>
      <c r="M149" s="25">
        <f t="shared" si="29"/>
        <v>0.77218638820404906</v>
      </c>
      <c r="N149" s="25">
        <f t="shared" si="30"/>
        <v>-1.1139573366449691</v>
      </c>
      <c r="O149" s="25">
        <f t="shared" si="31"/>
        <v>0.35406460783700922</v>
      </c>
      <c r="P149" s="25">
        <f t="shared" si="32"/>
        <v>0.35817405801387703</v>
      </c>
      <c r="Q149" s="25">
        <f t="shared" si="33"/>
        <v>2.7523663429281516E-3</v>
      </c>
      <c r="R149">
        <v>0.43950727036396586</v>
      </c>
      <c r="S149" s="50">
        <v>1</v>
      </c>
      <c r="T149">
        <f t="shared" si="34"/>
        <v>-0.40266497162163284</v>
      </c>
      <c r="U149">
        <f t="shared" si="35"/>
        <v>0</v>
      </c>
      <c r="AP149" s="3"/>
      <c r="AQ149" s="3"/>
      <c r="AR149" s="3"/>
      <c r="AS149" s="3"/>
      <c r="AT149" s="3"/>
    </row>
    <row r="150" spans="1:46" x14ac:dyDescent="0.3">
      <c r="A150" s="3"/>
      <c r="B150" s="11">
        <v>145</v>
      </c>
      <c r="C150" s="12">
        <v>40.215449128499777</v>
      </c>
      <c r="D150" s="12">
        <v>24.205311966903643</v>
      </c>
      <c r="E150" s="12">
        <v>1.2956305299209425</v>
      </c>
      <c r="F150" s="13">
        <v>77330.265677452917</v>
      </c>
      <c r="G150" s="13">
        <v>-13081.844984575109</v>
      </c>
      <c r="H150" s="13">
        <v>-11505.480539866288</v>
      </c>
      <c r="I150" s="14">
        <v>0</v>
      </c>
      <c r="J150">
        <v>10593.285968726173</v>
      </c>
      <c r="K150" s="11">
        <v>145</v>
      </c>
      <c r="L150" s="25">
        <f t="shared" si="28"/>
        <v>0.67648266249238365</v>
      </c>
      <c r="M150" s="25">
        <f t="shared" si="29"/>
        <v>2.3018495441250293</v>
      </c>
      <c r="N150" s="25">
        <f t="shared" si="30"/>
        <v>0.83342088631139488</v>
      </c>
      <c r="O150" s="25">
        <f t="shared" si="31"/>
        <v>0.60361240339577726</v>
      </c>
      <c r="P150" s="25">
        <f t="shared" si="32"/>
        <v>-2.5384556960524196</v>
      </c>
      <c r="Q150" s="25">
        <f t="shared" si="33"/>
        <v>-0.68617537596780931</v>
      </c>
      <c r="R150">
        <v>1.5093661403059064</v>
      </c>
      <c r="S150" s="50">
        <v>1</v>
      </c>
      <c r="T150">
        <f t="shared" si="34"/>
        <v>-0.25478877529386518</v>
      </c>
      <c r="U150">
        <f t="shared" si="35"/>
        <v>0</v>
      </c>
      <c r="AP150" s="3"/>
      <c r="AQ150" s="3"/>
      <c r="AR150" s="3"/>
      <c r="AS150" s="3"/>
      <c r="AT150" s="3"/>
    </row>
    <row r="151" spans="1:46" x14ac:dyDescent="0.3">
      <c r="A151" s="3"/>
      <c r="B151" s="11">
        <v>146</v>
      </c>
      <c r="C151" s="12">
        <v>23.44257710633401</v>
      </c>
      <c r="D151" s="12">
        <v>4.8296436493165933</v>
      </c>
      <c r="E151" s="12">
        <v>0.59974952372218426</v>
      </c>
      <c r="F151" s="13">
        <v>22267.45809439581</v>
      </c>
      <c r="G151" s="13">
        <v>-646.3335513563552</v>
      </c>
      <c r="H151" s="13">
        <v>-3964.4083861740382</v>
      </c>
      <c r="I151" s="14">
        <v>0</v>
      </c>
      <c r="J151">
        <v>3053.0799677017003</v>
      </c>
      <c r="K151" s="11">
        <v>146</v>
      </c>
      <c r="L151" s="25">
        <f t="shared" si="28"/>
        <v>-1.3681989466721627</v>
      </c>
      <c r="M151" s="25">
        <f t="shared" si="29"/>
        <v>-0.55886707887878118</v>
      </c>
      <c r="N151" s="25">
        <f t="shared" si="30"/>
        <v>-0.29070220550027492</v>
      </c>
      <c r="O151" s="25">
        <f t="shared" si="31"/>
        <v>-0.54682845651481349</v>
      </c>
      <c r="P151" s="25">
        <f t="shared" si="32"/>
        <v>0.65666976727838366</v>
      </c>
      <c r="Q151" s="25">
        <f t="shared" si="33"/>
        <v>0.32300881154418115</v>
      </c>
      <c r="R151">
        <v>0.19937206017752815</v>
      </c>
      <c r="S151" s="50">
        <v>1</v>
      </c>
      <c r="T151">
        <f t="shared" si="34"/>
        <v>0.25869141302276344</v>
      </c>
      <c r="U151">
        <f t="shared" si="35"/>
        <v>0</v>
      </c>
      <c r="AP151" s="3"/>
      <c r="AQ151" s="3"/>
      <c r="AR151" s="3"/>
      <c r="AS151" s="3"/>
      <c r="AT151" s="3"/>
    </row>
    <row r="152" spans="1:46" x14ac:dyDescent="0.3">
      <c r="A152" s="3"/>
      <c r="B152" s="11">
        <v>147</v>
      </c>
      <c r="C152" s="12">
        <v>33.271497808276905</v>
      </c>
      <c r="D152" s="12">
        <v>5.4746874437496773</v>
      </c>
      <c r="E152" s="12">
        <v>1.0998939035659725</v>
      </c>
      <c r="F152" s="13">
        <v>44970.097221633143</v>
      </c>
      <c r="G152" s="13">
        <v>-3555.1902825171583</v>
      </c>
      <c r="H152" s="13">
        <v>-10735.317090361243</v>
      </c>
      <c r="I152" s="14">
        <v>1</v>
      </c>
      <c r="J152">
        <v>-3353.1091632666839</v>
      </c>
      <c r="K152" s="11">
        <v>147</v>
      </c>
      <c r="L152" s="25">
        <f t="shared" si="28"/>
        <v>-0.17001336637079159</v>
      </c>
      <c r="M152" s="25">
        <f t="shared" si="29"/>
        <v>-0.46362971854343565</v>
      </c>
      <c r="N152" s="25">
        <f t="shared" si="30"/>
        <v>0.51722880801217963</v>
      </c>
      <c r="O152" s="25">
        <f t="shared" si="31"/>
        <v>-7.2496601198825283E-2</v>
      </c>
      <c r="P152" s="25">
        <f t="shared" si="32"/>
        <v>-9.0719052298892613E-2</v>
      </c>
      <c r="Q152" s="25">
        <f t="shared" si="33"/>
        <v>-0.58310823124361622</v>
      </c>
      <c r="R152">
        <v>-0.91360414187996586</v>
      </c>
      <c r="S152" s="50">
        <v>0</v>
      </c>
      <c r="T152">
        <f t="shared" si="34"/>
        <v>0.24412384708296908</v>
      </c>
      <c r="U152">
        <f t="shared" si="35"/>
        <v>1</v>
      </c>
      <c r="AP152" s="3"/>
      <c r="AQ152" s="3"/>
      <c r="AR152" s="3"/>
      <c r="AS152" s="3"/>
      <c r="AT152" s="3"/>
    </row>
    <row r="153" spans="1:46" x14ac:dyDescent="0.3">
      <c r="A153" s="3"/>
      <c r="B153" s="11">
        <v>148</v>
      </c>
      <c r="C153" s="12">
        <v>49.854340787140103</v>
      </c>
      <c r="D153" s="12">
        <v>5.385847010035075</v>
      </c>
      <c r="E153" s="12">
        <v>1.7915490282693887</v>
      </c>
      <c r="F153" s="13">
        <v>80182.124060294635</v>
      </c>
      <c r="G153" s="13">
        <v>-13904.697901656828</v>
      </c>
      <c r="H153" s="13">
        <v>-13034.715692999582</v>
      </c>
      <c r="I153" s="14">
        <v>1</v>
      </c>
      <c r="J153">
        <v>3019.4866227630755</v>
      </c>
      <c r="K153" s="11">
        <v>148</v>
      </c>
      <c r="L153" s="25">
        <f t="shared" si="28"/>
        <v>1.851502926231724</v>
      </c>
      <c r="M153" s="25">
        <f t="shared" si="29"/>
        <v>-0.47674654637907449</v>
      </c>
      <c r="N153" s="25">
        <f t="shared" si="30"/>
        <v>1.6345254295942298</v>
      </c>
      <c r="O153" s="25">
        <f t="shared" si="31"/>
        <v>0.66319698606259336</v>
      </c>
      <c r="P153" s="25">
        <f t="shared" si="32"/>
        <v>-2.7498758955402121</v>
      </c>
      <c r="Q153" s="25">
        <f t="shared" si="33"/>
        <v>-0.89082531222043859</v>
      </c>
      <c r="R153">
        <v>0.19353573647558553</v>
      </c>
      <c r="S153" s="50">
        <v>1</v>
      </c>
      <c r="T153">
        <f t="shared" si="34"/>
        <v>0.31151108752343432</v>
      </c>
      <c r="U153">
        <f t="shared" si="35"/>
        <v>0</v>
      </c>
      <c r="AP153" s="3"/>
      <c r="AQ153" s="3"/>
      <c r="AR153" s="3"/>
      <c r="AS153" s="3"/>
      <c r="AT153" s="3"/>
    </row>
    <row r="154" spans="1:46" x14ac:dyDescent="0.3">
      <c r="A154" s="3"/>
      <c r="B154" s="11">
        <v>149</v>
      </c>
      <c r="C154" s="12">
        <v>29.006625735688623</v>
      </c>
      <c r="D154" s="12">
        <v>4.910128957913054</v>
      </c>
      <c r="E154" s="12">
        <v>1.0154417084597371</v>
      </c>
      <c r="F154" s="13">
        <v>35784.335622843071</v>
      </c>
      <c r="G154" s="13">
        <v>-1573.9983799705872</v>
      </c>
      <c r="H154" s="13">
        <v>-4676.6248340020666</v>
      </c>
      <c r="I154" s="14">
        <v>0</v>
      </c>
      <c r="J154">
        <v>2184.0984779556447</v>
      </c>
      <c r="K154" s="11">
        <v>149</v>
      </c>
      <c r="L154" s="25">
        <f t="shared" si="28"/>
        <v>-0.68991869210967771</v>
      </c>
      <c r="M154" s="25">
        <f t="shared" si="29"/>
        <v>-0.54698384179836035</v>
      </c>
      <c r="N154" s="25">
        <f t="shared" si="30"/>
        <v>0.38080510650653981</v>
      </c>
      <c r="O154" s="25">
        <f t="shared" si="31"/>
        <v>-0.26441699059606738</v>
      </c>
      <c r="P154" s="25">
        <f t="shared" si="32"/>
        <v>0.41831965749326899</v>
      </c>
      <c r="Q154" s="25">
        <f t="shared" si="33"/>
        <v>0.22769642590653844</v>
      </c>
      <c r="R154">
        <v>4.8399977033671736E-2</v>
      </c>
      <c r="S154" s="50">
        <v>1</v>
      </c>
      <c r="T154">
        <f t="shared" si="34"/>
        <v>0.15705510408951864</v>
      </c>
      <c r="U154">
        <f t="shared" si="35"/>
        <v>0</v>
      </c>
      <c r="AP154" s="3"/>
      <c r="AQ154" s="3"/>
      <c r="AR154" s="3"/>
      <c r="AS154" s="3"/>
      <c r="AT154" s="3"/>
    </row>
    <row r="155" spans="1:46" x14ac:dyDescent="0.3">
      <c r="A155" s="3"/>
      <c r="B155" s="11">
        <v>150</v>
      </c>
      <c r="C155" s="12">
        <v>25.956801637543002</v>
      </c>
      <c r="D155" s="12">
        <v>5.2980374701553865</v>
      </c>
      <c r="E155" s="12">
        <v>3.1815953347354729E-2</v>
      </c>
      <c r="F155" s="13">
        <v>76293.349054237318</v>
      </c>
      <c r="G155" s="13">
        <v>-4397.2083347325024</v>
      </c>
      <c r="H155" s="13">
        <v>-6020.4940376368131</v>
      </c>
      <c r="I155" s="14">
        <v>0</v>
      </c>
      <c r="J155">
        <v>7901.4207721386256</v>
      </c>
      <c r="K155" s="11">
        <v>150</v>
      </c>
      <c r="L155" s="25">
        <f t="shared" si="28"/>
        <v>-1.0617047068377623</v>
      </c>
      <c r="M155" s="25">
        <f t="shared" si="29"/>
        <v>-0.4897111681033291</v>
      </c>
      <c r="N155" s="25">
        <f t="shared" si="30"/>
        <v>-1.2081395768129295</v>
      </c>
      <c r="O155" s="25">
        <f t="shared" si="31"/>
        <v>0.58194784788127063</v>
      </c>
      <c r="P155" s="25">
        <f t="shared" si="32"/>
        <v>-0.30706345708394717</v>
      </c>
      <c r="Q155" s="25">
        <f t="shared" si="33"/>
        <v>4.785309292258192E-2</v>
      </c>
      <c r="R155">
        <v>1.0416962289594278</v>
      </c>
      <c r="S155" s="50">
        <v>1</v>
      </c>
      <c r="T155">
        <f t="shared" si="34"/>
        <v>-4.7019857200727988E-2</v>
      </c>
      <c r="U155">
        <f t="shared" si="35"/>
        <v>0</v>
      </c>
      <c r="AP155" s="3"/>
      <c r="AQ155" s="3"/>
      <c r="AR155" s="3"/>
      <c r="AS155" s="3"/>
      <c r="AT155" s="3"/>
    </row>
    <row r="156" spans="1:46" x14ac:dyDescent="0.3">
      <c r="A156" s="3"/>
      <c r="B156" s="11">
        <v>151</v>
      </c>
      <c r="C156" s="12">
        <v>24.391708287537227</v>
      </c>
      <c r="D156" s="12">
        <v>4.4937239052089577</v>
      </c>
      <c r="E156" s="12">
        <v>0.85328194961159154</v>
      </c>
      <c r="F156" s="13">
        <v>23507.488154452858</v>
      </c>
      <c r="G156" s="13">
        <v>-209.79664560774458</v>
      </c>
      <c r="H156" s="13">
        <v>-1695.7199651020501</v>
      </c>
      <c r="I156" s="14">
        <v>0</v>
      </c>
      <c r="J156">
        <v>1804.2612819637027</v>
      </c>
      <c r="K156" s="11">
        <v>151</v>
      </c>
      <c r="L156" s="25">
        <f t="shared" si="28"/>
        <v>-1.2524959789081329</v>
      </c>
      <c r="M156" s="25">
        <f t="shared" si="29"/>
        <v>-0.60846388143612251</v>
      </c>
      <c r="N156" s="25">
        <f t="shared" si="30"/>
        <v>0.11885295109486151</v>
      </c>
      <c r="O156" s="25">
        <f t="shared" si="31"/>
        <v>-0.52092020171950271</v>
      </c>
      <c r="P156" s="25">
        <f t="shared" si="32"/>
        <v>0.76883163458326553</v>
      </c>
      <c r="Q156" s="25">
        <f t="shared" si="33"/>
        <v>0.62661610163175852</v>
      </c>
      <c r="R156">
        <v>-1.7590856385786672E-2</v>
      </c>
      <c r="S156" s="50">
        <v>1</v>
      </c>
      <c r="T156">
        <f t="shared" si="34"/>
        <v>0.18591706097477964</v>
      </c>
      <c r="U156">
        <f t="shared" si="35"/>
        <v>0</v>
      </c>
      <c r="AP156" s="3"/>
      <c r="AQ156" s="3"/>
      <c r="AR156" s="3"/>
      <c r="AS156" s="3"/>
      <c r="AT156" s="3"/>
    </row>
    <row r="157" spans="1:46" x14ac:dyDescent="0.3">
      <c r="A157" s="3"/>
      <c r="B157" s="11">
        <v>152</v>
      </c>
      <c r="C157" s="12">
        <v>27.086531598944024</v>
      </c>
      <c r="D157" s="12">
        <v>5.4941532934775772</v>
      </c>
      <c r="E157" s="12">
        <v>7.6547519748984133E-2</v>
      </c>
      <c r="F157" s="13">
        <v>12590.354258919511</v>
      </c>
      <c r="G157" s="13">
        <v>-754.5195499480393</v>
      </c>
      <c r="H157" s="13">
        <v>-1581.8851993413732</v>
      </c>
      <c r="I157" s="14">
        <v>0</v>
      </c>
      <c r="J157">
        <v>885.60129751198951</v>
      </c>
      <c r="K157" s="11">
        <v>152</v>
      </c>
      <c r="L157" s="25">
        <f t="shared" si="28"/>
        <v>-0.92398601010256975</v>
      </c>
      <c r="M157" s="25">
        <f t="shared" si="29"/>
        <v>-0.46075568710437803</v>
      </c>
      <c r="N157" s="25">
        <f t="shared" si="30"/>
        <v>-1.1358804027917082</v>
      </c>
      <c r="O157" s="25">
        <f t="shared" si="31"/>
        <v>-0.74901458080817496</v>
      </c>
      <c r="P157" s="25">
        <f t="shared" si="32"/>
        <v>0.62887293393280974</v>
      </c>
      <c r="Q157" s="25">
        <f t="shared" si="33"/>
        <v>0.64185004227752707</v>
      </c>
      <c r="R157">
        <v>-0.17719380902647888</v>
      </c>
      <c r="S157" s="50">
        <v>1</v>
      </c>
      <c r="T157">
        <f t="shared" si="34"/>
        <v>0.25422844254282745</v>
      </c>
      <c r="U157">
        <f t="shared" si="35"/>
        <v>0</v>
      </c>
      <c r="AP157" s="3"/>
      <c r="AQ157" s="3"/>
      <c r="AR157" s="3"/>
      <c r="AS157" s="3"/>
      <c r="AT157" s="3"/>
    </row>
    <row r="158" spans="1:46" x14ac:dyDescent="0.3">
      <c r="A158" s="3"/>
      <c r="B158" s="11">
        <v>153</v>
      </c>
      <c r="C158" s="12">
        <v>31.042745838028427</v>
      </c>
      <c r="D158" s="12">
        <v>10.964524869784432</v>
      </c>
      <c r="E158" s="12">
        <v>0.99876933706125626</v>
      </c>
      <c r="F158" s="13">
        <v>28163.570419126732</v>
      </c>
      <c r="G158" s="13">
        <v>-350.96372167553739</v>
      </c>
      <c r="H158" s="13">
        <v>-2871.0596415199716</v>
      </c>
      <c r="I158" s="14">
        <v>0</v>
      </c>
      <c r="J158">
        <v>-743.91511259826461</v>
      </c>
      <c r="K158" s="11">
        <v>153</v>
      </c>
      <c r="L158" s="25">
        <f t="shared" si="28"/>
        <v>-0.4417073349966778</v>
      </c>
      <c r="M158" s="25">
        <f t="shared" si="29"/>
        <v>0.34691621591555605</v>
      </c>
      <c r="N158" s="25">
        <f t="shared" si="30"/>
        <v>0.35387263167629601</v>
      </c>
      <c r="O158" s="25">
        <f t="shared" si="31"/>
        <v>-0.42363952317244519</v>
      </c>
      <c r="P158" s="25">
        <f t="shared" si="32"/>
        <v>0.73256078864738483</v>
      </c>
      <c r="Q158" s="25">
        <f t="shared" si="33"/>
        <v>0.46932623724348682</v>
      </c>
      <c r="R158">
        <v>-0.46029706249547531</v>
      </c>
      <c r="S158" s="50">
        <v>0</v>
      </c>
      <c r="T158">
        <f t="shared" si="34"/>
        <v>-6.5140363002545387E-2</v>
      </c>
      <c r="U158">
        <f t="shared" si="35"/>
        <v>1</v>
      </c>
      <c r="AP158" s="3"/>
      <c r="AQ158" s="3"/>
      <c r="AR158" s="3"/>
      <c r="AS158" s="3"/>
      <c r="AT158" s="3"/>
    </row>
    <row r="159" spans="1:46" x14ac:dyDescent="0.3">
      <c r="A159" s="3"/>
      <c r="B159" s="11">
        <v>154</v>
      </c>
      <c r="C159" s="12">
        <v>31.486282217356599</v>
      </c>
      <c r="D159" s="12">
        <v>2.0154751355724474</v>
      </c>
      <c r="E159" s="12">
        <v>0.72114251888863468</v>
      </c>
      <c r="F159" s="13">
        <v>22928.429233305676</v>
      </c>
      <c r="G159" s="13">
        <v>-4104.037344568258</v>
      </c>
      <c r="H159" s="13">
        <v>-2219.8617619345287</v>
      </c>
      <c r="I159" s="14">
        <v>0</v>
      </c>
      <c r="J159">
        <v>3767.2866150661739</v>
      </c>
      <c r="K159" s="11">
        <v>154</v>
      </c>
      <c r="L159" s="25">
        <f t="shared" si="28"/>
        <v>-0.38763843870931181</v>
      </c>
      <c r="M159" s="25">
        <f t="shared" si="29"/>
        <v>-0.97436441890572789</v>
      </c>
      <c r="N159" s="25">
        <f t="shared" si="30"/>
        <v>-9.4604499376344173E-2</v>
      </c>
      <c r="O159" s="25">
        <f t="shared" si="31"/>
        <v>-0.53301862300284542</v>
      </c>
      <c r="P159" s="25">
        <f t="shared" si="32"/>
        <v>-0.23173739584279518</v>
      </c>
      <c r="Q159" s="25">
        <f t="shared" si="33"/>
        <v>0.5564728113148143</v>
      </c>
      <c r="R159">
        <v>0.3234544101701779</v>
      </c>
      <c r="S159" s="50">
        <v>1</v>
      </c>
      <c r="T159">
        <f t="shared" si="34"/>
        <v>0.3959086050913404</v>
      </c>
      <c r="U159">
        <f t="shared" si="35"/>
        <v>0</v>
      </c>
      <c r="AP159" s="3"/>
      <c r="AQ159" s="3"/>
      <c r="AR159" s="3"/>
      <c r="AS159" s="3"/>
      <c r="AT159" s="3"/>
    </row>
    <row r="160" spans="1:46" x14ac:dyDescent="0.3">
      <c r="A160" s="3"/>
      <c r="B160" s="11">
        <v>155</v>
      </c>
      <c r="C160" s="12">
        <v>33.927764868859583</v>
      </c>
      <c r="D160" s="12">
        <v>4.6007381596028036</v>
      </c>
      <c r="E160" s="12">
        <v>0.80293764244656041</v>
      </c>
      <c r="F160" s="13">
        <v>16859.347786606322</v>
      </c>
      <c r="G160" s="13">
        <v>-1908.3582769177688</v>
      </c>
      <c r="H160" s="13">
        <v>-2807.0082790126608</v>
      </c>
      <c r="I160" s="14">
        <v>0</v>
      </c>
      <c r="J160">
        <v>2043.5789442735656</v>
      </c>
      <c r="K160" s="11">
        <v>155</v>
      </c>
      <c r="L160" s="25">
        <f t="shared" si="28"/>
        <v>-9.001173112904054E-2</v>
      </c>
      <c r="M160" s="25">
        <f t="shared" si="29"/>
        <v>-0.59266378352853422</v>
      </c>
      <c r="N160" s="25">
        <f t="shared" si="30"/>
        <v>3.7526980531861279E-2</v>
      </c>
      <c r="O160" s="25">
        <f t="shared" si="31"/>
        <v>-0.65982144299847212</v>
      </c>
      <c r="P160" s="25">
        <f t="shared" si="32"/>
        <v>0.33241070019869284</v>
      </c>
      <c r="Q160" s="25">
        <f t="shared" si="33"/>
        <v>0.47789791258534492</v>
      </c>
      <c r="R160">
        <v>2.3986883115426887E-2</v>
      </c>
      <c r="S160" s="50">
        <v>1</v>
      </c>
      <c r="T160">
        <f t="shared" si="34"/>
        <v>0.27643560911135645</v>
      </c>
      <c r="U160">
        <f t="shared" si="35"/>
        <v>0</v>
      </c>
      <c r="AP160" s="3"/>
      <c r="AQ160" s="3"/>
      <c r="AR160" s="3"/>
      <c r="AS160" s="3"/>
      <c r="AT160" s="3"/>
    </row>
    <row r="161" spans="1:46" x14ac:dyDescent="0.3">
      <c r="A161" s="3"/>
      <c r="B161" s="11">
        <v>156</v>
      </c>
      <c r="C161" s="12">
        <v>26.493612170230357</v>
      </c>
      <c r="D161" s="12">
        <v>0.45157356867177589</v>
      </c>
      <c r="E161" s="12">
        <v>0.17455950108433682</v>
      </c>
      <c r="F161" s="13">
        <v>16585.036067715944</v>
      </c>
      <c r="G161" s="13">
        <v>-3910.0037183358772</v>
      </c>
      <c r="H161" s="13">
        <v>-5586.6279892848534</v>
      </c>
      <c r="I161" s="14">
        <v>1</v>
      </c>
      <c r="J161">
        <v>-4744.0742006472974</v>
      </c>
      <c r="K161" s="11">
        <v>156</v>
      </c>
      <c r="L161" s="25">
        <f t="shared" si="28"/>
        <v>-0.9962653102728124</v>
      </c>
      <c r="M161" s="25">
        <f t="shared" si="29"/>
        <v>-1.2052663488852773</v>
      </c>
      <c r="N161" s="25">
        <f t="shared" si="30"/>
        <v>-0.9775522827369193</v>
      </c>
      <c r="O161" s="25">
        <f t="shared" si="31"/>
        <v>-0.66555270559869051</v>
      </c>
      <c r="P161" s="25">
        <f t="shared" si="32"/>
        <v>-0.18188325166490482</v>
      </c>
      <c r="Q161" s="25">
        <f t="shared" si="33"/>
        <v>0.10591522872653793</v>
      </c>
      <c r="R161">
        <v>-1.1552627868011496</v>
      </c>
      <c r="S161" s="50">
        <v>0</v>
      </c>
      <c r="T161">
        <f t="shared" si="34"/>
        <v>0.59460621880113762</v>
      </c>
      <c r="U161">
        <f t="shared" si="35"/>
        <v>1</v>
      </c>
      <c r="AP161" s="3"/>
      <c r="AQ161" s="3"/>
      <c r="AR161" s="3"/>
      <c r="AS161" s="3"/>
      <c r="AT161" s="3"/>
    </row>
    <row r="162" spans="1:46" x14ac:dyDescent="0.3">
      <c r="A162" s="3"/>
      <c r="B162" s="11">
        <v>157</v>
      </c>
      <c r="C162" s="12">
        <v>33.77923857886239</v>
      </c>
      <c r="D162" s="12">
        <v>7.6292630122648664</v>
      </c>
      <c r="E162" s="12">
        <v>0.30663401438009008</v>
      </c>
      <c r="F162" s="13">
        <v>31945.446568770618</v>
      </c>
      <c r="G162" s="13">
        <v>-1571.9103579919438</v>
      </c>
      <c r="H162" s="13">
        <v>-2553.2750391420541</v>
      </c>
      <c r="I162" s="14">
        <v>0</v>
      </c>
      <c r="J162">
        <v>1594.2400540402491</v>
      </c>
      <c r="K162" s="11">
        <v>157</v>
      </c>
      <c r="L162" s="25">
        <f t="shared" si="28"/>
        <v>-0.10811769254300518</v>
      </c>
      <c r="M162" s="25">
        <f t="shared" si="29"/>
        <v>-0.14551784527325598</v>
      </c>
      <c r="N162" s="25">
        <f t="shared" si="30"/>
        <v>-0.7641996995897683</v>
      </c>
      <c r="O162" s="25">
        <f t="shared" si="31"/>
        <v>-0.34462384924210931</v>
      </c>
      <c r="P162" s="25">
        <f t="shared" si="32"/>
        <v>0.41885614465166093</v>
      </c>
      <c r="Q162" s="25">
        <f t="shared" si="33"/>
        <v>0.51185377036058577</v>
      </c>
      <c r="R162">
        <v>-5.4078793882936765E-2</v>
      </c>
      <c r="S162" s="50">
        <v>1</v>
      </c>
      <c r="T162">
        <f t="shared" si="34"/>
        <v>3.1793062414260435E-2</v>
      </c>
      <c r="U162">
        <f t="shared" si="35"/>
        <v>0</v>
      </c>
      <c r="AP162" s="3"/>
      <c r="AQ162" s="3"/>
      <c r="AR162" s="3"/>
      <c r="AS162" s="3"/>
      <c r="AT162" s="3"/>
    </row>
    <row r="163" spans="1:46" x14ac:dyDescent="0.3">
      <c r="A163" s="3"/>
      <c r="B163" s="11">
        <v>158</v>
      </c>
      <c r="C163" s="12">
        <v>33.097142552803923</v>
      </c>
      <c r="D163" s="12">
        <v>11.116102230659205</v>
      </c>
      <c r="E163" s="12">
        <v>0.18276408893739801</v>
      </c>
      <c r="F163" s="13">
        <v>27089.625889466384</v>
      </c>
      <c r="G163" s="13">
        <v>-1534.8207524364334</v>
      </c>
      <c r="H163" s="13">
        <v>-4258.4017952087925</v>
      </c>
      <c r="I163" s="14">
        <v>1</v>
      </c>
      <c r="J163">
        <v>-6753.5115169160754</v>
      </c>
      <c r="K163" s="11">
        <v>158</v>
      </c>
      <c r="L163" s="25">
        <f t="shared" si="28"/>
        <v>-0.19126798417599913</v>
      </c>
      <c r="M163" s="25">
        <f t="shared" si="29"/>
        <v>0.36929582465049293</v>
      </c>
      <c r="N163" s="25">
        <f t="shared" si="30"/>
        <v>-0.96429862789899812</v>
      </c>
      <c r="O163" s="25">
        <f t="shared" si="31"/>
        <v>-0.44607771189602369</v>
      </c>
      <c r="P163" s="25">
        <f t="shared" si="32"/>
        <v>0.42838578432685304</v>
      </c>
      <c r="Q163" s="25">
        <f t="shared" si="33"/>
        <v>0.28366513552785338</v>
      </c>
      <c r="R163">
        <v>-1.5043714170353242</v>
      </c>
      <c r="S163" s="50">
        <v>0</v>
      </c>
      <c r="T163">
        <f t="shared" si="34"/>
        <v>5.4357678517733543E-3</v>
      </c>
      <c r="U163">
        <f t="shared" si="35"/>
        <v>1</v>
      </c>
      <c r="AP163" s="3"/>
      <c r="AQ163" s="3"/>
      <c r="AR163" s="3"/>
      <c r="AS163" s="3"/>
      <c r="AT163" s="3"/>
    </row>
    <row r="164" spans="1:46" x14ac:dyDescent="0.3">
      <c r="A164" s="3"/>
      <c r="B164" s="11">
        <v>159</v>
      </c>
      <c r="C164" s="12">
        <v>23.852719610272704</v>
      </c>
      <c r="D164" s="12">
        <v>0.5831533610018288</v>
      </c>
      <c r="E164" s="12">
        <v>3.2379579997156849E-2</v>
      </c>
      <c r="F164" s="13">
        <v>33500.673848332211</v>
      </c>
      <c r="G164" s="13">
        <v>-4330.9594676784891</v>
      </c>
      <c r="H164" s="13">
        <v>-8748.369109672627</v>
      </c>
      <c r="I164" s="14">
        <v>0</v>
      </c>
      <c r="J164">
        <v>6116.8919492487003</v>
      </c>
      <c r="K164" s="11">
        <v>159</v>
      </c>
      <c r="L164" s="25">
        <f t="shared" si="28"/>
        <v>-1.3182009001937838</v>
      </c>
      <c r="M164" s="25">
        <f t="shared" si="29"/>
        <v>-1.1858392771063746</v>
      </c>
      <c r="N164" s="25">
        <f t="shared" si="30"/>
        <v>-1.2072290968220127</v>
      </c>
      <c r="O164" s="25">
        <f t="shared" si="31"/>
        <v>-0.31213010096826016</v>
      </c>
      <c r="P164" s="25">
        <f t="shared" si="32"/>
        <v>-0.29004176536038395</v>
      </c>
      <c r="Q164" s="25">
        <f t="shared" si="33"/>
        <v>-0.3172048633069961</v>
      </c>
      <c r="R164">
        <v>0.73166196815983653</v>
      </c>
      <c r="S164" s="50">
        <v>1</v>
      </c>
      <c r="T164">
        <f t="shared" si="34"/>
        <v>0.54319039619547793</v>
      </c>
      <c r="U164">
        <f t="shared" si="35"/>
        <v>0</v>
      </c>
      <c r="AP164" s="3"/>
      <c r="AQ164" s="3"/>
      <c r="AR164" s="3"/>
      <c r="AS164" s="3"/>
      <c r="AT164" s="3"/>
    </row>
    <row r="165" spans="1:46" x14ac:dyDescent="0.3">
      <c r="A165" s="3"/>
      <c r="B165" s="11">
        <v>160</v>
      </c>
      <c r="C165" s="12">
        <v>33.256634785565744</v>
      </c>
      <c r="D165" s="12">
        <v>7.6139200624285444</v>
      </c>
      <c r="E165" s="12">
        <v>0.11149172785548651</v>
      </c>
      <c r="F165" s="13">
        <v>24082.794372280056</v>
      </c>
      <c r="G165" s="13">
        <v>-1325.2050882033445</v>
      </c>
      <c r="H165" s="13">
        <v>-923.50243981728443</v>
      </c>
      <c r="I165" s="14">
        <v>0</v>
      </c>
      <c r="J165">
        <v>932.0780613477624</v>
      </c>
      <c r="K165" s="11">
        <v>160</v>
      </c>
      <c r="L165" s="25">
        <f t="shared" si="28"/>
        <v>-0.17182522954806645</v>
      </c>
      <c r="M165" s="25">
        <f t="shared" si="29"/>
        <v>-0.1477831519931713</v>
      </c>
      <c r="N165" s="25">
        <f t="shared" si="30"/>
        <v>-1.0794316839623681</v>
      </c>
      <c r="O165" s="25">
        <f t="shared" si="31"/>
        <v>-0.50890018659494374</v>
      </c>
      <c r="P165" s="25">
        <f t="shared" si="32"/>
        <v>0.48224350862720272</v>
      </c>
      <c r="Q165" s="25">
        <f t="shared" si="33"/>
        <v>0.72995813310343216</v>
      </c>
      <c r="R165">
        <v>-0.16911919070966966</v>
      </c>
      <c r="S165" s="50">
        <v>1</v>
      </c>
      <c r="T165">
        <f t="shared" si="34"/>
        <v>5.9411539088944067E-2</v>
      </c>
      <c r="U165">
        <f t="shared" si="35"/>
        <v>0</v>
      </c>
      <c r="AP165" s="3"/>
      <c r="AQ165" s="3"/>
      <c r="AR165" s="3"/>
      <c r="AS165" s="3"/>
      <c r="AT165" s="3"/>
    </row>
    <row r="166" spans="1:46" x14ac:dyDescent="0.3">
      <c r="A166" s="3"/>
      <c r="B166" s="11">
        <v>161</v>
      </c>
      <c r="C166" s="12">
        <v>47.084543108723174</v>
      </c>
      <c r="D166" s="12">
        <v>29.568042939312495</v>
      </c>
      <c r="E166" s="12">
        <v>1.8445870725678315</v>
      </c>
      <c r="F166" s="13">
        <v>149418.10683488334</v>
      </c>
      <c r="G166" s="13">
        <v>-7972.9452354674249</v>
      </c>
      <c r="H166" s="13">
        <v>-13568.392088970197</v>
      </c>
      <c r="I166" s="14">
        <v>0</v>
      </c>
      <c r="J166">
        <v>11178.048073495793</v>
      </c>
      <c r="K166" s="11">
        <v>161</v>
      </c>
      <c r="L166" s="25">
        <f t="shared" ref="L166:L197" si="36">(C166-C$207)/C$209</f>
        <v>1.5138532758509493</v>
      </c>
      <c r="M166" s="25">
        <f t="shared" ref="M166:M197" si="37">(D166-D$207)/D$209</f>
        <v>3.09362887199174</v>
      </c>
      <c r="N166" s="25">
        <f t="shared" ref="N166:N197" si="38">(E166-E$207)/E$209</f>
        <v>1.7202028511782592</v>
      </c>
      <c r="O166" s="25">
        <f t="shared" ref="O166:O197" si="39">(F166-F$207)/F$209</f>
        <v>2.1097615013173816</v>
      </c>
      <c r="P166" s="25">
        <f t="shared" ref="P166:P197" si="40">(G166-G$207)/G$209</f>
        <v>-1.2257975262908252</v>
      </c>
      <c r="Q166" s="25">
        <f t="shared" ref="Q166:Q197" si="41">(H166-H$207)/H$209</f>
        <v>-0.96224457052818924</v>
      </c>
      <c r="R166">
        <v>1.6109595046553065</v>
      </c>
      <c r="S166" s="50">
        <v>1</v>
      </c>
      <c r="T166">
        <f t="shared" si="34"/>
        <v>-1.2613678219730708</v>
      </c>
      <c r="U166">
        <f t="shared" si="35"/>
        <v>0</v>
      </c>
      <c r="AP166" s="3"/>
      <c r="AQ166" s="3"/>
      <c r="AR166" s="3"/>
      <c r="AS166" s="3"/>
      <c r="AT166" s="3"/>
    </row>
    <row r="167" spans="1:46" x14ac:dyDescent="0.3">
      <c r="A167" s="3"/>
      <c r="B167" s="11">
        <v>162</v>
      </c>
      <c r="C167" s="12">
        <v>20.434567005447711</v>
      </c>
      <c r="D167" s="12">
        <v>0.62443781372554241</v>
      </c>
      <c r="E167" s="12">
        <v>0.31453437008108792</v>
      </c>
      <c r="F167" s="13">
        <v>16942.23063501513</v>
      </c>
      <c r="G167" s="13">
        <v>-411.61314901449282</v>
      </c>
      <c r="H167" s="13">
        <v>-4703.8338246641997</v>
      </c>
      <c r="I167" s="14">
        <v>1</v>
      </c>
      <c r="J167">
        <v>-7370.1911075191456</v>
      </c>
      <c r="K167" s="11">
        <v>162</v>
      </c>
      <c r="L167" s="25">
        <f t="shared" si="36"/>
        <v>-1.7348876643429032</v>
      </c>
      <c r="M167" s="25">
        <f t="shared" si="37"/>
        <v>-1.1797438424487148</v>
      </c>
      <c r="N167" s="25">
        <f t="shared" si="38"/>
        <v>-0.75143750002129639</v>
      </c>
      <c r="O167" s="25">
        <f t="shared" si="39"/>
        <v>-0.65808975114364909</v>
      </c>
      <c r="P167" s="25">
        <f t="shared" si="40"/>
        <v>0.71697779226900671</v>
      </c>
      <c r="Q167" s="25">
        <f t="shared" si="41"/>
        <v>0.22405518198594526</v>
      </c>
      <c r="R167">
        <v>-1.6115099505072548</v>
      </c>
      <c r="S167" s="50">
        <v>0</v>
      </c>
      <c r="T167">
        <f t="shared" si="34"/>
        <v>0.46032300973091556</v>
      </c>
      <c r="U167">
        <f t="shared" si="35"/>
        <v>1</v>
      </c>
      <c r="AP167" s="3"/>
      <c r="AQ167" s="3"/>
      <c r="AR167" s="3"/>
      <c r="AS167" s="3"/>
      <c r="AT167" s="3"/>
    </row>
    <row r="168" spans="1:46" x14ac:dyDescent="0.3">
      <c r="A168" s="3"/>
      <c r="B168" s="11">
        <v>163</v>
      </c>
      <c r="C168" s="12">
        <v>31.652901407727953</v>
      </c>
      <c r="D168" s="12">
        <v>9.7885668887673987</v>
      </c>
      <c r="E168" s="12">
        <v>0.20006011494447423</v>
      </c>
      <c r="F168" s="13">
        <v>29746.858882249864</v>
      </c>
      <c r="G168" s="13">
        <v>-396.03451920990949</v>
      </c>
      <c r="H168" s="13">
        <v>-194.08914056490551</v>
      </c>
      <c r="I168" s="14">
        <v>0</v>
      </c>
      <c r="J168">
        <v>618.55277407872381</v>
      </c>
      <c r="K168" s="11">
        <v>163</v>
      </c>
      <c r="L168" s="25">
        <f t="shared" si="36"/>
        <v>-0.36732687883835047</v>
      </c>
      <c r="M168" s="25">
        <f t="shared" si="37"/>
        <v>0.17329213807170218</v>
      </c>
      <c r="N168" s="25">
        <f t="shared" si="38"/>
        <v>-0.93635870417937273</v>
      </c>
      <c r="O168" s="25">
        <f t="shared" si="39"/>
        <v>-0.39055948564885246</v>
      </c>
      <c r="P168" s="25">
        <f t="shared" si="40"/>
        <v>0.72098049670458497</v>
      </c>
      <c r="Q168" s="25">
        <f t="shared" si="41"/>
        <v>0.82757188785394709</v>
      </c>
      <c r="R168">
        <v>-0.2235893564103397</v>
      </c>
      <c r="S168" s="50">
        <v>1</v>
      </c>
      <c r="T168">
        <f t="shared" si="34"/>
        <v>-0.10175840260998704</v>
      </c>
      <c r="U168">
        <f t="shared" si="35"/>
        <v>0</v>
      </c>
      <c r="AP168" s="3"/>
      <c r="AQ168" s="3"/>
      <c r="AR168" s="3"/>
      <c r="AS168" s="3"/>
      <c r="AT168" s="3"/>
    </row>
    <row r="169" spans="1:46" x14ac:dyDescent="0.3">
      <c r="A169" s="3"/>
      <c r="B169" s="11">
        <v>164</v>
      </c>
      <c r="C169" s="12">
        <v>36.363257005594356</v>
      </c>
      <c r="D169" s="12">
        <v>14.104130764567063</v>
      </c>
      <c r="E169" s="12">
        <v>1.4140142398488664</v>
      </c>
      <c r="F169" s="13">
        <v>53737.474988601818</v>
      </c>
      <c r="G169" s="13">
        <v>-1597.1011202303739</v>
      </c>
      <c r="H169" s="13">
        <v>-3615.7466631115799</v>
      </c>
      <c r="I169" s="14">
        <v>0</v>
      </c>
      <c r="J169">
        <v>2493.7762704921861</v>
      </c>
      <c r="K169" s="11">
        <v>164</v>
      </c>
      <c r="L169" s="25">
        <f t="shared" si="36"/>
        <v>0.20688470823241867</v>
      </c>
      <c r="M169" s="25">
        <f t="shared" si="37"/>
        <v>0.81046269212835387</v>
      </c>
      <c r="N169" s="25">
        <f t="shared" si="38"/>
        <v>1.0246574064044636</v>
      </c>
      <c r="O169" s="25">
        <f t="shared" si="39"/>
        <v>0.11068239130311208</v>
      </c>
      <c r="P169" s="25">
        <f t="shared" si="40"/>
        <v>0.41238374130090566</v>
      </c>
      <c r="Q169" s="25">
        <f t="shared" si="41"/>
        <v>0.36966847618258913</v>
      </c>
      <c r="R169">
        <v>0.10220170007876822</v>
      </c>
      <c r="S169" s="50">
        <v>1</v>
      </c>
      <c r="T169">
        <f t="shared" si="34"/>
        <v>-0.35215635990324146</v>
      </c>
      <c r="U169">
        <f t="shared" si="35"/>
        <v>0</v>
      </c>
      <c r="AP169" s="3"/>
      <c r="AQ169" s="3"/>
      <c r="AR169" s="3"/>
      <c r="AS169" s="3"/>
      <c r="AT169" s="3"/>
    </row>
    <row r="170" spans="1:46" x14ac:dyDescent="0.3">
      <c r="A170" s="3"/>
      <c r="B170" s="11">
        <v>165</v>
      </c>
      <c r="C170" s="12">
        <v>33.939473409867738</v>
      </c>
      <c r="D170" s="12">
        <v>11.44133347201673</v>
      </c>
      <c r="E170" s="12">
        <v>0.80880869819806256</v>
      </c>
      <c r="F170" s="13">
        <v>31123.046114973742</v>
      </c>
      <c r="G170" s="13">
        <v>-4246.5181578004231</v>
      </c>
      <c r="H170" s="13">
        <v>-2142.272407419081</v>
      </c>
      <c r="I170" s="14">
        <v>0</v>
      </c>
      <c r="J170">
        <v>3746.3635106051966</v>
      </c>
      <c r="K170" s="11">
        <v>165</v>
      </c>
      <c r="L170" s="25">
        <f t="shared" si="36"/>
        <v>-8.8584412156005723E-2</v>
      </c>
      <c r="M170" s="25">
        <f t="shared" si="37"/>
        <v>0.41731452538491498</v>
      </c>
      <c r="N170" s="25">
        <f t="shared" si="38"/>
        <v>4.7011057960024687E-2</v>
      </c>
      <c r="O170" s="25">
        <f t="shared" si="39"/>
        <v>-0.36180646536334138</v>
      </c>
      <c r="P170" s="25">
        <f t="shared" si="40"/>
        <v>-0.2683457876117164</v>
      </c>
      <c r="Q170" s="25">
        <f t="shared" si="41"/>
        <v>0.5668562088079564</v>
      </c>
      <c r="R170">
        <v>0.31981934463243744</v>
      </c>
      <c r="S170" s="50">
        <v>1</v>
      </c>
      <c r="T170">
        <f t="shared" si="34"/>
        <v>2.0990218338173106E-2</v>
      </c>
      <c r="U170">
        <f t="shared" si="35"/>
        <v>0</v>
      </c>
      <c r="AP170" s="3"/>
      <c r="AQ170" s="3"/>
      <c r="AR170" s="3"/>
      <c r="AS170" s="3"/>
      <c r="AT170" s="3"/>
    </row>
    <row r="171" spans="1:46" x14ac:dyDescent="0.3">
      <c r="A171" s="3"/>
      <c r="B171" s="11">
        <v>166</v>
      </c>
      <c r="C171" s="12">
        <v>35.934931495983271</v>
      </c>
      <c r="D171" s="12">
        <v>5.0074107531825858</v>
      </c>
      <c r="E171" s="12">
        <v>0.25926584004333086</v>
      </c>
      <c r="F171" s="13">
        <v>20367.146113412899</v>
      </c>
      <c r="G171" s="13">
        <v>-290.63531199803236</v>
      </c>
      <c r="H171" s="13">
        <v>-3493.1613520649407</v>
      </c>
      <c r="I171" s="14">
        <v>0</v>
      </c>
      <c r="J171">
        <v>1095.970300834967</v>
      </c>
      <c r="K171" s="11">
        <v>166</v>
      </c>
      <c r="L171" s="25">
        <f t="shared" si="36"/>
        <v>0.154670079093149</v>
      </c>
      <c r="M171" s="25">
        <f t="shared" si="37"/>
        <v>-0.53262069084626662</v>
      </c>
      <c r="N171" s="25">
        <f t="shared" si="38"/>
        <v>-0.84071803837843084</v>
      </c>
      <c r="O171" s="25">
        <f t="shared" si="39"/>
        <v>-0.58653214482025828</v>
      </c>
      <c r="P171" s="25">
        <f t="shared" si="40"/>
        <v>0.74806130416361372</v>
      </c>
      <c r="Q171" s="25">
        <f t="shared" si="41"/>
        <v>0.38607345879092236</v>
      </c>
      <c r="R171">
        <v>-0.14064545093677089</v>
      </c>
      <c r="S171" s="50">
        <v>1</v>
      </c>
      <c r="T171">
        <f t="shared" si="34"/>
        <v>0.16899877987484124</v>
      </c>
      <c r="U171">
        <f t="shared" si="35"/>
        <v>0</v>
      </c>
      <c r="AP171" s="3"/>
      <c r="AQ171" s="3"/>
      <c r="AR171" s="3"/>
      <c r="AS171" s="3"/>
      <c r="AT171" s="3"/>
    </row>
    <row r="172" spans="1:46" x14ac:dyDescent="0.3">
      <c r="A172" s="3"/>
      <c r="B172" s="11">
        <v>167</v>
      </c>
      <c r="C172" s="12">
        <v>26.254725675186485</v>
      </c>
      <c r="D172" s="12">
        <v>7.2329186122959896</v>
      </c>
      <c r="E172" s="12">
        <v>1.4039689685175794</v>
      </c>
      <c r="F172" s="13">
        <v>15723.454011390706</v>
      </c>
      <c r="G172" s="13">
        <v>-1074.5858417481745</v>
      </c>
      <c r="H172" s="13">
        <v>-1288.2930444207911</v>
      </c>
      <c r="I172" s="14">
        <v>1</v>
      </c>
      <c r="J172">
        <v>-7833.3424990746998</v>
      </c>
      <c r="K172" s="11">
        <v>167</v>
      </c>
      <c r="L172" s="25">
        <f t="shared" si="36"/>
        <v>-1.0253865497628942</v>
      </c>
      <c r="M172" s="25">
        <f t="shared" si="37"/>
        <v>-0.20403603390245925</v>
      </c>
      <c r="N172" s="25">
        <f t="shared" si="38"/>
        <v>1.0084303196375799</v>
      </c>
      <c r="O172" s="25">
        <f t="shared" si="39"/>
        <v>-0.68355395263403673</v>
      </c>
      <c r="P172" s="25">
        <f t="shared" si="40"/>
        <v>0.54663651250564693</v>
      </c>
      <c r="Q172" s="25">
        <f t="shared" si="41"/>
        <v>0.68114002045103572</v>
      </c>
      <c r="R172">
        <v>-1.6919753358108607</v>
      </c>
      <c r="S172" s="50">
        <v>0</v>
      </c>
      <c r="T172">
        <f t="shared" si="34"/>
        <v>0.18476530944088737</v>
      </c>
      <c r="U172">
        <f t="shared" si="35"/>
        <v>1</v>
      </c>
      <c r="AP172" s="3"/>
      <c r="AQ172" s="3"/>
      <c r="AR172" s="3"/>
      <c r="AS172" s="3"/>
      <c r="AT172" s="3"/>
    </row>
    <row r="173" spans="1:46" x14ac:dyDescent="0.3">
      <c r="A173" s="3"/>
      <c r="B173" s="11">
        <v>168</v>
      </c>
      <c r="C173" s="12">
        <v>30.311184111309611</v>
      </c>
      <c r="D173" s="12">
        <v>2.0414415408722393</v>
      </c>
      <c r="E173" s="12">
        <v>0.79913912598792269</v>
      </c>
      <c r="F173" s="13">
        <v>28720.263073076891</v>
      </c>
      <c r="G173" s="13">
        <v>-555.12703405516072</v>
      </c>
      <c r="H173" s="13">
        <v>-2600.236049044006</v>
      </c>
      <c r="I173" s="14">
        <v>0</v>
      </c>
      <c r="J173">
        <v>1462.2752121060228</v>
      </c>
      <c r="K173" s="11">
        <v>168</v>
      </c>
      <c r="L173" s="25">
        <f t="shared" si="36"/>
        <v>-0.5308876975853789</v>
      </c>
      <c r="M173" s="25">
        <f t="shared" si="37"/>
        <v>-0.97053061425635001</v>
      </c>
      <c r="N173" s="25">
        <f t="shared" si="38"/>
        <v>3.1390873887557007E-2</v>
      </c>
      <c r="O173" s="25">
        <f t="shared" si="39"/>
        <v>-0.412008405842471</v>
      </c>
      <c r="P173" s="25">
        <f t="shared" si="40"/>
        <v>0.68010396758576397</v>
      </c>
      <c r="Q173" s="25">
        <f t="shared" si="41"/>
        <v>0.50556921192423132</v>
      </c>
      <c r="R173">
        <v>-7.7005642525457371E-2</v>
      </c>
      <c r="S173" s="50">
        <v>1</v>
      </c>
      <c r="T173">
        <f t="shared" si="34"/>
        <v>0.21369163560534099</v>
      </c>
      <c r="U173">
        <f t="shared" si="35"/>
        <v>0</v>
      </c>
      <c r="AP173" s="3"/>
      <c r="AQ173" s="3"/>
      <c r="AR173" s="3"/>
      <c r="AS173" s="3"/>
      <c r="AT173" s="3"/>
    </row>
    <row r="174" spans="1:46" x14ac:dyDescent="0.3">
      <c r="A174" s="3"/>
      <c r="B174" s="11">
        <v>169</v>
      </c>
      <c r="C174" s="12">
        <v>55.578863827404838</v>
      </c>
      <c r="D174" s="12">
        <v>11.74257070120515</v>
      </c>
      <c r="E174" s="12">
        <v>0.19862118823593844</v>
      </c>
      <c r="F174" s="13">
        <v>57901.286281471803</v>
      </c>
      <c r="G174" s="13">
        <v>-9563.0107642638486</v>
      </c>
      <c r="H174" s="13">
        <v>-6762.5819104534876</v>
      </c>
      <c r="I174" s="14">
        <v>0</v>
      </c>
      <c r="J174">
        <v>7110.9401544979219</v>
      </c>
      <c r="K174" s="11">
        <v>169</v>
      </c>
      <c r="L174" s="25">
        <f t="shared" si="36"/>
        <v>2.5493456669501771</v>
      </c>
      <c r="M174" s="25">
        <f t="shared" si="37"/>
        <v>0.46179063505410856</v>
      </c>
      <c r="N174" s="25">
        <f t="shared" si="38"/>
        <v>-0.93868314000400499</v>
      </c>
      <c r="O174" s="25">
        <f t="shared" si="39"/>
        <v>0.19767793066149253</v>
      </c>
      <c r="P174" s="25">
        <f t="shared" si="40"/>
        <v>-1.6343419505957777</v>
      </c>
      <c r="Q174" s="25">
        <f t="shared" si="41"/>
        <v>-5.1456836982321563E-2</v>
      </c>
      <c r="R174">
        <v>0.9043624572528125</v>
      </c>
      <c r="S174" s="50">
        <v>1</v>
      </c>
      <c r="T174">
        <f t="shared" si="34"/>
        <v>-3.774024157420261E-2</v>
      </c>
      <c r="U174">
        <f t="shared" si="35"/>
        <v>0</v>
      </c>
      <c r="AP174" s="3"/>
      <c r="AQ174" s="3"/>
      <c r="AR174" s="3"/>
      <c r="AS174" s="3"/>
      <c r="AT174" s="3"/>
    </row>
    <row r="175" spans="1:46" x14ac:dyDescent="0.3">
      <c r="A175" s="3"/>
      <c r="B175" s="11">
        <v>170</v>
      </c>
      <c r="C175" s="12">
        <v>37.295600111657478</v>
      </c>
      <c r="D175" s="12">
        <v>21.794202736823113</v>
      </c>
      <c r="E175" s="12">
        <v>0.62069714547501775</v>
      </c>
      <c r="F175" s="13">
        <v>48116.74807817</v>
      </c>
      <c r="G175" s="13">
        <v>-5082.092500290858</v>
      </c>
      <c r="H175" s="13">
        <v>-2942.4699527718126</v>
      </c>
      <c r="I175" s="14">
        <v>0</v>
      </c>
      <c r="J175">
        <v>3822.0049755665182</v>
      </c>
      <c r="K175" s="11">
        <v>170</v>
      </c>
      <c r="L175" s="25">
        <f t="shared" si="36"/>
        <v>0.32054114106511028</v>
      </c>
      <c r="M175" s="25">
        <f t="shared" si="37"/>
        <v>1.9458618103698784</v>
      </c>
      <c r="N175" s="25">
        <f t="shared" si="38"/>
        <v>-0.2568635102044719</v>
      </c>
      <c r="O175" s="25">
        <f t="shared" si="39"/>
        <v>-6.7528464552595391E-3</v>
      </c>
      <c r="P175" s="25">
        <f t="shared" si="40"/>
        <v>-0.48303457403873762</v>
      </c>
      <c r="Q175" s="25">
        <f t="shared" si="41"/>
        <v>0.4597697503843361</v>
      </c>
      <c r="R175">
        <v>0.33296087833829457</v>
      </c>
      <c r="S175" s="50">
        <v>1</v>
      </c>
      <c r="T175">
        <f t="shared" si="34"/>
        <v>-0.41809946993501673</v>
      </c>
      <c r="U175">
        <f t="shared" si="35"/>
        <v>0</v>
      </c>
      <c r="AP175" s="3"/>
      <c r="AQ175" s="3"/>
      <c r="AR175" s="3"/>
      <c r="AS175" s="3"/>
      <c r="AT175" s="3"/>
    </row>
    <row r="176" spans="1:46" x14ac:dyDescent="0.3">
      <c r="A176" s="3"/>
      <c r="B176" s="11">
        <v>171</v>
      </c>
      <c r="C176" s="12">
        <v>32.369319600114515</v>
      </c>
      <c r="D176" s="12">
        <v>3.4034284557627545</v>
      </c>
      <c r="E176" s="12">
        <v>2.0235825739821407</v>
      </c>
      <c r="F176" s="13">
        <v>24385.94104501613</v>
      </c>
      <c r="G176" s="13">
        <v>-3679.7639321529314</v>
      </c>
      <c r="H176" s="13">
        <v>-2723.8808747622365</v>
      </c>
      <c r="I176" s="14">
        <v>0</v>
      </c>
      <c r="J176">
        <v>2496.132244283966</v>
      </c>
      <c r="K176" s="11">
        <v>171</v>
      </c>
      <c r="L176" s="25">
        <f t="shared" si="36"/>
        <v>-0.27999257493929963</v>
      </c>
      <c r="M176" s="25">
        <f t="shared" si="37"/>
        <v>-0.76944033216247321</v>
      </c>
      <c r="N176" s="25">
        <f t="shared" si="38"/>
        <v>2.0093513904800528</v>
      </c>
      <c r="O176" s="25">
        <f t="shared" si="39"/>
        <v>-0.50256646817102457</v>
      </c>
      <c r="P176" s="25">
        <f t="shared" si="40"/>
        <v>-0.12272645642929794</v>
      </c>
      <c r="Q176" s="25">
        <f t="shared" si="41"/>
        <v>0.48902243973595316</v>
      </c>
      <c r="R176">
        <v>0.10261101405769001</v>
      </c>
      <c r="S176" s="50">
        <v>1</v>
      </c>
      <c r="T176">
        <f t="shared" si="34"/>
        <v>0.32805265780384985</v>
      </c>
      <c r="U176">
        <f t="shared" si="35"/>
        <v>0</v>
      </c>
      <c r="AP176" s="3"/>
      <c r="AQ176" s="3"/>
      <c r="AR176" s="3"/>
      <c r="AS176" s="3"/>
      <c r="AT176" s="3"/>
    </row>
    <row r="177" spans="1:46" x14ac:dyDescent="0.3">
      <c r="A177" s="3"/>
      <c r="B177" s="11">
        <v>172</v>
      </c>
      <c r="C177" s="12">
        <v>20.189576211003523</v>
      </c>
      <c r="D177" s="12">
        <v>0.31727748169749043</v>
      </c>
      <c r="E177" s="12">
        <v>0.65077206655784081</v>
      </c>
      <c r="F177" s="13">
        <v>17109.460524671937</v>
      </c>
      <c r="G177" s="13">
        <v>-4164.1651931636388</v>
      </c>
      <c r="H177" s="13">
        <v>-6581.2961322824658</v>
      </c>
      <c r="I177" s="14">
        <v>1</v>
      </c>
      <c r="J177">
        <v>-4601.8751208710264</v>
      </c>
      <c r="K177" s="11">
        <v>172</v>
      </c>
      <c r="L177" s="25">
        <f t="shared" si="36"/>
        <v>-1.7647530428632099</v>
      </c>
      <c r="M177" s="25">
        <f t="shared" si="37"/>
        <v>-1.2250944674365731</v>
      </c>
      <c r="N177" s="25">
        <f t="shared" si="38"/>
        <v>-0.2082806160423071</v>
      </c>
      <c r="O177" s="25">
        <f t="shared" si="39"/>
        <v>-0.6545957756908114</v>
      </c>
      <c r="P177" s="25">
        <f t="shared" si="40"/>
        <v>-0.24718638007911733</v>
      </c>
      <c r="Q177" s="25">
        <f t="shared" si="41"/>
        <v>-2.7196262753307533E-2</v>
      </c>
      <c r="R177">
        <v>-1.130557897746221</v>
      </c>
      <c r="S177" s="50">
        <v>0</v>
      </c>
      <c r="T177">
        <f t="shared" si="34"/>
        <v>0.66433893894816953</v>
      </c>
      <c r="U177">
        <f t="shared" si="35"/>
        <v>1</v>
      </c>
      <c r="AP177" s="3"/>
      <c r="AQ177" s="3"/>
      <c r="AR177" s="3"/>
      <c r="AS177" s="3"/>
      <c r="AT177" s="3"/>
    </row>
    <row r="178" spans="1:46" x14ac:dyDescent="0.3">
      <c r="A178" s="3"/>
      <c r="B178" s="11">
        <v>173</v>
      </c>
      <c r="C178" s="12">
        <v>26.837822334453026</v>
      </c>
      <c r="D178" s="12">
        <v>12.786442884859136</v>
      </c>
      <c r="E178" s="12">
        <v>0.33387962814752353</v>
      </c>
      <c r="F178" s="13">
        <v>95717.059781580727</v>
      </c>
      <c r="G178" s="13">
        <v>-5807.6326205318101</v>
      </c>
      <c r="H178" s="13">
        <v>-6871.332575682909</v>
      </c>
      <c r="I178" s="14">
        <v>0</v>
      </c>
      <c r="J178">
        <v>8786.881002376942</v>
      </c>
      <c r="K178" s="11">
        <v>173</v>
      </c>
      <c r="L178" s="25">
        <f t="shared" si="36"/>
        <v>-0.95430468530986556</v>
      </c>
      <c r="M178" s="25">
        <f t="shared" si="37"/>
        <v>0.6159129321084863</v>
      </c>
      <c r="N178" s="25">
        <f t="shared" si="38"/>
        <v>-0.7201872559194693</v>
      </c>
      <c r="O178" s="25">
        <f t="shared" si="39"/>
        <v>0.98777224101837902</v>
      </c>
      <c r="P178" s="25">
        <f t="shared" si="40"/>
        <v>-0.66945165268476869</v>
      </c>
      <c r="Q178" s="25">
        <f t="shared" si="41"/>
        <v>-6.6010397735245377E-2</v>
      </c>
      <c r="R178">
        <v>1.195531238194415</v>
      </c>
      <c r="S178" s="50">
        <v>1</v>
      </c>
      <c r="T178">
        <f t="shared" si="34"/>
        <v>-0.37881689463780566</v>
      </c>
      <c r="U178">
        <f t="shared" si="35"/>
        <v>0</v>
      </c>
      <c r="AP178" s="3"/>
      <c r="AQ178" s="3"/>
      <c r="AR178" s="3"/>
      <c r="AS178" s="3"/>
      <c r="AT178" s="3"/>
    </row>
    <row r="179" spans="1:46" x14ac:dyDescent="0.3">
      <c r="A179" s="3"/>
      <c r="B179" s="11">
        <v>174</v>
      </c>
      <c r="C179" s="12">
        <v>38.123580268695378</v>
      </c>
      <c r="D179" s="12">
        <v>18.288822428974125</v>
      </c>
      <c r="E179" s="12">
        <v>0.89198349959330925</v>
      </c>
      <c r="F179" s="13">
        <v>45261.922521505541</v>
      </c>
      <c r="G179" s="13">
        <v>-717.64096560145413</v>
      </c>
      <c r="H179" s="13">
        <v>-754.01793258968121</v>
      </c>
      <c r="I179" s="14">
        <v>0</v>
      </c>
      <c r="J179">
        <v>-195.78529391355823</v>
      </c>
      <c r="K179" s="11">
        <v>174</v>
      </c>
      <c r="L179" s="25">
        <f t="shared" si="36"/>
        <v>0.42147530413576878</v>
      </c>
      <c r="M179" s="25">
        <f t="shared" si="37"/>
        <v>1.4283106450502483</v>
      </c>
      <c r="N179" s="25">
        <f t="shared" si="38"/>
        <v>0.18137126332901718</v>
      </c>
      <c r="O179" s="25">
        <f t="shared" si="39"/>
        <v>-6.6399423018754206E-2</v>
      </c>
      <c r="P179" s="25">
        <f t="shared" si="40"/>
        <v>0.63834835474924723</v>
      </c>
      <c r="Q179" s="25">
        <f t="shared" si="41"/>
        <v>0.7526394019252155</v>
      </c>
      <c r="R179">
        <v>-0.36506799083334207</v>
      </c>
      <c r="S179" s="50">
        <v>0</v>
      </c>
      <c r="T179">
        <f t="shared" si="34"/>
        <v>-0.51568928406737791</v>
      </c>
      <c r="U179">
        <f t="shared" si="35"/>
        <v>1</v>
      </c>
      <c r="AP179" s="3"/>
      <c r="AQ179" s="3"/>
      <c r="AR179" s="3"/>
      <c r="AS179" s="3"/>
      <c r="AT179" s="3"/>
    </row>
    <row r="180" spans="1:46" x14ac:dyDescent="0.3">
      <c r="A180" s="3"/>
      <c r="B180" s="11">
        <v>175</v>
      </c>
      <c r="C180" s="12">
        <v>33.160441661780339</v>
      </c>
      <c r="D180" s="12">
        <v>13.451159061462967</v>
      </c>
      <c r="E180" s="12">
        <v>0.22155076425619624</v>
      </c>
      <c r="F180" s="13">
        <v>25894.591983345621</v>
      </c>
      <c r="G180" s="13">
        <v>-1027.7510200061172</v>
      </c>
      <c r="H180" s="13">
        <v>-1074.3225644056781</v>
      </c>
      <c r="I180" s="14">
        <v>0</v>
      </c>
      <c r="J180">
        <v>3154.7634503413501</v>
      </c>
      <c r="K180" s="11">
        <v>175</v>
      </c>
      <c r="L180" s="25">
        <f t="shared" si="36"/>
        <v>-0.1835515642432923</v>
      </c>
      <c r="M180" s="25">
        <f t="shared" si="37"/>
        <v>0.71405481732356746</v>
      </c>
      <c r="N180" s="25">
        <f t="shared" si="38"/>
        <v>-0.90164280457277635</v>
      </c>
      <c r="O180" s="25">
        <f t="shared" si="39"/>
        <v>-0.47104585091628892</v>
      </c>
      <c r="P180" s="25">
        <f t="shared" si="40"/>
        <v>0.55867004504849582</v>
      </c>
      <c r="Q180" s="25">
        <f t="shared" si="41"/>
        <v>0.70977462579954398</v>
      </c>
      <c r="R180">
        <v>0.2170379913585436</v>
      </c>
      <c r="S180" s="50">
        <v>1</v>
      </c>
      <c r="T180">
        <f t="shared" si="34"/>
        <v>-0.14588582337662956</v>
      </c>
      <c r="U180">
        <f t="shared" si="35"/>
        <v>0</v>
      </c>
      <c r="AP180" s="3"/>
      <c r="AQ180" s="3"/>
      <c r="AR180" s="3"/>
      <c r="AS180" s="3"/>
      <c r="AT180" s="3"/>
    </row>
    <row r="181" spans="1:46" x14ac:dyDescent="0.3">
      <c r="A181" s="3"/>
      <c r="B181" s="11">
        <v>176</v>
      </c>
      <c r="C181" s="12">
        <v>28.523248697238333</v>
      </c>
      <c r="D181" s="12">
        <v>1.3305665024480879</v>
      </c>
      <c r="E181" s="12">
        <v>0.71449627285424333</v>
      </c>
      <c r="F181" s="13">
        <v>30967.944508072665</v>
      </c>
      <c r="G181" s="13">
        <v>-3426.617203408317</v>
      </c>
      <c r="H181" s="13">
        <v>-4259.5665197083099</v>
      </c>
      <c r="I181" s="14">
        <v>0</v>
      </c>
      <c r="J181">
        <v>2957.3744393940256</v>
      </c>
      <c r="K181" s="11">
        <v>176</v>
      </c>
      <c r="L181" s="25">
        <f t="shared" si="36"/>
        <v>-0.74884432747526075</v>
      </c>
      <c r="M181" s="25">
        <f t="shared" si="37"/>
        <v>-1.0754876152725452</v>
      </c>
      <c r="N181" s="25">
        <f t="shared" si="38"/>
        <v>-0.10534081575022018</v>
      </c>
      <c r="O181" s="25">
        <f t="shared" si="39"/>
        <v>-0.36504704160434831</v>
      </c>
      <c r="P181" s="25">
        <f t="shared" si="40"/>
        <v>-5.768405239835591E-2</v>
      </c>
      <c r="Q181" s="25">
        <f t="shared" si="41"/>
        <v>0.2835092662398046</v>
      </c>
      <c r="R181">
        <v>0.18274470603076098</v>
      </c>
      <c r="S181" s="50">
        <v>1</v>
      </c>
      <c r="T181">
        <f t="shared" si="34"/>
        <v>0.380482338840192</v>
      </c>
      <c r="U181">
        <f t="shared" si="35"/>
        <v>0</v>
      </c>
      <c r="AP181" s="3"/>
      <c r="AQ181" s="3"/>
      <c r="AR181" s="3"/>
      <c r="AS181" s="3"/>
      <c r="AT181" s="3"/>
    </row>
    <row r="182" spans="1:46" x14ac:dyDescent="0.3">
      <c r="A182" s="3"/>
      <c r="B182" s="11">
        <v>177</v>
      </c>
      <c r="C182" s="12">
        <v>26.602754588821515</v>
      </c>
      <c r="D182" s="12">
        <v>9.7336960286176559</v>
      </c>
      <c r="E182" s="12">
        <v>0.11518160071370698</v>
      </c>
      <c r="F182" s="13">
        <v>31196.19405334855</v>
      </c>
      <c r="G182" s="13">
        <v>-858.56286634110495</v>
      </c>
      <c r="H182" s="13">
        <v>-4226.9176422674254</v>
      </c>
      <c r="I182" s="14">
        <v>0</v>
      </c>
      <c r="J182">
        <v>2302.2455904915951</v>
      </c>
      <c r="K182" s="11">
        <v>177</v>
      </c>
      <c r="L182" s="25">
        <f t="shared" si="36"/>
        <v>-0.9829604036487013</v>
      </c>
      <c r="M182" s="25">
        <f t="shared" si="37"/>
        <v>0.16519074104239784</v>
      </c>
      <c r="N182" s="25">
        <f t="shared" si="38"/>
        <v>-1.0734710797084421</v>
      </c>
      <c r="O182" s="25">
        <f t="shared" si="39"/>
        <v>-0.36027816739201718</v>
      </c>
      <c r="P182" s="25">
        <f t="shared" si="40"/>
        <v>0.60214050308088285</v>
      </c>
      <c r="Q182" s="25">
        <f t="shared" si="41"/>
        <v>0.28787850315755842</v>
      </c>
      <c r="R182">
        <v>6.8926209073662106E-2</v>
      </c>
      <c r="S182" s="50">
        <v>1</v>
      </c>
      <c r="T182">
        <f t="shared" si="34"/>
        <v>2.3371753870028135E-2</v>
      </c>
      <c r="U182">
        <f t="shared" si="35"/>
        <v>0</v>
      </c>
      <c r="AP182" s="3"/>
      <c r="AQ182" s="3"/>
      <c r="AR182" s="3"/>
      <c r="AS182" s="3"/>
      <c r="AT182" s="3"/>
    </row>
    <row r="183" spans="1:46" x14ac:dyDescent="0.3">
      <c r="A183" s="3"/>
      <c r="B183" s="11">
        <v>178</v>
      </c>
      <c r="C183" s="12">
        <v>36.199846441670395</v>
      </c>
      <c r="D183" s="12">
        <v>6.3279653086915424</v>
      </c>
      <c r="E183" s="12">
        <v>0.65132442865333506</v>
      </c>
      <c r="F183" s="13">
        <v>35807.628866480671</v>
      </c>
      <c r="G183" s="13">
        <v>-3371.4841241971344</v>
      </c>
      <c r="H183" s="13">
        <v>-10031.864660073488</v>
      </c>
      <c r="I183" s="14">
        <v>0</v>
      </c>
      <c r="J183">
        <v>4059.4713167209397</v>
      </c>
      <c r="K183" s="11">
        <v>178</v>
      </c>
      <c r="L183" s="25">
        <f t="shared" si="36"/>
        <v>0.18696429303119499</v>
      </c>
      <c r="M183" s="25">
        <f t="shared" si="37"/>
        <v>-0.3376476810585794</v>
      </c>
      <c r="N183" s="25">
        <f t="shared" si="38"/>
        <v>-0.20738833276247115</v>
      </c>
      <c r="O183" s="25">
        <f t="shared" si="39"/>
        <v>-0.26393031909461651</v>
      </c>
      <c r="P183" s="25">
        <f t="shared" si="40"/>
        <v>-4.3518402179184519E-2</v>
      </c>
      <c r="Q183" s="25">
        <f t="shared" si="41"/>
        <v>-0.48896869049334035</v>
      </c>
      <c r="R183">
        <v>0.37421697944478588</v>
      </c>
      <c r="S183" s="50">
        <v>1</v>
      </c>
      <c r="T183">
        <f t="shared" si="34"/>
        <v>0.25760646721808483</v>
      </c>
      <c r="U183">
        <f t="shared" si="35"/>
        <v>0</v>
      </c>
      <c r="AP183" s="3"/>
      <c r="AQ183" s="3"/>
      <c r="AR183" s="3"/>
      <c r="AS183" s="3"/>
      <c r="AT183" s="3"/>
    </row>
    <row r="184" spans="1:46" x14ac:dyDescent="0.3">
      <c r="A184" s="3"/>
      <c r="B184" s="11">
        <v>179</v>
      </c>
      <c r="C184" s="12">
        <v>28.878029890811099</v>
      </c>
      <c r="D184" s="12">
        <v>0.99368862442695272</v>
      </c>
      <c r="E184" s="12">
        <v>0.8093565117512096</v>
      </c>
      <c r="F184" s="13">
        <v>16539.508056281666</v>
      </c>
      <c r="G184" s="13">
        <v>-523.46212670065654</v>
      </c>
      <c r="H184" s="13">
        <v>-2422.4055718690342</v>
      </c>
      <c r="I184" s="14">
        <v>1</v>
      </c>
      <c r="J184">
        <v>-5681.9536731215248</v>
      </c>
      <c r="K184" s="11">
        <v>179</v>
      </c>
      <c r="L184" s="25">
        <f t="shared" si="36"/>
        <v>-0.70559505085662155</v>
      </c>
      <c r="M184" s="25">
        <f t="shared" si="37"/>
        <v>-1.1252258813174156</v>
      </c>
      <c r="N184" s="25">
        <f t="shared" si="38"/>
        <v>4.7895993544721613E-2</v>
      </c>
      <c r="O184" s="25">
        <f t="shared" si="39"/>
        <v>-0.66650393360400906</v>
      </c>
      <c r="P184" s="25">
        <f t="shared" si="40"/>
        <v>0.68823980922972938</v>
      </c>
      <c r="Q184" s="25">
        <f t="shared" si="41"/>
        <v>0.52936738040281095</v>
      </c>
      <c r="R184">
        <v>-1.3182048279931589</v>
      </c>
      <c r="S184" s="50">
        <v>0</v>
      </c>
      <c r="T184">
        <f t="shared" si="34"/>
        <v>0.35669168939196572</v>
      </c>
      <c r="U184">
        <f t="shared" si="35"/>
        <v>1</v>
      </c>
      <c r="AP184" s="3"/>
      <c r="AQ184" s="3"/>
      <c r="AR184" s="3"/>
      <c r="AS184" s="3"/>
      <c r="AT184" s="3"/>
    </row>
    <row r="185" spans="1:46" x14ac:dyDescent="0.3">
      <c r="A185" s="3"/>
      <c r="B185" s="11">
        <v>180</v>
      </c>
      <c r="C185" s="12">
        <v>25.231528165741395</v>
      </c>
      <c r="D185" s="12">
        <v>1.6422286001723998</v>
      </c>
      <c r="E185" s="12">
        <v>0.85477320194543271</v>
      </c>
      <c r="F185" s="13">
        <v>14781.165292345569</v>
      </c>
      <c r="G185" s="13">
        <v>-457.2151030268821</v>
      </c>
      <c r="H185" s="13">
        <v>-2988.8460964790397</v>
      </c>
      <c r="I185" s="14">
        <v>1</v>
      </c>
      <c r="J185">
        <v>-7171.9845230293504</v>
      </c>
      <c r="K185" s="11">
        <v>180</v>
      </c>
      <c r="L185" s="25">
        <f t="shared" si="36"/>
        <v>-1.1501185054673533</v>
      </c>
      <c r="M185" s="25">
        <f t="shared" si="37"/>
        <v>-1.0294723280005751</v>
      </c>
      <c r="N185" s="25">
        <f t="shared" si="38"/>
        <v>0.12126191350259549</v>
      </c>
      <c r="O185" s="25">
        <f t="shared" si="39"/>
        <v>-0.70324142393827693</v>
      </c>
      <c r="P185" s="25">
        <f t="shared" si="40"/>
        <v>0.70526102732330387</v>
      </c>
      <c r="Q185" s="25">
        <f t="shared" si="41"/>
        <v>0.45356346168250977</v>
      </c>
      <c r="R185">
        <v>-1.5770746244314395</v>
      </c>
      <c r="S185" s="50">
        <v>0</v>
      </c>
      <c r="T185">
        <f t="shared" si="34"/>
        <v>0.38364459396663453</v>
      </c>
      <c r="U185">
        <f t="shared" si="35"/>
        <v>1</v>
      </c>
      <c r="AP185" s="3"/>
      <c r="AQ185" s="3"/>
      <c r="AR185" s="3"/>
      <c r="AS185" s="3"/>
      <c r="AT185" s="3"/>
    </row>
    <row r="186" spans="1:46" x14ac:dyDescent="0.3">
      <c r="A186" s="3"/>
      <c r="B186" s="11">
        <v>181</v>
      </c>
      <c r="C186" s="12">
        <v>27.856429866741472</v>
      </c>
      <c r="D186" s="12">
        <v>2.7538152621166683</v>
      </c>
      <c r="E186" s="12">
        <v>0.55928210739503759</v>
      </c>
      <c r="F186" s="13">
        <v>27109.373958374665</v>
      </c>
      <c r="G186" s="13">
        <v>-826.33161603940448</v>
      </c>
      <c r="H186" s="13">
        <v>-5903.3910427683804</v>
      </c>
      <c r="I186" s="14">
        <v>0</v>
      </c>
      <c r="J186">
        <v>3538.7099455426028</v>
      </c>
      <c r="K186" s="11">
        <v>181</v>
      </c>
      <c r="L186" s="25">
        <f t="shared" si="36"/>
        <v>-0.83013226656880035</v>
      </c>
      <c r="M186" s="25">
        <f t="shared" si="37"/>
        <v>-0.8653523405188065</v>
      </c>
      <c r="N186" s="25">
        <f t="shared" si="38"/>
        <v>-0.35607309039881913</v>
      </c>
      <c r="O186" s="25">
        <f t="shared" si="39"/>
        <v>-0.44566511060717467</v>
      </c>
      <c r="P186" s="25">
        <f t="shared" si="40"/>
        <v>0.61042185838395913</v>
      </c>
      <c r="Q186" s="25">
        <f t="shared" si="41"/>
        <v>6.3524404418210251E-2</v>
      </c>
      <c r="R186">
        <v>0.2837427519090302</v>
      </c>
      <c r="S186" s="50">
        <v>1</v>
      </c>
      <c r="T186">
        <f t="shared" si="34"/>
        <v>0.30257854924405564</v>
      </c>
      <c r="U186">
        <f t="shared" si="35"/>
        <v>0</v>
      </c>
      <c r="AP186" s="3"/>
      <c r="AQ186" s="3"/>
      <c r="AR186" s="3"/>
      <c r="AS186" s="3"/>
      <c r="AT186" s="3"/>
    </row>
    <row r="187" spans="1:46" x14ac:dyDescent="0.3">
      <c r="A187" s="3"/>
      <c r="B187" s="11">
        <v>182</v>
      </c>
      <c r="C187" s="12">
        <v>35.958337041610164</v>
      </c>
      <c r="D187" s="12">
        <v>4.9600829806751463</v>
      </c>
      <c r="E187" s="12">
        <v>0.44533358622627439</v>
      </c>
      <c r="F187" s="13">
        <v>19911.716929399292</v>
      </c>
      <c r="G187" s="13">
        <v>-1345.1050052333371</v>
      </c>
      <c r="H187" s="13">
        <v>-1488.6675370748392</v>
      </c>
      <c r="I187" s="14">
        <v>0</v>
      </c>
      <c r="J187">
        <v>1774.3505598706611</v>
      </c>
      <c r="K187" s="11">
        <v>182</v>
      </c>
      <c r="L187" s="25">
        <f t="shared" si="36"/>
        <v>0.15752331070622794</v>
      </c>
      <c r="M187" s="25">
        <f t="shared" si="37"/>
        <v>-0.53960839022894447</v>
      </c>
      <c r="N187" s="25">
        <f t="shared" si="38"/>
        <v>-0.5401450262363835</v>
      </c>
      <c r="O187" s="25">
        <f t="shared" si="39"/>
        <v>-0.59604753942295208</v>
      </c>
      <c r="P187" s="25">
        <f t="shared" si="40"/>
        <v>0.47713051171009546</v>
      </c>
      <c r="Q187" s="25">
        <f t="shared" si="41"/>
        <v>0.65432489848350572</v>
      </c>
      <c r="R187">
        <v>-2.2787381370505379E-2</v>
      </c>
      <c r="S187" s="50">
        <v>1</v>
      </c>
      <c r="T187">
        <f t="shared" si="34"/>
        <v>0.17474869733943058</v>
      </c>
      <c r="U187">
        <f t="shared" si="35"/>
        <v>0</v>
      </c>
      <c r="AP187" s="3"/>
      <c r="AQ187" s="3"/>
      <c r="AR187" s="3"/>
      <c r="AS187" s="3"/>
      <c r="AT187" s="3"/>
    </row>
    <row r="188" spans="1:46" x14ac:dyDescent="0.3">
      <c r="A188" s="3"/>
      <c r="B188" s="11">
        <v>183</v>
      </c>
      <c r="C188" s="12">
        <v>33.680595104938185</v>
      </c>
      <c r="D188" s="12">
        <v>15.802588495315447</v>
      </c>
      <c r="E188" s="12">
        <v>1.8653056689027754</v>
      </c>
      <c r="F188" s="13">
        <v>59362.356314358367</v>
      </c>
      <c r="G188" s="13">
        <v>-3681.4880330261058</v>
      </c>
      <c r="H188" s="13">
        <v>-5971.5326797329126</v>
      </c>
      <c r="I188" s="14">
        <v>0</v>
      </c>
      <c r="J188">
        <v>4139.2720742274405</v>
      </c>
      <c r="K188" s="11">
        <v>183</v>
      </c>
      <c r="L188" s="25">
        <f t="shared" si="36"/>
        <v>-0.12014273492873265</v>
      </c>
      <c r="M188" s="25">
        <f t="shared" si="37"/>
        <v>1.0612311396564815</v>
      </c>
      <c r="N188" s="25">
        <f t="shared" si="38"/>
        <v>1.7536715798295239</v>
      </c>
      <c r="O188" s="25">
        <f t="shared" si="39"/>
        <v>0.22820442828855544</v>
      </c>
      <c r="P188" s="25">
        <f t="shared" si="40"/>
        <v>-0.12316943930385146</v>
      </c>
      <c r="Q188" s="25">
        <f t="shared" si="41"/>
        <v>5.4405347985085076E-2</v>
      </c>
      <c r="R188">
        <v>0.38808112584994681</v>
      </c>
      <c r="S188" s="50">
        <v>1</v>
      </c>
      <c r="T188">
        <f t="shared" si="34"/>
        <v>-0.30169500785161513</v>
      </c>
      <c r="U188">
        <f t="shared" si="35"/>
        <v>0</v>
      </c>
      <c r="AP188" s="3"/>
      <c r="AQ188" s="3"/>
      <c r="AR188" s="3"/>
      <c r="AS188" s="3"/>
      <c r="AT188" s="3"/>
    </row>
    <row r="189" spans="1:46" x14ac:dyDescent="0.3">
      <c r="A189" s="3"/>
      <c r="B189" s="11">
        <v>184</v>
      </c>
      <c r="C189" s="12">
        <v>29.34648725068211</v>
      </c>
      <c r="D189" s="12">
        <v>0.19564726324482806</v>
      </c>
      <c r="E189" s="12">
        <v>0.97109348367967674</v>
      </c>
      <c r="F189" s="13">
        <v>22488.208553226024</v>
      </c>
      <c r="G189" s="13">
        <v>-677.43494919011141</v>
      </c>
      <c r="H189" s="13">
        <v>-5391.4316735606253</v>
      </c>
      <c r="I189" s="14">
        <v>0</v>
      </c>
      <c r="J189">
        <v>3740.6684639600526</v>
      </c>
      <c r="K189" s="11">
        <v>184</v>
      </c>
      <c r="L189" s="25">
        <f t="shared" si="36"/>
        <v>-0.64848818525005081</v>
      </c>
      <c r="M189" s="25">
        <f t="shared" si="37"/>
        <v>-1.2430525363962532</v>
      </c>
      <c r="N189" s="25">
        <f t="shared" si="38"/>
        <v>0.30916518084102829</v>
      </c>
      <c r="O189" s="25">
        <f t="shared" si="39"/>
        <v>-0.5422162625706668</v>
      </c>
      <c r="P189" s="25">
        <f t="shared" si="40"/>
        <v>0.64867871128543408</v>
      </c>
      <c r="Q189" s="25">
        <f t="shared" si="41"/>
        <v>0.13203738102460863</v>
      </c>
      <c r="R189">
        <v>0.31882991842973418</v>
      </c>
      <c r="S189" s="50">
        <v>1</v>
      </c>
      <c r="T189">
        <f t="shared" si="34"/>
        <v>0.39628169741578889</v>
      </c>
      <c r="U189">
        <f t="shared" si="35"/>
        <v>0</v>
      </c>
      <c r="AP189" s="3"/>
      <c r="AQ189" s="3"/>
      <c r="AR189" s="3"/>
      <c r="AS189" s="3"/>
      <c r="AT189" s="3"/>
    </row>
    <row r="190" spans="1:46" x14ac:dyDescent="0.3">
      <c r="A190" s="3"/>
      <c r="B190" s="11">
        <v>185</v>
      </c>
      <c r="C190" s="12">
        <v>38.353278338807101</v>
      </c>
      <c r="D190" s="12">
        <v>19.196674083640975</v>
      </c>
      <c r="E190" s="12">
        <v>2.090933543563728</v>
      </c>
      <c r="F190" s="13">
        <v>73367.400354688318</v>
      </c>
      <c r="G190" s="13">
        <v>-7698.4473152896935</v>
      </c>
      <c r="H190" s="13">
        <v>-32857.822289662028</v>
      </c>
      <c r="I190" s="14">
        <v>0</v>
      </c>
      <c r="J190">
        <v>8811.0517365795295</v>
      </c>
      <c r="K190" s="11">
        <v>185</v>
      </c>
      <c r="L190" s="25">
        <f t="shared" si="36"/>
        <v>0.44947643709602525</v>
      </c>
      <c r="M190" s="25">
        <f t="shared" si="37"/>
        <v>1.5623502186617355</v>
      </c>
      <c r="N190" s="25">
        <f t="shared" si="38"/>
        <v>2.1181498481016177</v>
      </c>
      <c r="O190" s="25">
        <f t="shared" si="39"/>
        <v>0.52081527789951054</v>
      </c>
      <c r="P190" s="25">
        <f t="shared" si="40"/>
        <v>-1.1552692412981906</v>
      </c>
      <c r="Q190" s="25">
        <f t="shared" si="41"/>
        <v>-3.5436530954583256</v>
      </c>
      <c r="R190">
        <v>1.1997305291306897</v>
      </c>
      <c r="S190" s="50">
        <v>1</v>
      </c>
      <c r="T190">
        <f t="shared" si="34"/>
        <v>0.18251778938948249</v>
      </c>
      <c r="U190">
        <f t="shared" si="35"/>
        <v>0</v>
      </c>
      <c r="AP190" s="3"/>
      <c r="AQ190" s="3"/>
      <c r="AR190" s="3"/>
      <c r="AS190" s="3"/>
      <c r="AT190" s="3"/>
    </row>
    <row r="191" spans="1:46" x14ac:dyDescent="0.3">
      <c r="A191" s="3"/>
      <c r="B191" s="11">
        <v>186</v>
      </c>
      <c r="C191" s="12">
        <v>36.052938290948823</v>
      </c>
      <c r="D191" s="12">
        <v>4.1165472341461431</v>
      </c>
      <c r="E191" s="12">
        <v>4.1947339511007466E-2</v>
      </c>
      <c r="F191" s="13">
        <v>17289.692770534039</v>
      </c>
      <c r="G191" s="13">
        <v>-909.68894684184374</v>
      </c>
      <c r="H191" s="13">
        <v>-3459.7135527116588</v>
      </c>
      <c r="I191" s="14">
        <v>0</v>
      </c>
      <c r="J191">
        <v>-69.096890756415405</v>
      </c>
      <c r="K191" s="11">
        <v>186</v>
      </c>
      <c r="L191" s="25">
        <f t="shared" si="36"/>
        <v>0.16905558940430204</v>
      </c>
      <c r="M191" s="25">
        <f t="shared" si="37"/>
        <v>-0.66415205461460558</v>
      </c>
      <c r="N191" s="25">
        <f t="shared" si="38"/>
        <v>-1.1917733805276836</v>
      </c>
      <c r="O191" s="25">
        <f t="shared" si="39"/>
        <v>-0.6508301387933384</v>
      </c>
      <c r="P191" s="25">
        <f t="shared" si="40"/>
        <v>0.58900439343831135</v>
      </c>
      <c r="Q191" s="25">
        <f t="shared" si="41"/>
        <v>0.39054961145548461</v>
      </c>
      <c r="R191">
        <v>-0.34305784175595272</v>
      </c>
      <c r="S191" s="50">
        <v>0</v>
      </c>
      <c r="T191">
        <f t="shared" si="34"/>
        <v>0.2476391695090468</v>
      </c>
      <c r="U191">
        <f t="shared" si="35"/>
        <v>1</v>
      </c>
      <c r="AP191" s="3"/>
      <c r="AQ191" s="3"/>
      <c r="AR191" s="3"/>
      <c r="AS191" s="3"/>
      <c r="AT191" s="3"/>
    </row>
    <row r="192" spans="1:46" x14ac:dyDescent="0.3">
      <c r="A192" s="3"/>
      <c r="B192" s="11">
        <v>187</v>
      </c>
      <c r="C192" s="12">
        <v>25.815978758694328</v>
      </c>
      <c r="D192" s="12">
        <v>0.45109928438141389</v>
      </c>
      <c r="E192" s="12">
        <v>0.3394410896900617</v>
      </c>
      <c r="F192" s="13">
        <v>34053.986659787588</v>
      </c>
      <c r="G192" s="13">
        <v>-4387.7821170858861</v>
      </c>
      <c r="H192" s="13">
        <v>-5064.7266096609128</v>
      </c>
      <c r="I192" s="14">
        <v>1</v>
      </c>
      <c r="J192">
        <v>-2948.4250667822234</v>
      </c>
      <c r="K192" s="11">
        <v>187</v>
      </c>
      <c r="L192" s="25">
        <f t="shared" si="36"/>
        <v>-1.0788715909677415</v>
      </c>
      <c r="M192" s="25">
        <f t="shared" si="37"/>
        <v>-1.2053363744932319</v>
      </c>
      <c r="N192" s="25">
        <f t="shared" si="38"/>
        <v>-0.71120329560369644</v>
      </c>
      <c r="O192" s="25">
        <f t="shared" si="39"/>
        <v>-0.30056959952361284</v>
      </c>
      <c r="P192" s="25">
        <f t="shared" si="40"/>
        <v>-0.30464152629426139</v>
      </c>
      <c r="Q192" s="25">
        <f t="shared" si="41"/>
        <v>0.17575869514918629</v>
      </c>
      <c r="R192">
        <v>-0.84329654409752919</v>
      </c>
      <c r="S192" s="50">
        <v>0</v>
      </c>
      <c r="T192">
        <f t="shared" si="34"/>
        <v>0.45392470297509518</v>
      </c>
      <c r="U192">
        <f t="shared" si="35"/>
        <v>1</v>
      </c>
      <c r="AP192" s="3"/>
      <c r="AQ192" s="3"/>
      <c r="AR192" s="3"/>
      <c r="AS192" s="3"/>
      <c r="AT192" s="3"/>
    </row>
    <row r="193" spans="1:46" x14ac:dyDescent="0.3">
      <c r="A193" s="3"/>
      <c r="B193" s="11">
        <v>188</v>
      </c>
      <c r="C193" s="12">
        <v>32.227549023862572</v>
      </c>
      <c r="D193" s="12">
        <v>8.161311207755622</v>
      </c>
      <c r="E193" s="12">
        <v>0.49189124841688781</v>
      </c>
      <c r="F193" s="13">
        <v>25633.035822831534</v>
      </c>
      <c r="G193" s="13">
        <v>-485.6098507280625</v>
      </c>
      <c r="H193" s="13">
        <v>-453.25759772100787</v>
      </c>
      <c r="I193" s="14">
        <v>0</v>
      </c>
      <c r="J193">
        <v>1855.837632160099</v>
      </c>
      <c r="K193" s="11">
        <v>188</v>
      </c>
      <c r="L193" s="25">
        <f t="shared" si="36"/>
        <v>-0.29727498725365642</v>
      </c>
      <c r="M193" s="25">
        <f t="shared" si="37"/>
        <v>-6.6963697249466284E-2</v>
      </c>
      <c r="N193" s="25">
        <f t="shared" si="38"/>
        <v>-0.46493598517471785</v>
      </c>
      <c r="O193" s="25">
        <f t="shared" si="39"/>
        <v>-0.47651060847996474</v>
      </c>
      <c r="P193" s="25">
        <f t="shared" si="40"/>
        <v>0.6979654060782825</v>
      </c>
      <c r="Q193" s="25">
        <f t="shared" si="41"/>
        <v>0.79288866197660834</v>
      </c>
      <c r="R193">
        <v>-8.630263873761479E-3</v>
      </c>
      <c r="S193" s="50">
        <v>1</v>
      </c>
      <c r="T193">
        <f t="shared" si="34"/>
        <v>-9.4760695421266094E-3</v>
      </c>
      <c r="U193">
        <f t="shared" si="35"/>
        <v>0</v>
      </c>
      <c r="AP193" s="3"/>
      <c r="AQ193" s="3"/>
      <c r="AR193" s="3"/>
      <c r="AS193" s="3"/>
      <c r="AT193" s="3"/>
    </row>
    <row r="194" spans="1:46" x14ac:dyDescent="0.3">
      <c r="A194" s="3"/>
      <c r="B194" s="11">
        <v>189</v>
      </c>
      <c r="C194" s="12">
        <v>31.074322098712869</v>
      </c>
      <c r="D194" s="12">
        <v>0.49467006840911321</v>
      </c>
      <c r="E194" s="12">
        <v>3.5526817282799314E-2</v>
      </c>
      <c r="F194" s="13">
        <v>16795.955067901967</v>
      </c>
      <c r="G194" s="13">
        <v>-403.70028715426122</v>
      </c>
      <c r="H194" s="13">
        <v>124.57015967965651</v>
      </c>
      <c r="I194" s="14">
        <v>1</v>
      </c>
      <c r="J194">
        <v>-7950.7477129576782</v>
      </c>
      <c r="K194" s="11">
        <v>189</v>
      </c>
      <c r="L194" s="25">
        <f t="shared" si="36"/>
        <v>-0.43785805984437576</v>
      </c>
      <c r="M194" s="25">
        <f t="shared" si="37"/>
        <v>-1.1989033749134339</v>
      </c>
      <c r="N194" s="25">
        <f t="shared" si="38"/>
        <v>-1.2021450636659319</v>
      </c>
      <c r="O194" s="25">
        <f t="shared" si="39"/>
        <v>-0.66114592275203898</v>
      </c>
      <c r="P194" s="25">
        <f t="shared" si="40"/>
        <v>0.71901088809728986</v>
      </c>
      <c r="Q194" s="25">
        <f t="shared" si="41"/>
        <v>0.87021647743700692</v>
      </c>
      <c r="R194">
        <v>-1.7123726744435204</v>
      </c>
      <c r="S194" s="50">
        <v>0</v>
      </c>
      <c r="T194">
        <f t="shared" si="34"/>
        <v>0.29706752079440873</v>
      </c>
      <c r="U194">
        <f t="shared" si="35"/>
        <v>1</v>
      </c>
      <c r="AP194" s="3"/>
      <c r="AQ194" s="3"/>
      <c r="AR194" s="3"/>
      <c r="AS194" s="3"/>
      <c r="AT194" s="3"/>
    </row>
    <row r="195" spans="1:46" x14ac:dyDescent="0.3">
      <c r="A195" s="3"/>
      <c r="B195" s="11">
        <v>190</v>
      </c>
      <c r="C195" s="12">
        <v>38.082966147606847</v>
      </c>
      <c r="D195" s="12">
        <v>17.825134388743479</v>
      </c>
      <c r="E195" s="12">
        <v>0.21793672569449671</v>
      </c>
      <c r="F195" s="13">
        <v>67276.616409723734</v>
      </c>
      <c r="G195" s="13">
        <v>-10497.478673070123</v>
      </c>
      <c r="H195" s="13">
        <v>-4908.3722980564889</v>
      </c>
      <c r="I195" s="14">
        <v>0</v>
      </c>
      <c r="J195">
        <v>9687.915728222948</v>
      </c>
      <c r="K195" s="11">
        <v>190</v>
      </c>
      <c r="L195" s="25">
        <f t="shared" si="36"/>
        <v>0.41652427688460048</v>
      </c>
      <c r="M195" s="25">
        <f t="shared" si="37"/>
        <v>1.3598495182992376</v>
      </c>
      <c r="N195" s="25">
        <f t="shared" si="38"/>
        <v>-0.90748090644035895</v>
      </c>
      <c r="O195" s="25">
        <f t="shared" si="39"/>
        <v>0.39355902223900618</v>
      </c>
      <c r="P195" s="25">
        <f t="shared" si="40"/>
        <v>-1.8744400138018198</v>
      </c>
      <c r="Q195" s="25">
        <f t="shared" si="41"/>
        <v>0.19668281518207181</v>
      </c>
      <c r="R195">
        <v>1.3520720749683695</v>
      </c>
      <c r="S195" s="50">
        <v>1</v>
      </c>
      <c r="T195">
        <f t="shared" si="34"/>
        <v>-0.20324825024829285</v>
      </c>
      <c r="U195">
        <f t="shared" si="35"/>
        <v>0</v>
      </c>
      <c r="AP195" s="3"/>
      <c r="AQ195" s="3"/>
      <c r="AR195" s="3"/>
      <c r="AS195" s="3"/>
      <c r="AT195" s="3"/>
    </row>
    <row r="196" spans="1:46" x14ac:dyDescent="0.3">
      <c r="A196" s="3"/>
      <c r="B196" s="11">
        <v>191</v>
      </c>
      <c r="C196" s="12">
        <v>51.754986683730742</v>
      </c>
      <c r="D196" s="12">
        <v>15.311418638205827</v>
      </c>
      <c r="E196" s="12">
        <v>0.3974035925557402</v>
      </c>
      <c r="F196" s="13">
        <v>46265.460014039949</v>
      </c>
      <c r="G196" s="13">
        <v>-2569.2219678479319</v>
      </c>
      <c r="H196" s="13">
        <v>-2339.4182200309911</v>
      </c>
      <c r="I196" s="14">
        <v>0</v>
      </c>
      <c r="J196">
        <v>877.23681070937755</v>
      </c>
      <c r="K196" s="11">
        <v>191</v>
      </c>
      <c r="L196" s="25">
        <f t="shared" si="36"/>
        <v>2.0831994243125065</v>
      </c>
      <c r="M196" s="25">
        <f t="shared" si="37"/>
        <v>0.98871246562052539</v>
      </c>
      <c r="N196" s="25">
        <f t="shared" si="38"/>
        <v>-0.61757092548566639</v>
      </c>
      <c r="O196" s="25">
        <f t="shared" si="39"/>
        <v>-4.5432265938681049E-2</v>
      </c>
      <c r="P196" s="25">
        <f t="shared" si="40"/>
        <v>0.16261129805740113</v>
      </c>
      <c r="Q196" s="25">
        <f t="shared" si="41"/>
        <v>0.54047316503549636</v>
      </c>
      <c r="R196">
        <v>-0.17864700913709189</v>
      </c>
      <c r="S196" s="50">
        <v>1</v>
      </c>
      <c r="T196">
        <f t="shared" si="34"/>
        <v>-0.40520155139655323</v>
      </c>
      <c r="U196">
        <f t="shared" si="35"/>
        <v>0</v>
      </c>
      <c r="AP196" s="3"/>
      <c r="AQ196" s="3"/>
      <c r="AR196" s="3"/>
      <c r="AS196" s="3"/>
      <c r="AT196" s="3"/>
    </row>
    <row r="197" spans="1:46" x14ac:dyDescent="0.3">
      <c r="A197" s="3"/>
      <c r="B197" s="11">
        <v>192</v>
      </c>
      <c r="C197" s="12">
        <v>40.012867032787582</v>
      </c>
      <c r="D197" s="12">
        <v>20.181741944400848</v>
      </c>
      <c r="E197" s="12">
        <v>1.6362473290360957</v>
      </c>
      <c r="F197" s="13">
        <v>144700.36491167374</v>
      </c>
      <c r="G197" s="13">
        <v>-6447.4388184168565</v>
      </c>
      <c r="H197" s="13">
        <v>-29135.042519927178</v>
      </c>
      <c r="I197" s="14">
        <v>0</v>
      </c>
      <c r="J197">
        <v>12770.435184489073</v>
      </c>
      <c r="K197" s="11">
        <v>192</v>
      </c>
      <c r="L197" s="25">
        <f t="shared" si="36"/>
        <v>0.65178707756802834</v>
      </c>
      <c r="M197" s="25">
        <f t="shared" si="37"/>
        <v>1.7077903633768838</v>
      </c>
      <c r="N197" s="25">
        <f t="shared" si="38"/>
        <v>1.3836517532751031</v>
      </c>
      <c r="O197" s="25">
        <f t="shared" si="39"/>
        <v>2.0111925522715732</v>
      </c>
      <c r="P197" s="25">
        <f t="shared" si="40"/>
        <v>-0.83384063543288323</v>
      </c>
      <c r="Q197" s="25">
        <f t="shared" si="41"/>
        <v>-3.045451990809505</v>
      </c>
      <c r="R197">
        <v>1.8876121171158287</v>
      </c>
      <c r="S197" s="50">
        <v>1</v>
      </c>
      <c r="T197">
        <f t="shared" si="34"/>
        <v>-0.61523938194282568</v>
      </c>
      <c r="U197">
        <f t="shared" si="35"/>
        <v>0</v>
      </c>
      <c r="AP197" s="3"/>
      <c r="AQ197" s="3"/>
      <c r="AR197" s="3"/>
      <c r="AS197" s="3"/>
      <c r="AT197" s="3"/>
    </row>
    <row r="198" spans="1:46" x14ac:dyDescent="0.3">
      <c r="A198" s="3"/>
      <c r="B198" s="11">
        <v>193</v>
      </c>
      <c r="C198" s="12">
        <v>28.26545363898077</v>
      </c>
      <c r="D198" s="12">
        <v>6.8514776075412733</v>
      </c>
      <c r="E198" s="12">
        <v>0.39097954841232169</v>
      </c>
      <c r="F198" s="13">
        <v>52053.61609725267</v>
      </c>
      <c r="G198" s="13">
        <v>-2458.758894214076</v>
      </c>
      <c r="H198" s="13">
        <v>-13116.617594203688</v>
      </c>
      <c r="I198" s="14">
        <v>0</v>
      </c>
      <c r="J198">
        <v>4938.2502897439263</v>
      </c>
      <c r="K198" s="11">
        <v>193</v>
      </c>
      <c r="L198" s="25">
        <f t="shared" ref="L198:L205" si="42">(C198-C$207)/C$209</f>
        <v>-0.78027059805409527</v>
      </c>
      <c r="M198" s="25">
        <f t="shared" ref="M198:M205" si="43">(D198-D$207)/D$209</f>
        <v>-0.26035381376487715</v>
      </c>
      <c r="N198" s="25">
        <f t="shared" ref="N198:N205" si="44">(E198-E$207)/E$209</f>
        <v>-0.62794829791012896</v>
      </c>
      <c r="O198" s="25">
        <f t="shared" ref="O198:O205" si="45">(F198-F$207)/F$209</f>
        <v>7.5501110944137431E-2</v>
      </c>
      <c r="P198" s="25">
        <f t="shared" ref="P198:P205" si="46">(G198-G$207)/G$209</f>
        <v>0.19099319302172943</v>
      </c>
      <c r="Q198" s="25">
        <f t="shared" ref="Q198:Q205" si="47">(H198-H$207)/H$209</f>
        <v>-0.9017858363923078</v>
      </c>
      <c r="R198">
        <v>0.52689122365575269</v>
      </c>
      <c r="S198" s="50">
        <v>1</v>
      </c>
      <c r="T198">
        <f t="shared" si="34"/>
        <v>0.17570418713608377</v>
      </c>
      <c r="U198">
        <f t="shared" si="35"/>
        <v>0</v>
      </c>
      <c r="AP198" s="3"/>
      <c r="AQ198" s="3"/>
      <c r="AR198" s="3"/>
      <c r="AS198" s="3"/>
      <c r="AT198" s="3"/>
    </row>
    <row r="199" spans="1:46" x14ac:dyDescent="0.3">
      <c r="A199" s="3"/>
      <c r="B199" s="11">
        <v>194</v>
      </c>
      <c r="C199" s="12">
        <v>38.662004608007528</v>
      </c>
      <c r="D199" s="12">
        <v>0.60560254504075361</v>
      </c>
      <c r="E199" s="12">
        <v>0.128400902583544</v>
      </c>
      <c r="F199" s="13">
        <v>30128.621361757178</v>
      </c>
      <c r="G199" s="13">
        <v>-1210.4927928994985</v>
      </c>
      <c r="H199" s="13">
        <v>-2707.1499148268972</v>
      </c>
      <c r="I199" s="14">
        <v>1</v>
      </c>
      <c r="J199">
        <v>-7807.0444570890568</v>
      </c>
      <c r="K199" s="11">
        <v>194</v>
      </c>
      <c r="L199" s="25">
        <f t="shared" si="42"/>
        <v>0.48711143031995785</v>
      </c>
      <c r="M199" s="25">
        <f t="shared" si="43"/>
        <v>-1.1825247718774257</v>
      </c>
      <c r="N199" s="25">
        <f t="shared" si="44"/>
        <v>-1.0521166780835347</v>
      </c>
      <c r="O199" s="25">
        <f t="shared" si="45"/>
        <v>-0.38258322772659692</v>
      </c>
      <c r="P199" s="25">
        <f t="shared" si="46"/>
        <v>0.51171717986708132</v>
      </c>
      <c r="Q199" s="25">
        <f t="shared" si="47"/>
        <v>0.49126146090754796</v>
      </c>
      <c r="R199">
        <v>-1.6874064580752286</v>
      </c>
      <c r="S199" s="50">
        <v>0</v>
      </c>
      <c r="T199">
        <f t="shared" ref="T199:T208" si="48">((0.16*P199)+(0.16*Q199)+(0.42*O199)+(0.05*L199)+(0.21*M199))*-1</f>
        <v>0.22418300369949151</v>
      </c>
      <c r="U199">
        <f t="shared" ref="U199:U207" si="49">IF(S199=1,0,1)</f>
        <v>1</v>
      </c>
      <c r="AP199" s="3"/>
      <c r="AQ199" s="3"/>
      <c r="AR199" s="3"/>
      <c r="AS199" s="3"/>
      <c r="AT199" s="3"/>
    </row>
    <row r="200" spans="1:46" x14ac:dyDescent="0.3">
      <c r="A200" s="3"/>
      <c r="B200" s="11">
        <v>195</v>
      </c>
      <c r="C200" s="12">
        <v>44.133648404470527</v>
      </c>
      <c r="D200" s="12">
        <v>3.8036530328417466E-2</v>
      </c>
      <c r="E200" s="12">
        <v>0.76190061798372311</v>
      </c>
      <c r="F200" s="13">
        <v>25094.200598355783</v>
      </c>
      <c r="G200" s="13">
        <v>-293.20721325332102</v>
      </c>
      <c r="H200" s="13">
        <v>-2250.2048239197902</v>
      </c>
      <c r="I200" s="14">
        <v>0</v>
      </c>
      <c r="J200">
        <v>465.51527750074285</v>
      </c>
      <c r="K200" s="11">
        <v>195</v>
      </c>
      <c r="L200" s="25">
        <f t="shared" si="42"/>
        <v>1.1541271583206398</v>
      </c>
      <c r="M200" s="25">
        <f t="shared" si="43"/>
        <v>-1.266322941123843</v>
      </c>
      <c r="N200" s="25">
        <f t="shared" si="44"/>
        <v>-2.8764046823381559E-2</v>
      </c>
      <c r="O200" s="25">
        <f t="shared" si="45"/>
        <v>-0.48776862611847582</v>
      </c>
      <c r="P200" s="25">
        <f t="shared" si="46"/>
        <v>0.74740049119793261</v>
      </c>
      <c r="Q200" s="25">
        <f t="shared" si="47"/>
        <v>0.55241215021356371</v>
      </c>
      <c r="R200">
        <v>-0.25017725262001667</v>
      </c>
      <c r="S200" s="50">
        <v>1</v>
      </c>
      <c r="T200">
        <f t="shared" si="48"/>
        <v>0.20511426006389546</v>
      </c>
      <c r="U200">
        <f t="shared" si="49"/>
        <v>0</v>
      </c>
      <c r="AP200" s="3"/>
      <c r="AQ200" s="3"/>
      <c r="AR200" s="3"/>
      <c r="AS200" s="3"/>
      <c r="AT200" s="3"/>
    </row>
    <row r="201" spans="1:46" x14ac:dyDescent="0.3">
      <c r="A201" s="3"/>
      <c r="B201" s="11">
        <v>196</v>
      </c>
      <c r="C201" s="12">
        <v>42.1964485179329</v>
      </c>
      <c r="D201" s="12">
        <v>13.251453627958696</v>
      </c>
      <c r="E201" s="12">
        <v>0.58262600132993969</v>
      </c>
      <c r="F201" s="13">
        <v>58643.794323450784</v>
      </c>
      <c r="G201" s="13">
        <v>-5164.7106519313811</v>
      </c>
      <c r="H201" s="13">
        <v>-11395.312939066496</v>
      </c>
      <c r="I201" s="14">
        <v>0</v>
      </c>
      <c r="J201">
        <v>4653.443168443514</v>
      </c>
      <c r="K201" s="11">
        <v>196</v>
      </c>
      <c r="L201" s="25">
        <f t="shared" si="42"/>
        <v>0.91797457955865869</v>
      </c>
      <c r="M201" s="25">
        <f t="shared" si="43"/>
        <v>0.68456934905658207</v>
      </c>
      <c r="N201" s="25">
        <f t="shared" si="44"/>
        <v>-0.31836346764539863</v>
      </c>
      <c r="O201" s="25">
        <f t="shared" si="45"/>
        <v>0.21319133485935021</v>
      </c>
      <c r="P201" s="25">
        <f t="shared" si="46"/>
        <v>-0.50426211755052341</v>
      </c>
      <c r="Q201" s="25">
        <f t="shared" si="47"/>
        <v>-0.67143219377337193</v>
      </c>
      <c r="R201">
        <v>0.47741039477239683</v>
      </c>
      <c r="S201" s="50">
        <v>1</v>
      </c>
      <c r="T201">
        <f t="shared" si="48"/>
        <v>-9.1087563108918995E-2</v>
      </c>
      <c r="U201">
        <f t="shared" si="49"/>
        <v>0</v>
      </c>
      <c r="AP201" s="3"/>
      <c r="AQ201" s="3"/>
      <c r="AR201" s="3"/>
      <c r="AS201" s="3"/>
      <c r="AT201" s="3"/>
    </row>
    <row r="202" spans="1:46" x14ac:dyDescent="0.3">
      <c r="A202" s="3"/>
      <c r="B202" s="11">
        <v>197</v>
      </c>
      <c r="C202" s="12">
        <v>24.599520365913456</v>
      </c>
      <c r="D202" s="12">
        <v>7.8204364029995297</v>
      </c>
      <c r="E202" s="12">
        <v>1.9322918069943869</v>
      </c>
      <c r="F202" s="13">
        <v>17453.121524680137</v>
      </c>
      <c r="G202" s="13">
        <v>-983.57754957249847</v>
      </c>
      <c r="H202" s="13">
        <v>-1431.8410312361282</v>
      </c>
      <c r="I202" s="14">
        <v>0</v>
      </c>
      <c r="J202">
        <v>-566.15250469878629</v>
      </c>
      <c r="K202" s="11">
        <v>197</v>
      </c>
      <c r="L202" s="25">
        <f t="shared" si="42"/>
        <v>-1.2271628377348975</v>
      </c>
      <c r="M202" s="25">
        <f t="shared" si="43"/>
        <v>-0.11729208873229341</v>
      </c>
      <c r="N202" s="25">
        <f t="shared" si="44"/>
        <v>1.861880690279879</v>
      </c>
      <c r="O202" s="25">
        <f t="shared" si="45"/>
        <v>-0.64741558140502597</v>
      </c>
      <c r="P202" s="25">
        <f t="shared" si="46"/>
        <v>0.57001978172350865</v>
      </c>
      <c r="Q202" s="25">
        <f t="shared" si="47"/>
        <v>0.66192970718380506</v>
      </c>
      <c r="R202">
        <v>-0.42941356090614746</v>
      </c>
      <c r="S202" s="50">
        <v>0</v>
      </c>
      <c r="T202">
        <f t="shared" si="48"/>
        <v>0.16079210648546718</v>
      </c>
      <c r="U202">
        <f t="shared" si="49"/>
        <v>1</v>
      </c>
      <c r="AP202" s="3"/>
      <c r="AQ202" s="3"/>
      <c r="AR202" s="3"/>
      <c r="AS202" s="3"/>
      <c r="AT202" s="3"/>
    </row>
    <row r="203" spans="1:46" x14ac:dyDescent="0.3">
      <c r="A203" s="3"/>
      <c r="B203" s="11">
        <v>198</v>
      </c>
      <c r="C203" s="12">
        <v>24.965291177140625</v>
      </c>
      <c r="D203" s="12">
        <v>2.3694259609887984</v>
      </c>
      <c r="E203" s="12">
        <v>0.31176771925492602</v>
      </c>
      <c r="F203" s="13">
        <v>27214.160156711438</v>
      </c>
      <c r="G203" s="13">
        <v>-1446.0195454275081</v>
      </c>
      <c r="H203" s="13">
        <v>-2100.6933616074475</v>
      </c>
      <c r="I203" s="14">
        <v>0</v>
      </c>
      <c r="J203">
        <v>2387.2635028912928</v>
      </c>
      <c r="K203" s="11">
        <v>198</v>
      </c>
      <c r="L203" s="25">
        <f t="shared" si="42"/>
        <v>-1.1825738818365255</v>
      </c>
      <c r="M203" s="25">
        <f t="shared" si="43"/>
        <v>-0.92210542100187787</v>
      </c>
      <c r="N203" s="25">
        <f t="shared" si="44"/>
        <v>-0.75590673549828835</v>
      </c>
      <c r="O203" s="25">
        <f t="shared" si="45"/>
        <v>-0.44347578664399895</v>
      </c>
      <c r="P203" s="25">
        <f t="shared" si="46"/>
        <v>0.45120197481587482</v>
      </c>
      <c r="Q203" s="25">
        <f t="shared" si="47"/>
        <v>0.57242052575251612</v>
      </c>
      <c r="R203">
        <v>8.3696755386766158E-2</v>
      </c>
      <c r="S203" s="50">
        <v>1</v>
      </c>
      <c r="T203">
        <f t="shared" si="48"/>
        <v>0.2752510628017576</v>
      </c>
      <c r="U203">
        <f t="shared" si="49"/>
        <v>0</v>
      </c>
      <c r="AP203" s="3"/>
      <c r="AQ203" s="3"/>
      <c r="AR203" s="3"/>
      <c r="AS203" s="3"/>
      <c r="AT203" s="3"/>
    </row>
    <row r="204" spans="1:46" x14ac:dyDescent="0.3">
      <c r="A204" s="3"/>
      <c r="B204" s="11">
        <v>199</v>
      </c>
      <c r="C204" s="12">
        <v>38.961368923816266</v>
      </c>
      <c r="D204" s="12">
        <v>16.692102085593675</v>
      </c>
      <c r="E204" s="12">
        <v>0.69011967894183279</v>
      </c>
      <c r="F204" s="13">
        <v>115210.81642130332</v>
      </c>
      <c r="G204" s="13">
        <v>-3205.9737550110094</v>
      </c>
      <c r="H204" s="13">
        <v>-25826.622271723827</v>
      </c>
      <c r="I204" s="14">
        <v>0</v>
      </c>
      <c r="J204">
        <v>9315.8516055237378</v>
      </c>
      <c r="K204" s="11">
        <v>199</v>
      </c>
      <c r="L204" s="25">
        <f t="shared" si="42"/>
        <v>0.5236051631860611</v>
      </c>
      <c r="M204" s="25">
        <f t="shared" si="43"/>
        <v>1.1925631934668257</v>
      </c>
      <c r="N204" s="25">
        <f t="shared" si="44"/>
        <v>-0.14471865746821902</v>
      </c>
      <c r="O204" s="25">
        <f t="shared" si="45"/>
        <v>1.3950601207303259</v>
      </c>
      <c r="P204" s="25">
        <f t="shared" si="46"/>
        <v>-9.9289787067448148E-4</v>
      </c>
      <c r="Q204" s="25">
        <f t="shared" si="47"/>
        <v>-2.6027025604786234</v>
      </c>
      <c r="R204">
        <v>1.2874316927164917</v>
      </c>
      <c r="S204" s="50">
        <v>1</v>
      </c>
      <c r="T204">
        <f t="shared" si="48"/>
        <v>-0.4459525061581856</v>
      </c>
      <c r="U204">
        <f t="shared" si="49"/>
        <v>0</v>
      </c>
      <c r="AP204" s="3"/>
      <c r="AQ204" s="3"/>
      <c r="AR204" s="3"/>
      <c r="AS204" s="3"/>
      <c r="AT204" s="3"/>
    </row>
    <row r="205" spans="1:46" x14ac:dyDescent="0.3">
      <c r="A205" s="3"/>
      <c r="B205" s="15">
        <v>200</v>
      </c>
      <c r="C205" s="16">
        <v>45.872203519848</v>
      </c>
      <c r="D205" s="16">
        <v>16.413812467531063</v>
      </c>
      <c r="E205" s="16">
        <v>1.2214156780950298E-2</v>
      </c>
      <c r="F205" s="17">
        <v>123171.43473705507</v>
      </c>
      <c r="G205" s="17">
        <v>-1195.0289392025488</v>
      </c>
      <c r="H205" s="17">
        <v>-6469.8283073230923</v>
      </c>
      <c r="I205" s="18">
        <v>0</v>
      </c>
      <c r="J205">
        <v>7935.2256228523484</v>
      </c>
      <c r="K205" s="15">
        <v>200</v>
      </c>
      <c r="L205" s="26">
        <f t="shared" si="42"/>
        <v>1.3660641281033652</v>
      </c>
      <c r="M205" s="26">
        <f t="shared" si="43"/>
        <v>1.1514751791928366</v>
      </c>
      <c r="N205" s="26">
        <f t="shared" si="44"/>
        <v>-1.2398042320700904</v>
      </c>
      <c r="O205" s="26">
        <f t="shared" si="45"/>
        <v>1.5613832884471033</v>
      </c>
      <c r="P205" s="26">
        <f t="shared" si="46"/>
        <v>0.51569039423576113</v>
      </c>
      <c r="Q205" s="26">
        <f t="shared" si="47"/>
        <v>-1.2279078025101992E-2</v>
      </c>
      <c r="R205">
        <v>1.0475692985159604</v>
      </c>
      <c r="S205" s="50">
        <v>1</v>
      </c>
      <c r="T205">
        <f t="shared" si="48"/>
        <v>-1.0464397857771528</v>
      </c>
      <c r="U205">
        <f t="shared" si="49"/>
        <v>0</v>
      </c>
      <c r="AP205" s="3"/>
      <c r="AQ205" s="3"/>
      <c r="AR205" s="3"/>
      <c r="AS205" s="3"/>
      <c r="AT205" s="3"/>
    </row>
    <row r="206" spans="1:46" x14ac:dyDescent="0.3">
      <c r="A206" s="3"/>
      <c r="B206" s="37"/>
      <c r="C206" s="21">
        <f>MAX(C6:C205)</f>
        <v>55.724062671785894</v>
      </c>
      <c r="D206" s="3"/>
      <c r="E206" s="3"/>
      <c r="F206" s="3"/>
      <c r="G206" s="3"/>
      <c r="H206" s="3"/>
      <c r="I206" s="3"/>
      <c r="J206" s="3"/>
      <c r="K206" s="37"/>
      <c r="L206" s="3"/>
      <c r="M206" s="3"/>
      <c r="N206" s="3"/>
      <c r="O206" s="3"/>
      <c r="P206" s="3"/>
      <c r="Q206" s="3" t="s">
        <v>30</v>
      </c>
      <c r="R206" s="37">
        <v>50</v>
      </c>
      <c r="S206" s="21" t="e">
        <f>0.23*P206+0.23*Q206+0.25*O206+0.19*M206+0.05*N206+0.05*L206</f>
        <v>#VALUE!</v>
      </c>
      <c r="T206" t="e">
        <f t="shared" si="48"/>
        <v>#VALUE!</v>
      </c>
      <c r="U206" t="e">
        <f t="shared" si="49"/>
        <v>#VALUE!</v>
      </c>
      <c r="AP206" s="3"/>
      <c r="AQ206" s="3"/>
      <c r="AR206" s="3"/>
      <c r="AS206" s="3"/>
      <c r="AT206" s="3"/>
    </row>
    <row r="207" spans="1:46" x14ac:dyDescent="0.3">
      <c r="A207" s="3"/>
      <c r="B207" s="19" t="s">
        <v>5</v>
      </c>
      <c r="C207" s="20">
        <f t="shared" ref="C207:H207" si="50">AVERAGE(C6:C205)</f>
        <v>34.666146453529812</v>
      </c>
      <c r="D207" s="20">
        <f t="shared" si="50"/>
        <v>8.6148571398453964</v>
      </c>
      <c r="E207" s="20">
        <f t="shared" si="50"/>
        <v>0.77970681197760683</v>
      </c>
      <c r="F207" s="20">
        <f t="shared" si="50"/>
        <v>48439.955205073318</v>
      </c>
      <c r="G207" s="20">
        <f t="shared" si="50"/>
        <v>-3202.1093706653883</v>
      </c>
      <c r="H207" s="20">
        <f t="shared" si="50"/>
        <v>-6378.0735865159841</v>
      </c>
      <c r="I207" s="21"/>
      <c r="J207" s="21"/>
      <c r="K207" s="38"/>
      <c r="L207" s="21"/>
      <c r="M207" s="21"/>
      <c r="N207" s="21"/>
      <c r="O207" s="21"/>
      <c r="P207" s="21"/>
      <c r="Q207" s="21" t="s">
        <v>31</v>
      </c>
      <c r="R207" s="37">
        <v>150</v>
      </c>
      <c r="S207" s="21" t="e">
        <f>0.23*P207+0.23*Q207+0.25*O207+0.19*M207+0.05*N207+0.05*L207</f>
        <v>#VALUE!</v>
      </c>
      <c r="T207" t="e">
        <f t="shared" si="48"/>
        <v>#VALUE!</v>
      </c>
      <c r="U207" t="e">
        <f t="shared" si="49"/>
        <v>#VALUE!</v>
      </c>
      <c r="AP207" s="3"/>
      <c r="AQ207" s="3"/>
      <c r="AR207" s="3"/>
      <c r="AS207" s="3"/>
      <c r="AT207" s="3"/>
    </row>
    <row r="208" spans="1:46" x14ac:dyDescent="0.3">
      <c r="A208" s="3"/>
      <c r="B208" s="37"/>
      <c r="C208" s="21"/>
      <c r="D208" s="21"/>
      <c r="E208" s="21"/>
      <c r="F208" s="21"/>
      <c r="G208" s="21"/>
      <c r="H208" s="21"/>
      <c r="I208" s="37"/>
      <c r="J208" s="3"/>
      <c r="K208" s="37"/>
      <c r="L208" s="21"/>
      <c r="M208" s="3"/>
      <c r="N208" s="3"/>
      <c r="O208" s="3"/>
      <c r="P208" s="3"/>
      <c r="Q208" s="3"/>
      <c r="R208" s="37"/>
      <c r="S208" s="21">
        <f>0.23*P208+0.23*Q208+0.25*O208+0.19*M208+0.05*N208+0.05*L208</f>
        <v>0</v>
      </c>
      <c r="T208">
        <f t="shared" si="48"/>
        <v>0</v>
      </c>
      <c r="U208" s="3" t="e">
        <f t="shared" ref="U208:AE208" si="51">U206-50</f>
        <v>#VALUE!</v>
      </c>
      <c r="V208" s="3">
        <f t="shared" si="51"/>
        <v>-50</v>
      </c>
      <c r="W208" s="3">
        <f t="shared" si="51"/>
        <v>-50</v>
      </c>
      <c r="X208" s="3">
        <f t="shared" si="51"/>
        <v>-50</v>
      </c>
      <c r="Y208" s="3">
        <f t="shared" si="51"/>
        <v>-50</v>
      </c>
      <c r="Z208" s="3">
        <f t="shared" si="51"/>
        <v>-50</v>
      </c>
      <c r="AA208" s="3">
        <f t="shared" si="51"/>
        <v>-50</v>
      </c>
      <c r="AB208" s="3">
        <f t="shared" si="51"/>
        <v>-50</v>
      </c>
      <c r="AC208" s="3">
        <f t="shared" si="51"/>
        <v>-50</v>
      </c>
      <c r="AD208" s="3">
        <f t="shared" si="51"/>
        <v>-50</v>
      </c>
      <c r="AE208" s="3">
        <f t="shared" si="51"/>
        <v>-50</v>
      </c>
      <c r="AF208" s="3"/>
      <c r="AG208" s="3"/>
    </row>
    <row r="209" spans="1:20" x14ac:dyDescent="0.3">
      <c r="A209" s="3"/>
      <c r="B209" s="19" t="s">
        <v>6</v>
      </c>
      <c r="C209" s="20">
        <f t="shared" ref="C209:H209" si="52">STDEVP(C6:C205)</f>
        <v>8.20317058019568</v>
      </c>
      <c r="D209" s="20">
        <f t="shared" si="52"/>
        <v>6.7730121053521914</v>
      </c>
      <c r="E209" s="20">
        <f t="shared" si="52"/>
        <v>0.61904342261776335</v>
      </c>
      <c r="F209" s="20">
        <f t="shared" si="52"/>
        <v>47862.353904342759</v>
      </c>
      <c r="G209" s="20">
        <f t="shared" si="52"/>
        <v>3892.0260177374007</v>
      </c>
      <c r="H209" s="20">
        <f t="shared" si="52"/>
        <v>7472.4438283994141</v>
      </c>
      <c r="I209" s="21"/>
      <c r="J209" s="21"/>
      <c r="K209" s="38"/>
      <c r="L209" s="21"/>
      <c r="M209" s="21"/>
      <c r="N209" s="21"/>
      <c r="O209" s="21"/>
      <c r="P209" s="21"/>
      <c r="Q209" s="21"/>
      <c r="R209" s="37"/>
      <c r="S209" s="21">
        <f>0.23*P209+0.23*Q209+0.25*O209+0.19*M209+0.05*N209+0.05*L209</f>
        <v>0</v>
      </c>
      <c r="T209" s="3"/>
    </row>
    <row r="210" spans="1:20" x14ac:dyDescent="0.3">
      <c r="A210" s="3"/>
      <c r="B210" s="3" t="s">
        <v>81</v>
      </c>
      <c r="C210" s="3">
        <f>(44-C207)/C209</f>
        <v>1.1378348719218681</v>
      </c>
      <c r="D210" s="3">
        <f>(12.44-D207)/D209</f>
        <v>0.56476244256700592</v>
      </c>
      <c r="E210" s="3">
        <f>(0.9-E207)/E209</f>
        <v>0.19432108254006897</v>
      </c>
      <c r="F210" s="3">
        <f>(121400-F207)/F209</f>
        <v>1.5243722642798541</v>
      </c>
      <c r="G210" s="3">
        <f>(-34228-G207)/G209</f>
        <v>-7.9716555048548399</v>
      </c>
      <c r="H210" s="3">
        <f>(-23411-H207)/H209</f>
        <v>-2.2794318438031596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3">
      <c r="C212" s="46">
        <f t="array" ref="C212:I216">LINEST(I6:I205,C6:H205,TRUE,TRUE)</f>
        <v>-9.9870517660212209E-6</v>
      </c>
      <c r="D212" s="46">
        <v>-4.7888681238580432E-5</v>
      </c>
      <c r="E212" s="46">
        <v>-1.7446732245301612E-6</v>
      </c>
      <c r="F212" s="46">
        <v>5.2207914186750672E-2</v>
      </c>
      <c r="G212" s="46">
        <v>-2.7634038279999665E-2</v>
      </c>
      <c r="H212" s="46">
        <v>-2.7809000100424792E-3</v>
      </c>
      <c r="I212" s="46">
        <v>0.41122845949425724</v>
      </c>
      <c r="L212" s="48" t="e">
        <f t="array" ref="L212:R216">LINEST(R6:R205,L6:Q205,TRUE,TRUE)</f>
        <v>#VALUE!</v>
      </c>
      <c r="M212" s="48" t="e">
        <v>#VALUE!</v>
      </c>
      <c r="N212" s="48" t="e">
        <v>#VALUE!</v>
      </c>
      <c r="O212" s="48" t="e">
        <v>#VALUE!</v>
      </c>
      <c r="P212" s="48" t="e">
        <v>#VALUE!</v>
      </c>
      <c r="Q212" s="48" t="e">
        <v>#VALUE!</v>
      </c>
      <c r="R212" s="48" t="e">
        <v>#VALUE!</v>
      </c>
    </row>
    <row r="213" spans="1:20" x14ac:dyDescent="0.3">
      <c r="C213" s="46">
        <v>4.9312719382474515E-6</v>
      </c>
      <c r="D213" s="46">
        <v>1.0149078901443107E-5</v>
      </c>
      <c r="E213" s="46">
        <v>9.7297624718758853E-7</v>
      </c>
      <c r="F213" s="47">
        <v>4.3706130980306693E-2</v>
      </c>
      <c r="G213" s="47">
        <v>5.3982270782081902E-3</v>
      </c>
      <c r="H213" s="47">
        <v>3.9633276847770814E-3</v>
      </c>
      <c r="I213" s="47">
        <v>0.12504231684127459</v>
      </c>
      <c r="J213" s="45"/>
      <c r="K213" s="45"/>
      <c r="L213" s="47" t="e">
        <v>#VALUE!</v>
      </c>
      <c r="M213" s="48" t="e">
        <v>#VALUE!</v>
      </c>
      <c r="N213" s="48" t="e">
        <v>#VALUE!</v>
      </c>
      <c r="O213" s="48" t="e">
        <v>#VALUE!</v>
      </c>
      <c r="P213" s="48" t="e">
        <v>#VALUE!</v>
      </c>
      <c r="Q213" s="48" t="e">
        <v>#VALUE!</v>
      </c>
      <c r="R213" s="48" t="e">
        <v>#VALUE!</v>
      </c>
    </row>
    <row r="214" spans="1:20" x14ac:dyDescent="0.3">
      <c r="C214" s="46">
        <v>0.26009539449329327</v>
      </c>
      <c r="D214" s="46">
        <v>0.37916203425476958</v>
      </c>
      <c r="E214" s="46" t="e">
        <v>#N/A</v>
      </c>
      <c r="F214" s="47" t="e">
        <v>#N/A</v>
      </c>
      <c r="G214" s="47" t="e">
        <v>#N/A</v>
      </c>
      <c r="H214" s="47" t="e">
        <v>#N/A</v>
      </c>
      <c r="I214" s="47" t="e">
        <v>#N/A</v>
      </c>
      <c r="J214" s="45"/>
      <c r="K214" s="45"/>
      <c r="L214" s="47" t="e">
        <v>#VALUE!</v>
      </c>
      <c r="M214" s="48" t="e">
        <v>#VALUE!</v>
      </c>
      <c r="N214" s="48" t="e">
        <v>#VALUE!</v>
      </c>
      <c r="O214" s="48" t="e">
        <v>#VALUE!</v>
      </c>
      <c r="P214" s="48" t="e">
        <v>#VALUE!</v>
      </c>
      <c r="Q214" s="48" t="e">
        <v>#VALUE!</v>
      </c>
      <c r="R214" s="48" t="e">
        <v>#VALUE!</v>
      </c>
    </row>
    <row r="215" spans="1:20" x14ac:dyDescent="0.3">
      <c r="C215" s="46">
        <v>11.307406108752891</v>
      </c>
      <c r="D215" s="46">
        <v>193</v>
      </c>
      <c r="E215" s="46" t="e">
        <v>#N/A</v>
      </c>
      <c r="F215" s="47" t="e">
        <v>#N/A</v>
      </c>
      <c r="G215" s="47" t="e">
        <v>#N/A</v>
      </c>
      <c r="H215" s="47" t="e">
        <v>#N/A</v>
      </c>
      <c r="I215" s="47" t="e">
        <v>#N/A</v>
      </c>
      <c r="J215" s="45"/>
      <c r="K215" s="45"/>
      <c r="L215" s="47" t="e">
        <v>#VALUE!</v>
      </c>
      <c r="M215" s="48" t="e">
        <v>#VALUE!</v>
      </c>
      <c r="N215" s="48" t="e">
        <v>#VALUE!</v>
      </c>
      <c r="O215" s="48" t="e">
        <v>#VALUE!</v>
      </c>
      <c r="P215" s="48" t="e">
        <v>#VALUE!</v>
      </c>
      <c r="Q215" s="48" t="e">
        <v>#VALUE!</v>
      </c>
      <c r="R215" s="48" t="e">
        <v>#VALUE!</v>
      </c>
    </row>
    <row r="216" spans="1:20" x14ac:dyDescent="0.3">
      <c r="C216" s="46">
        <v>9.7535772934984983</v>
      </c>
      <c r="D216" s="46">
        <v>27.746422706501502</v>
      </c>
      <c r="E216" s="46" t="e">
        <v>#N/A</v>
      </c>
      <c r="F216" s="47" t="e">
        <v>#N/A</v>
      </c>
      <c r="G216" s="47" t="e">
        <v>#N/A</v>
      </c>
      <c r="H216" s="47" t="e">
        <v>#N/A</v>
      </c>
      <c r="I216" s="47" t="e">
        <v>#N/A</v>
      </c>
      <c r="J216" s="45"/>
      <c r="K216" s="45"/>
      <c r="L216" s="47" t="e">
        <v>#VALUE!</v>
      </c>
      <c r="M216" s="48" t="e">
        <v>#VALUE!</v>
      </c>
      <c r="N216" s="48" t="e">
        <v>#VALUE!</v>
      </c>
      <c r="O216" s="48" t="e">
        <v>#VALUE!</v>
      </c>
      <c r="P216" s="48" t="e">
        <v>#VALUE!</v>
      </c>
      <c r="Q216" s="48" t="e">
        <v>#VALUE!</v>
      </c>
      <c r="R216" s="48" t="e">
        <v>#VALUE!</v>
      </c>
    </row>
    <row r="217" spans="1:20" x14ac:dyDescent="0.3">
      <c r="F217" s="45"/>
      <c r="G217" s="45"/>
      <c r="H217" s="45"/>
      <c r="I217" s="45"/>
      <c r="J217" s="45"/>
      <c r="K217" s="45"/>
      <c r="L217" s="45"/>
    </row>
    <row r="218" spans="1:20" x14ac:dyDescent="0.3">
      <c r="F218" s="45"/>
      <c r="G218" s="45"/>
      <c r="H218" s="45"/>
      <c r="I218" s="45"/>
      <c r="J218" s="45"/>
      <c r="K218" s="45"/>
      <c r="L218" s="45"/>
    </row>
  </sheetData>
  <pageMargins left="0.75" right="0.75" top="1" bottom="1" header="0.5" footer="0.5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F55FD-5539-479B-BF80-5BA3D59106C5}">
  <dimension ref="A1:L409"/>
  <sheetViews>
    <sheetView tabSelected="1" workbookViewId="0">
      <selection activeCell="A2" sqref="A2:C17"/>
    </sheetView>
  </sheetViews>
  <sheetFormatPr defaultRowHeight="15.6" x14ac:dyDescent="0.3"/>
  <cols>
    <col min="1" max="1" width="16" customWidth="1"/>
    <col min="2" max="2" width="17.3984375" customWidth="1"/>
    <col min="3" max="3" width="22.19921875" customWidth="1"/>
    <col min="4" max="4" width="23.5" customWidth="1"/>
    <col min="5" max="5" width="17.5" customWidth="1"/>
    <col min="6" max="6" width="14.296875" customWidth="1"/>
    <col min="7" max="7" width="14.09765625" customWidth="1"/>
    <col min="8" max="8" width="14.59765625" customWidth="1"/>
    <col min="9" max="9" width="13.5" customWidth="1"/>
    <col min="10" max="10" width="15.59765625" customWidth="1"/>
    <col min="11" max="11" width="13.8984375" customWidth="1"/>
  </cols>
  <sheetData>
    <row r="1" spans="1:12" x14ac:dyDescent="0.3">
      <c r="A1" t="s">
        <v>34</v>
      </c>
      <c r="B1" t="s">
        <v>82</v>
      </c>
      <c r="C1" t="s">
        <v>36</v>
      </c>
      <c r="D1" t="s">
        <v>84</v>
      </c>
      <c r="E1" t="s">
        <v>85</v>
      </c>
      <c r="F1" t="s">
        <v>48</v>
      </c>
      <c r="G1" t="s">
        <v>47</v>
      </c>
      <c r="H1" t="s">
        <v>68</v>
      </c>
      <c r="I1" t="s">
        <v>86</v>
      </c>
      <c r="J1" t="s">
        <v>87</v>
      </c>
      <c r="K1" t="s">
        <v>83</v>
      </c>
    </row>
    <row r="2" spans="1:12" x14ac:dyDescent="0.3">
      <c r="A2">
        <v>0.58655054951984376</v>
      </c>
      <c r="B2">
        <v>1</v>
      </c>
      <c r="C2">
        <f t="shared" ref="C2:C33" si="0">1-B2</f>
        <v>0</v>
      </c>
      <c r="D2">
        <f>SUM(C$2:C2)</f>
        <v>0</v>
      </c>
      <c r="E2">
        <f>SUM(B$2:B2)</f>
        <v>1</v>
      </c>
      <c r="F2">
        <f>E2/E$201</f>
        <v>0.02</v>
      </c>
      <c r="G2">
        <f>D2/D$201</f>
        <v>0</v>
      </c>
      <c r="H2" t="e">
        <f>(F1+F2)/2*(G2-G1)</f>
        <v>#VALUE!</v>
      </c>
      <c r="I2">
        <f t="shared" ref="I2:I33" si="1">52-E2</f>
        <v>51</v>
      </c>
      <c r="J2">
        <f t="shared" ref="J2:J33" si="2">148-D2</f>
        <v>148</v>
      </c>
      <c r="K2">
        <f t="shared" ref="K2:K33" si="3">4000*J2-4900*I2</f>
        <v>342100</v>
      </c>
      <c r="L2">
        <f t="shared" ref="L2:L33" si="4">K2/200</f>
        <v>1710.5</v>
      </c>
    </row>
    <row r="3" spans="1:12" x14ac:dyDescent="0.3">
      <c r="A3">
        <v>0.35204554582686631</v>
      </c>
      <c r="B3">
        <v>1</v>
      </c>
      <c r="C3">
        <f t="shared" si="0"/>
        <v>0</v>
      </c>
      <c r="D3">
        <f>SUM(C$2:C3)</f>
        <v>0</v>
      </c>
      <c r="E3">
        <f>SUM(B$2:B3)</f>
        <v>2</v>
      </c>
      <c r="F3">
        <f t="shared" ref="F3:F66" si="5">E3/E$201</f>
        <v>0.04</v>
      </c>
      <c r="G3">
        <f t="shared" ref="G3:G66" si="6">D3/D$201</f>
        <v>0</v>
      </c>
      <c r="H3">
        <f>(F2+F3)/2*(G3-G2)</f>
        <v>0</v>
      </c>
      <c r="I3">
        <f t="shared" si="1"/>
        <v>50</v>
      </c>
      <c r="J3">
        <f t="shared" si="2"/>
        <v>148</v>
      </c>
      <c r="K3">
        <f t="shared" si="3"/>
        <v>347000</v>
      </c>
      <c r="L3">
        <f t="shared" si="4"/>
        <v>1735</v>
      </c>
    </row>
    <row r="4" spans="1:12" x14ac:dyDescent="0.3">
      <c r="A4">
        <v>5.3873865256919888E-2</v>
      </c>
      <c r="B4">
        <v>0</v>
      </c>
      <c r="C4">
        <f t="shared" si="0"/>
        <v>1</v>
      </c>
      <c r="D4">
        <f>SUM(C$2:C4)</f>
        <v>1</v>
      </c>
      <c r="E4">
        <f>SUM(B$2:B4)</f>
        <v>2</v>
      </c>
      <c r="F4">
        <f t="shared" si="5"/>
        <v>0.04</v>
      </c>
      <c r="G4">
        <f t="shared" si="6"/>
        <v>6.6666666666666671E-3</v>
      </c>
      <c r="I4">
        <f t="shared" si="1"/>
        <v>50</v>
      </c>
      <c r="J4">
        <f t="shared" si="2"/>
        <v>147</v>
      </c>
      <c r="K4">
        <f t="shared" si="3"/>
        <v>343000</v>
      </c>
      <c r="L4">
        <f t="shared" si="4"/>
        <v>1715</v>
      </c>
    </row>
    <row r="5" spans="1:12" x14ac:dyDescent="0.3">
      <c r="A5">
        <v>0.20157661445188815</v>
      </c>
      <c r="B5">
        <v>0</v>
      </c>
      <c r="C5">
        <f t="shared" si="0"/>
        <v>1</v>
      </c>
      <c r="D5">
        <f>SUM(C$2:C5)</f>
        <v>2</v>
      </c>
      <c r="E5">
        <f>SUM(B$2:B5)</f>
        <v>2</v>
      </c>
      <c r="F5">
        <f t="shared" si="5"/>
        <v>0.04</v>
      </c>
      <c r="G5">
        <f t="shared" si="6"/>
        <v>1.3333333333333334E-2</v>
      </c>
      <c r="H5">
        <f t="shared" ref="H5:H36" si="7">(F4+F5)/2*(G5-G4)</f>
        <v>2.6666666666666668E-4</v>
      </c>
      <c r="I5">
        <f t="shared" si="1"/>
        <v>50</v>
      </c>
      <c r="J5">
        <f t="shared" si="2"/>
        <v>146</v>
      </c>
      <c r="K5">
        <f t="shared" si="3"/>
        <v>339000</v>
      </c>
      <c r="L5">
        <f t="shared" si="4"/>
        <v>1695</v>
      </c>
    </row>
    <row r="6" spans="1:12" x14ac:dyDescent="0.3">
      <c r="A6">
        <v>0.17328563413213932</v>
      </c>
      <c r="B6">
        <v>0</v>
      </c>
      <c r="C6">
        <f t="shared" si="0"/>
        <v>1</v>
      </c>
      <c r="D6">
        <f>SUM(C$2:C6)</f>
        <v>3</v>
      </c>
      <c r="E6">
        <f>SUM(B$2:B6)</f>
        <v>2</v>
      </c>
      <c r="F6">
        <f t="shared" si="5"/>
        <v>0.04</v>
      </c>
      <c r="G6">
        <f t="shared" si="6"/>
        <v>0.02</v>
      </c>
      <c r="H6">
        <f t="shared" si="7"/>
        <v>2.6666666666666668E-4</v>
      </c>
      <c r="I6">
        <f t="shared" si="1"/>
        <v>50</v>
      </c>
      <c r="J6">
        <f t="shared" si="2"/>
        <v>145</v>
      </c>
      <c r="K6">
        <f t="shared" si="3"/>
        <v>335000</v>
      </c>
      <c r="L6">
        <f t="shared" si="4"/>
        <v>1675</v>
      </c>
    </row>
    <row r="7" spans="1:12" x14ac:dyDescent="0.3">
      <c r="A7">
        <v>0.25456210903482179</v>
      </c>
      <c r="B7">
        <v>0</v>
      </c>
      <c r="C7">
        <f t="shared" si="0"/>
        <v>1</v>
      </c>
      <c r="D7">
        <f>SUM(C$2:C7)</f>
        <v>4</v>
      </c>
      <c r="E7">
        <f>SUM(B$2:B7)</f>
        <v>2</v>
      </c>
      <c r="F7">
        <f t="shared" si="5"/>
        <v>0.04</v>
      </c>
      <c r="G7">
        <f t="shared" si="6"/>
        <v>2.6666666666666668E-2</v>
      </c>
      <c r="H7">
        <f t="shared" si="7"/>
        <v>2.6666666666666673E-4</v>
      </c>
      <c r="I7">
        <f t="shared" si="1"/>
        <v>50</v>
      </c>
      <c r="J7">
        <f t="shared" si="2"/>
        <v>144</v>
      </c>
      <c r="K7">
        <f t="shared" si="3"/>
        <v>331000</v>
      </c>
      <c r="L7">
        <f t="shared" si="4"/>
        <v>1655</v>
      </c>
    </row>
    <row r="8" spans="1:12" x14ac:dyDescent="0.3">
      <c r="A8">
        <v>0.17803938675881775</v>
      </c>
      <c r="B8">
        <v>1</v>
      </c>
      <c r="C8">
        <f t="shared" si="0"/>
        <v>0</v>
      </c>
      <c r="D8">
        <f>SUM(C$2:C8)</f>
        <v>4</v>
      </c>
      <c r="E8">
        <f>SUM(B$2:B8)</f>
        <v>3</v>
      </c>
      <c r="F8">
        <f t="shared" si="5"/>
        <v>0.06</v>
      </c>
      <c r="G8">
        <f t="shared" si="6"/>
        <v>2.6666666666666668E-2</v>
      </c>
      <c r="H8">
        <f t="shared" si="7"/>
        <v>0</v>
      </c>
      <c r="I8">
        <f t="shared" si="1"/>
        <v>49</v>
      </c>
      <c r="J8">
        <f t="shared" si="2"/>
        <v>144</v>
      </c>
      <c r="K8">
        <f t="shared" si="3"/>
        <v>335900</v>
      </c>
      <c r="L8">
        <f t="shared" si="4"/>
        <v>1679.5</v>
      </c>
    </row>
    <row r="9" spans="1:12" x14ac:dyDescent="0.3">
      <c r="A9">
        <v>7.4920751473614544E-2</v>
      </c>
      <c r="B9">
        <v>1</v>
      </c>
      <c r="C9">
        <f t="shared" si="0"/>
        <v>0</v>
      </c>
      <c r="D9">
        <f>SUM(C$2:C9)</f>
        <v>4</v>
      </c>
      <c r="E9">
        <f>SUM(B$2:B9)</f>
        <v>4</v>
      </c>
      <c r="F9">
        <f t="shared" si="5"/>
        <v>0.08</v>
      </c>
      <c r="G9">
        <f t="shared" si="6"/>
        <v>2.6666666666666668E-2</v>
      </c>
      <c r="H9">
        <f t="shared" si="7"/>
        <v>0</v>
      </c>
      <c r="I9">
        <f t="shared" si="1"/>
        <v>48</v>
      </c>
      <c r="J9">
        <f t="shared" si="2"/>
        <v>144</v>
      </c>
      <c r="K9">
        <f t="shared" si="3"/>
        <v>340800</v>
      </c>
      <c r="L9">
        <f t="shared" si="4"/>
        <v>1704</v>
      </c>
    </row>
    <row r="10" spans="1:12" x14ac:dyDescent="0.3">
      <c r="A10">
        <v>-3.864946971464913E-3</v>
      </c>
      <c r="B10">
        <v>0</v>
      </c>
      <c r="C10">
        <f t="shared" si="0"/>
        <v>1</v>
      </c>
      <c r="D10">
        <f>SUM(C$2:C10)</f>
        <v>5</v>
      </c>
      <c r="E10">
        <f>SUM(B$2:B10)</f>
        <v>4</v>
      </c>
      <c r="F10">
        <f t="shared" si="5"/>
        <v>0.08</v>
      </c>
      <c r="G10">
        <f t="shared" si="6"/>
        <v>3.3333333333333333E-2</v>
      </c>
      <c r="H10">
        <f t="shared" si="7"/>
        <v>5.3333333333333314E-4</v>
      </c>
      <c r="I10">
        <f t="shared" si="1"/>
        <v>48</v>
      </c>
      <c r="J10">
        <f t="shared" si="2"/>
        <v>143</v>
      </c>
      <c r="K10">
        <f t="shared" si="3"/>
        <v>336800</v>
      </c>
      <c r="L10">
        <f t="shared" si="4"/>
        <v>1684</v>
      </c>
    </row>
    <row r="11" spans="1:12" x14ac:dyDescent="0.3">
      <c r="A11">
        <v>-0.2643927595482134</v>
      </c>
      <c r="B11">
        <v>0</v>
      </c>
      <c r="C11">
        <f t="shared" si="0"/>
        <v>1</v>
      </c>
      <c r="D11">
        <f>SUM(C$2:C11)</f>
        <v>6</v>
      </c>
      <c r="E11">
        <f>SUM(B$2:B11)</f>
        <v>4</v>
      </c>
      <c r="F11">
        <f t="shared" si="5"/>
        <v>0.08</v>
      </c>
      <c r="G11">
        <f t="shared" si="6"/>
        <v>0.04</v>
      </c>
      <c r="H11">
        <f t="shared" si="7"/>
        <v>5.3333333333333347E-4</v>
      </c>
      <c r="I11">
        <f t="shared" si="1"/>
        <v>48</v>
      </c>
      <c r="J11">
        <f t="shared" si="2"/>
        <v>142</v>
      </c>
      <c r="K11">
        <f t="shared" si="3"/>
        <v>332800</v>
      </c>
      <c r="L11">
        <f t="shared" si="4"/>
        <v>1664</v>
      </c>
    </row>
    <row r="12" spans="1:12" x14ac:dyDescent="0.3">
      <c r="A12">
        <v>0.10161192077739065</v>
      </c>
      <c r="B12">
        <v>0</v>
      </c>
      <c r="C12">
        <f t="shared" si="0"/>
        <v>1</v>
      </c>
      <c r="D12">
        <f>SUM(C$2:C12)</f>
        <v>7</v>
      </c>
      <c r="E12">
        <f>SUM(B$2:B12)</f>
        <v>4</v>
      </c>
      <c r="F12">
        <f t="shared" si="5"/>
        <v>0.08</v>
      </c>
      <c r="G12">
        <f t="shared" si="6"/>
        <v>4.6666666666666669E-2</v>
      </c>
      <c r="H12">
        <f t="shared" si="7"/>
        <v>5.3333333333333347E-4</v>
      </c>
      <c r="I12">
        <f t="shared" si="1"/>
        <v>48</v>
      </c>
      <c r="J12">
        <f t="shared" si="2"/>
        <v>141</v>
      </c>
      <c r="K12">
        <f t="shared" si="3"/>
        <v>328800</v>
      </c>
      <c r="L12">
        <f t="shared" si="4"/>
        <v>1644</v>
      </c>
    </row>
    <row r="13" spans="1:12" x14ac:dyDescent="0.3">
      <c r="A13">
        <v>0.38248706798520804</v>
      </c>
      <c r="B13">
        <v>1</v>
      </c>
      <c r="C13">
        <f t="shared" si="0"/>
        <v>0</v>
      </c>
      <c r="D13">
        <f>SUM(C$2:C13)</f>
        <v>7</v>
      </c>
      <c r="E13">
        <f>SUM(B$2:B13)</f>
        <v>5</v>
      </c>
      <c r="F13">
        <f t="shared" si="5"/>
        <v>0.1</v>
      </c>
      <c r="G13">
        <f t="shared" si="6"/>
        <v>4.6666666666666669E-2</v>
      </c>
      <c r="H13">
        <f t="shared" si="7"/>
        <v>0</v>
      </c>
      <c r="I13">
        <f t="shared" si="1"/>
        <v>47</v>
      </c>
      <c r="J13">
        <f t="shared" si="2"/>
        <v>141</v>
      </c>
      <c r="K13">
        <f t="shared" si="3"/>
        <v>333700</v>
      </c>
      <c r="L13">
        <f t="shared" si="4"/>
        <v>1668.5</v>
      </c>
    </row>
    <row r="14" spans="1:12" x14ac:dyDescent="0.3">
      <c r="A14">
        <v>-0.35172759325433794</v>
      </c>
      <c r="B14">
        <v>0</v>
      </c>
      <c r="C14">
        <f t="shared" si="0"/>
        <v>1</v>
      </c>
      <c r="D14">
        <f>SUM(C$2:C14)</f>
        <v>8</v>
      </c>
      <c r="E14">
        <f>SUM(B$2:B14)</f>
        <v>5</v>
      </c>
      <c r="F14">
        <f t="shared" si="5"/>
        <v>0.1</v>
      </c>
      <c r="G14">
        <f t="shared" si="6"/>
        <v>5.3333333333333337E-2</v>
      </c>
      <c r="H14">
        <f t="shared" si="7"/>
        <v>6.6666666666666686E-4</v>
      </c>
      <c r="I14">
        <f t="shared" si="1"/>
        <v>47</v>
      </c>
      <c r="J14">
        <f t="shared" si="2"/>
        <v>140</v>
      </c>
      <c r="K14">
        <f t="shared" si="3"/>
        <v>329700</v>
      </c>
      <c r="L14">
        <f t="shared" si="4"/>
        <v>1648.5</v>
      </c>
    </row>
    <row r="15" spans="1:12" x14ac:dyDescent="0.3">
      <c r="A15">
        <v>0.22599872969438611</v>
      </c>
      <c r="B15">
        <v>0</v>
      </c>
      <c r="C15">
        <f t="shared" si="0"/>
        <v>1</v>
      </c>
      <c r="D15">
        <f>SUM(C$2:C15)</f>
        <v>9</v>
      </c>
      <c r="E15">
        <f>SUM(B$2:B15)</f>
        <v>5</v>
      </c>
      <c r="F15">
        <f t="shared" si="5"/>
        <v>0.1</v>
      </c>
      <c r="G15">
        <f t="shared" si="6"/>
        <v>0.06</v>
      </c>
      <c r="H15">
        <f t="shared" si="7"/>
        <v>6.666666666666661E-4</v>
      </c>
      <c r="I15">
        <f t="shared" si="1"/>
        <v>47</v>
      </c>
      <c r="J15">
        <f t="shared" si="2"/>
        <v>139</v>
      </c>
      <c r="K15">
        <f t="shared" si="3"/>
        <v>325700</v>
      </c>
      <c r="L15">
        <f t="shared" si="4"/>
        <v>1628.5</v>
      </c>
    </row>
    <row r="16" spans="1:12" x14ac:dyDescent="0.3">
      <c r="A16">
        <v>0.2509310319170443</v>
      </c>
      <c r="B16">
        <v>1</v>
      </c>
      <c r="C16">
        <f t="shared" si="0"/>
        <v>0</v>
      </c>
      <c r="D16">
        <f>SUM(C$2:C16)</f>
        <v>9</v>
      </c>
      <c r="E16">
        <f>SUM(B$2:B16)</f>
        <v>6</v>
      </c>
      <c r="F16">
        <f t="shared" si="5"/>
        <v>0.12</v>
      </c>
      <c r="G16">
        <f t="shared" si="6"/>
        <v>0.06</v>
      </c>
      <c r="H16">
        <f t="shared" si="7"/>
        <v>0</v>
      </c>
      <c r="I16">
        <f t="shared" si="1"/>
        <v>46</v>
      </c>
      <c r="J16">
        <f t="shared" si="2"/>
        <v>139</v>
      </c>
      <c r="K16">
        <f t="shared" si="3"/>
        <v>330600</v>
      </c>
      <c r="L16">
        <f t="shared" si="4"/>
        <v>1653</v>
      </c>
    </row>
    <row r="17" spans="1:12" x14ac:dyDescent="0.3">
      <c r="A17">
        <v>-0.37348760833233491</v>
      </c>
      <c r="B17">
        <v>0</v>
      </c>
      <c r="C17">
        <f t="shared" si="0"/>
        <v>1</v>
      </c>
      <c r="D17">
        <f>SUM(C$2:C17)</f>
        <v>10</v>
      </c>
      <c r="E17">
        <f>SUM(B$2:B17)</f>
        <v>6</v>
      </c>
      <c r="F17">
        <f t="shared" si="5"/>
        <v>0.12</v>
      </c>
      <c r="G17">
        <f t="shared" si="6"/>
        <v>6.6666666666666666E-2</v>
      </c>
      <c r="H17">
        <f t="shared" si="7"/>
        <v>8.0000000000000015E-4</v>
      </c>
      <c r="I17">
        <f t="shared" si="1"/>
        <v>46</v>
      </c>
      <c r="J17">
        <f t="shared" si="2"/>
        <v>138</v>
      </c>
      <c r="K17">
        <f t="shared" si="3"/>
        <v>326600</v>
      </c>
      <c r="L17">
        <f t="shared" si="4"/>
        <v>1633</v>
      </c>
    </row>
    <row r="18" spans="1:12" x14ac:dyDescent="0.3">
      <c r="A18">
        <v>-0.31817834825777491</v>
      </c>
      <c r="B18">
        <v>0</v>
      </c>
      <c r="C18">
        <f t="shared" si="0"/>
        <v>1</v>
      </c>
      <c r="D18">
        <f>SUM(C$2:C18)</f>
        <v>11</v>
      </c>
      <c r="E18">
        <f>SUM(B$2:B18)</f>
        <v>6</v>
      </c>
      <c r="F18">
        <f t="shared" si="5"/>
        <v>0.12</v>
      </c>
      <c r="G18">
        <f t="shared" si="6"/>
        <v>7.3333333333333334E-2</v>
      </c>
      <c r="H18">
        <f t="shared" si="7"/>
        <v>8.0000000000000015E-4</v>
      </c>
      <c r="I18">
        <f t="shared" si="1"/>
        <v>46</v>
      </c>
      <c r="J18">
        <f t="shared" si="2"/>
        <v>137</v>
      </c>
      <c r="K18">
        <f t="shared" si="3"/>
        <v>322600</v>
      </c>
      <c r="L18">
        <f t="shared" si="4"/>
        <v>1613</v>
      </c>
    </row>
    <row r="19" spans="1:12" x14ac:dyDescent="0.3">
      <c r="A19">
        <v>0.24897329430659276</v>
      </c>
      <c r="B19">
        <v>0</v>
      </c>
      <c r="C19">
        <f t="shared" si="0"/>
        <v>1</v>
      </c>
      <c r="D19">
        <f>SUM(C$2:C19)</f>
        <v>12</v>
      </c>
      <c r="E19">
        <f>SUM(B$2:B19)</f>
        <v>6</v>
      </c>
      <c r="F19">
        <f t="shared" si="5"/>
        <v>0.12</v>
      </c>
      <c r="G19">
        <f t="shared" si="6"/>
        <v>0.08</v>
      </c>
      <c r="H19">
        <f t="shared" si="7"/>
        <v>8.0000000000000015E-4</v>
      </c>
      <c r="I19">
        <f t="shared" si="1"/>
        <v>46</v>
      </c>
      <c r="J19">
        <f t="shared" si="2"/>
        <v>136</v>
      </c>
      <c r="K19">
        <f t="shared" si="3"/>
        <v>318600</v>
      </c>
      <c r="L19">
        <f t="shared" si="4"/>
        <v>1593</v>
      </c>
    </row>
    <row r="20" spans="1:12" x14ac:dyDescent="0.3">
      <c r="A20">
        <v>0.37413942327555799</v>
      </c>
      <c r="B20">
        <v>0</v>
      </c>
      <c r="C20">
        <f t="shared" si="0"/>
        <v>1</v>
      </c>
      <c r="D20">
        <f>SUM(C$2:C20)</f>
        <v>13</v>
      </c>
      <c r="E20">
        <f>SUM(B$2:B20)</f>
        <v>6</v>
      </c>
      <c r="F20">
        <f t="shared" si="5"/>
        <v>0.12</v>
      </c>
      <c r="G20">
        <f t="shared" si="6"/>
        <v>8.666666666666667E-2</v>
      </c>
      <c r="H20">
        <f t="shared" si="7"/>
        <v>8.0000000000000015E-4</v>
      </c>
      <c r="I20">
        <f t="shared" si="1"/>
        <v>46</v>
      </c>
      <c r="J20">
        <f t="shared" si="2"/>
        <v>135</v>
      </c>
      <c r="K20">
        <f t="shared" si="3"/>
        <v>314600</v>
      </c>
      <c r="L20">
        <f t="shared" si="4"/>
        <v>1573</v>
      </c>
    </row>
    <row r="21" spans="1:12" x14ac:dyDescent="0.3">
      <c r="A21">
        <v>0.63224648832321995</v>
      </c>
      <c r="B21">
        <v>1</v>
      </c>
      <c r="C21">
        <f t="shared" si="0"/>
        <v>0</v>
      </c>
      <c r="D21">
        <f>SUM(C$2:C21)</f>
        <v>13</v>
      </c>
      <c r="E21">
        <f>SUM(B$2:B21)</f>
        <v>7</v>
      </c>
      <c r="F21">
        <f t="shared" si="5"/>
        <v>0.14000000000000001</v>
      </c>
      <c r="G21">
        <f t="shared" si="6"/>
        <v>8.666666666666667E-2</v>
      </c>
      <c r="H21">
        <f t="shared" si="7"/>
        <v>0</v>
      </c>
      <c r="I21">
        <f t="shared" si="1"/>
        <v>45</v>
      </c>
      <c r="J21">
        <f t="shared" si="2"/>
        <v>135</v>
      </c>
      <c r="K21">
        <f t="shared" si="3"/>
        <v>319500</v>
      </c>
      <c r="L21">
        <f t="shared" si="4"/>
        <v>1597.5</v>
      </c>
    </row>
    <row r="22" spans="1:12" x14ac:dyDescent="0.3">
      <c r="A22">
        <v>-0.57708766873860595</v>
      </c>
      <c r="B22">
        <v>0</v>
      </c>
      <c r="C22">
        <f t="shared" si="0"/>
        <v>1</v>
      </c>
      <c r="D22">
        <f>SUM(C$2:C22)</f>
        <v>14</v>
      </c>
      <c r="E22">
        <f>SUM(B$2:B22)</f>
        <v>7</v>
      </c>
      <c r="F22">
        <f t="shared" si="5"/>
        <v>0.14000000000000001</v>
      </c>
      <c r="G22">
        <f t="shared" si="6"/>
        <v>9.3333333333333338E-2</v>
      </c>
      <c r="H22">
        <f t="shared" si="7"/>
        <v>9.3333333333333365E-4</v>
      </c>
      <c r="I22">
        <f t="shared" si="1"/>
        <v>45</v>
      </c>
      <c r="J22">
        <f t="shared" si="2"/>
        <v>134</v>
      </c>
      <c r="K22">
        <f t="shared" si="3"/>
        <v>315500</v>
      </c>
      <c r="L22">
        <f t="shared" si="4"/>
        <v>1577.5</v>
      </c>
    </row>
    <row r="23" spans="1:12" x14ac:dyDescent="0.3">
      <c r="A23">
        <v>0.35561454659066449</v>
      </c>
      <c r="B23">
        <v>0</v>
      </c>
      <c r="C23">
        <f t="shared" si="0"/>
        <v>1</v>
      </c>
      <c r="D23">
        <f>SUM(C$2:C23)</f>
        <v>15</v>
      </c>
      <c r="E23">
        <f>SUM(B$2:B23)</f>
        <v>7</v>
      </c>
      <c r="F23">
        <f t="shared" si="5"/>
        <v>0.14000000000000001</v>
      </c>
      <c r="G23">
        <f t="shared" si="6"/>
        <v>0.1</v>
      </c>
      <c r="H23">
        <f t="shared" si="7"/>
        <v>9.3333333333333365E-4</v>
      </c>
      <c r="I23">
        <f t="shared" si="1"/>
        <v>45</v>
      </c>
      <c r="J23">
        <f t="shared" si="2"/>
        <v>133</v>
      </c>
      <c r="K23">
        <f t="shared" si="3"/>
        <v>311500</v>
      </c>
      <c r="L23">
        <f t="shared" si="4"/>
        <v>1557.5</v>
      </c>
    </row>
    <row r="24" spans="1:12" x14ac:dyDescent="0.3">
      <c r="A24">
        <v>0.36752671939267345</v>
      </c>
      <c r="B24">
        <v>1</v>
      </c>
      <c r="C24">
        <f t="shared" si="0"/>
        <v>0</v>
      </c>
      <c r="D24">
        <f>SUM(C$2:C24)</f>
        <v>15</v>
      </c>
      <c r="E24">
        <f>SUM(B$2:B24)</f>
        <v>8</v>
      </c>
      <c r="F24">
        <f t="shared" si="5"/>
        <v>0.16</v>
      </c>
      <c r="G24">
        <f t="shared" si="6"/>
        <v>0.1</v>
      </c>
      <c r="H24">
        <f t="shared" si="7"/>
        <v>0</v>
      </c>
      <c r="I24">
        <f t="shared" si="1"/>
        <v>44</v>
      </c>
      <c r="J24">
        <f t="shared" si="2"/>
        <v>133</v>
      </c>
      <c r="K24">
        <f t="shared" si="3"/>
        <v>316400</v>
      </c>
      <c r="L24">
        <f t="shared" si="4"/>
        <v>1582</v>
      </c>
    </row>
    <row r="25" spans="1:12" x14ac:dyDescent="0.3">
      <c r="A25">
        <v>-0.2025446283976863</v>
      </c>
      <c r="B25">
        <v>0</v>
      </c>
      <c r="C25">
        <f t="shared" si="0"/>
        <v>1</v>
      </c>
      <c r="D25">
        <f>SUM(C$2:C25)</f>
        <v>16</v>
      </c>
      <c r="E25">
        <f>SUM(B$2:B25)</f>
        <v>8</v>
      </c>
      <c r="F25">
        <f t="shared" si="5"/>
        <v>0.16</v>
      </c>
      <c r="G25">
        <f t="shared" si="6"/>
        <v>0.10666666666666667</v>
      </c>
      <c r="H25">
        <f t="shared" si="7"/>
        <v>1.0666666666666669E-3</v>
      </c>
      <c r="I25">
        <f t="shared" si="1"/>
        <v>44</v>
      </c>
      <c r="J25">
        <f t="shared" si="2"/>
        <v>132</v>
      </c>
      <c r="K25">
        <f t="shared" si="3"/>
        <v>312400</v>
      </c>
      <c r="L25">
        <f t="shared" si="4"/>
        <v>1562</v>
      </c>
    </row>
    <row r="26" spans="1:12" x14ac:dyDescent="0.3">
      <c r="A26">
        <v>0.49297374061733579</v>
      </c>
      <c r="B26">
        <v>0</v>
      </c>
      <c r="C26">
        <f t="shared" si="0"/>
        <v>1</v>
      </c>
      <c r="D26">
        <f>SUM(C$2:C26)</f>
        <v>17</v>
      </c>
      <c r="E26">
        <f>SUM(B$2:B26)</f>
        <v>8</v>
      </c>
      <c r="F26">
        <f t="shared" si="5"/>
        <v>0.16</v>
      </c>
      <c r="G26">
        <f t="shared" si="6"/>
        <v>0.11333333333333333</v>
      </c>
      <c r="H26">
        <f t="shared" si="7"/>
        <v>1.0666666666666648E-3</v>
      </c>
      <c r="I26">
        <f t="shared" si="1"/>
        <v>44</v>
      </c>
      <c r="J26">
        <f t="shared" si="2"/>
        <v>131</v>
      </c>
      <c r="K26">
        <f t="shared" si="3"/>
        <v>308400</v>
      </c>
      <c r="L26">
        <f t="shared" si="4"/>
        <v>1542</v>
      </c>
    </row>
    <row r="27" spans="1:12" x14ac:dyDescent="0.3">
      <c r="A27">
        <v>0.21736254426911245</v>
      </c>
      <c r="B27">
        <v>1</v>
      </c>
      <c r="C27">
        <f t="shared" si="0"/>
        <v>0</v>
      </c>
      <c r="D27">
        <f>SUM(C$2:C27)</f>
        <v>17</v>
      </c>
      <c r="E27">
        <f>SUM(B$2:B27)</f>
        <v>9</v>
      </c>
      <c r="F27">
        <f t="shared" si="5"/>
        <v>0.18</v>
      </c>
      <c r="G27">
        <f t="shared" si="6"/>
        <v>0.11333333333333333</v>
      </c>
      <c r="H27">
        <f t="shared" si="7"/>
        <v>0</v>
      </c>
      <c r="I27">
        <f t="shared" si="1"/>
        <v>43</v>
      </c>
      <c r="J27">
        <f t="shared" si="2"/>
        <v>131</v>
      </c>
      <c r="K27">
        <f t="shared" si="3"/>
        <v>313300</v>
      </c>
      <c r="L27">
        <f t="shared" si="4"/>
        <v>1566.5</v>
      </c>
    </row>
    <row r="28" spans="1:12" x14ac:dyDescent="0.3">
      <c r="A28">
        <v>-1.3789438060641375</v>
      </c>
      <c r="B28">
        <v>0</v>
      </c>
      <c r="C28">
        <f t="shared" si="0"/>
        <v>1</v>
      </c>
      <c r="D28">
        <f>SUM(C$2:C28)</f>
        <v>18</v>
      </c>
      <c r="E28">
        <f>SUM(B$2:B28)</f>
        <v>9</v>
      </c>
      <c r="F28">
        <f t="shared" si="5"/>
        <v>0.18</v>
      </c>
      <c r="G28">
        <f t="shared" si="6"/>
        <v>0.12</v>
      </c>
      <c r="H28">
        <f t="shared" si="7"/>
        <v>1.2000000000000001E-3</v>
      </c>
      <c r="I28">
        <f t="shared" si="1"/>
        <v>43</v>
      </c>
      <c r="J28">
        <f t="shared" si="2"/>
        <v>130</v>
      </c>
      <c r="K28">
        <f t="shared" si="3"/>
        <v>309300</v>
      </c>
      <c r="L28">
        <f t="shared" si="4"/>
        <v>1546.5</v>
      </c>
    </row>
    <row r="29" spans="1:12" x14ac:dyDescent="0.3">
      <c r="A29">
        <v>-0.64124439587359983</v>
      </c>
      <c r="B29">
        <v>0</v>
      </c>
      <c r="C29">
        <f t="shared" si="0"/>
        <v>1</v>
      </c>
      <c r="D29">
        <f>SUM(C$2:C29)</f>
        <v>19</v>
      </c>
      <c r="E29">
        <f>SUM(B$2:B29)</f>
        <v>9</v>
      </c>
      <c r="F29">
        <f t="shared" si="5"/>
        <v>0.18</v>
      </c>
      <c r="G29">
        <f t="shared" si="6"/>
        <v>0.12666666666666668</v>
      </c>
      <c r="H29">
        <f t="shared" si="7"/>
        <v>1.2000000000000027E-3</v>
      </c>
      <c r="I29">
        <f t="shared" si="1"/>
        <v>43</v>
      </c>
      <c r="J29">
        <f t="shared" si="2"/>
        <v>129</v>
      </c>
      <c r="K29">
        <f t="shared" si="3"/>
        <v>305300</v>
      </c>
      <c r="L29">
        <f t="shared" si="4"/>
        <v>1526.5</v>
      </c>
    </row>
    <row r="30" spans="1:12" x14ac:dyDescent="0.3">
      <c r="A30">
        <v>-0.94981535021399965</v>
      </c>
      <c r="B30">
        <v>0</v>
      </c>
      <c r="C30">
        <f t="shared" si="0"/>
        <v>1</v>
      </c>
      <c r="D30">
        <f>SUM(C$2:C30)</f>
        <v>20</v>
      </c>
      <c r="E30">
        <f>SUM(B$2:B30)</f>
        <v>9</v>
      </c>
      <c r="F30">
        <f t="shared" si="5"/>
        <v>0.18</v>
      </c>
      <c r="G30">
        <f t="shared" si="6"/>
        <v>0.13333333333333333</v>
      </c>
      <c r="H30">
        <f t="shared" si="7"/>
        <v>1.1999999999999977E-3</v>
      </c>
      <c r="I30">
        <f t="shared" si="1"/>
        <v>43</v>
      </c>
      <c r="J30">
        <f t="shared" si="2"/>
        <v>128</v>
      </c>
      <c r="K30">
        <f t="shared" si="3"/>
        <v>301300</v>
      </c>
      <c r="L30">
        <f t="shared" si="4"/>
        <v>1506.5</v>
      </c>
    </row>
    <row r="31" spans="1:12" x14ac:dyDescent="0.3">
      <c r="A31">
        <v>0.3542298321832632</v>
      </c>
      <c r="B31">
        <v>1</v>
      </c>
      <c r="C31">
        <f t="shared" si="0"/>
        <v>0</v>
      </c>
      <c r="D31">
        <f>SUM(C$2:C31)</f>
        <v>20</v>
      </c>
      <c r="E31">
        <f>SUM(B$2:B31)</f>
        <v>10</v>
      </c>
      <c r="F31">
        <f t="shared" si="5"/>
        <v>0.2</v>
      </c>
      <c r="G31">
        <f t="shared" si="6"/>
        <v>0.13333333333333333</v>
      </c>
      <c r="H31">
        <f t="shared" si="7"/>
        <v>0</v>
      </c>
      <c r="I31">
        <f t="shared" si="1"/>
        <v>42</v>
      </c>
      <c r="J31">
        <f t="shared" si="2"/>
        <v>128</v>
      </c>
      <c r="K31">
        <f t="shared" si="3"/>
        <v>306200</v>
      </c>
      <c r="L31">
        <f t="shared" si="4"/>
        <v>1531</v>
      </c>
    </row>
    <row r="32" spans="1:12" x14ac:dyDescent="0.3">
      <c r="A32">
        <v>-1.2376537389569455</v>
      </c>
      <c r="B32">
        <v>0</v>
      </c>
      <c r="C32">
        <f t="shared" si="0"/>
        <v>1</v>
      </c>
      <c r="D32">
        <f>SUM(C$2:C32)</f>
        <v>21</v>
      </c>
      <c r="E32">
        <f>SUM(B$2:B32)</f>
        <v>10</v>
      </c>
      <c r="F32">
        <f t="shared" si="5"/>
        <v>0.2</v>
      </c>
      <c r="G32">
        <f t="shared" si="6"/>
        <v>0.14000000000000001</v>
      </c>
      <c r="H32">
        <f t="shared" si="7"/>
        <v>1.3333333333333365E-3</v>
      </c>
      <c r="I32">
        <f t="shared" si="1"/>
        <v>42</v>
      </c>
      <c r="J32">
        <f t="shared" si="2"/>
        <v>127</v>
      </c>
      <c r="K32">
        <f t="shared" si="3"/>
        <v>302200</v>
      </c>
      <c r="L32">
        <f t="shared" si="4"/>
        <v>1511</v>
      </c>
    </row>
    <row r="33" spans="1:12" x14ac:dyDescent="0.3">
      <c r="A33">
        <v>0.18666633709588842</v>
      </c>
      <c r="B33">
        <v>0</v>
      </c>
      <c r="C33">
        <f t="shared" si="0"/>
        <v>1</v>
      </c>
      <c r="D33">
        <f>SUM(C$2:C33)</f>
        <v>22</v>
      </c>
      <c r="E33">
        <f>SUM(B$2:B33)</f>
        <v>10</v>
      </c>
      <c r="F33">
        <f t="shared" si="5"/>
        <v>0.2</v>
      </c>
      <c r="G33">
        <f t="shared" si="6"/>
        <v>0.14666666666666667</v>
      </c>
      <c r="H33">
        <f t="shared" si="7"/>
        <v>1.3333333333333309E-3</v>
      </c>
      <c r="I33">
        <f t="shared" si="1"/>
        <v>42</v>
      </c>
      <c r="J33">
        <f t="shared" si="2"/>
        <v>126</v>
      </c>
      <c r="K33">
        <f t="shared" si="3"/>
        <v>298200</v>
      </c>
      <c r="L33">
        <f t="shared" si="4"/>
        <v>1491</v>
      </c>
    </row>
    <row r="34" spans="1:12" x14ac:dyDescent="0.3">
      <c r="A34">
        <v>-0.88455893647563544</v>
      </c>
      <c r="B34">
        <v>0</v>
      </c>
      <c r="C34">
        <f t="shared" ref="C34:C65" si="8">1-B34</f>
        <v>1</v>
      </c>
      <c r="D34">
        <f>SUM(C$2:C34)</f>
        <v>23</v>
      </c>
      <c r="E34">
        <f>SUM(B$2:B34)</f>
        <v>10</v>
      </c>
      <c r="F34">
        <f t="shared" si="5"/>
        <v>0.2</v>
      </c>
      <c r="G34">
        <f t="shared" si="6"/>
        <v>0.15333333333333332</v>
      </c>
      <c r="H34">
        <f t="shared" si="7"/>
        <v>1.3333333333333309E-3</v>
      </c>
      <c r="I34">
        <f t="shared" ref="I34:I65" si="9">52-E34</f>
        <v>42</v>
      </c>
      <c r="J34">
        <f t="shared" ref="J34:J65" si="10">148-D34</f>
        <v>125</v>
      </c>
      <c r="K34">
        <f t="shared" ref="K34:K65" si="11">4000*J34-4900*I34</f>
        <v>294200</v>
      </c>
      <c r="L34">
        <f t="shared" ref="L34:L65" si="12">K34/200</f>
        <v>1471</v>
      </c>
    </row>
    <row r="35" spans="1:12" x14ac:dyDescent="0.3">
      <c r="A35">
        <v>-0.12632617273170479</v>
      </c>
      <c r="B35">
        <v>0</v>
      </c>
      <c r="C35">
        <f t="shared" si="8"/>
        <v>1</v>
      </c>
      <c r="D35">
        <f>SUM(C$2:C35)</f>
        <v>24</v>
      </c>
      <c r="E35">
        <f>SUM(B$2:B35)</f>
        <v>10</v>
      </c>
      <c r="F35">
        <f t="shared" si="5"/>
        <v>0.2</v>
      </c>
      <c r="G35">
        <f t="shared" si="6"/>
        <v>0.16</v>
      </c>
      <c r="H35">
        <f t="shared" si="7"/>
        <v>1.3333333333333365E-3</v>
      </c>
      <c r="I35">
        <f t="shared" si="9"/>
        <v>42</v>
      </c>
      <c r="J35">
        <f t="shared" si="10"/>
        <v>124</v>
      </c>
      <c r="K35">
        <f t="shared" si="11"/>
        <v>290200</v>
      </c>
      <c r="L35">
        <f t="shared" si="12"/>
        <v>1451</v>
      </c>
    </row>
    <row r="36" spans="1:12" x14ac:dyDescent="0.3">
      <c r="A36">
        <v>-0.78782492531715465</v>
      </c>
      <c r="B36">
        <v>0</v>
      </c>
      <c r="C36">
        <f t="shared" si="8"/>
        <v>1</v>
      </c>
      <c r="D36">
        <f>SUM(C$2:C36)</f>
        <v>25</v>
      </c>
      <c r="E36">
        <f>SUM(B$2:B36)</f>
        <v>10</v>
      </c>
      <c r="F36">
        <f t="shared" si="5"/>
        <v>0.2</v>
      </c>
      <c r="G36">
        <f t="shared" si="6"/>
        <v>0.16666666666666666</v>
      </c>
      <c r="H36">
        <f t="shared" si="7"/>
        <v>1.3333333333333309E-3</v>
      </c>
      <c r="I36">
        <f t="shared" si="9"/>
        <v>42</v>
      </c>
      <c r="J36">
        <f t="shared" si="10"/>
        <v>123</v>
      </c>
      <c r="K36">
        <f t="shared" si="11"/>
        <v>286200</v>
      </c>
      <c r="L36">
        <f t="shared" si="12"/>
        <v>1431</v>
      </c>
    </row>
    <row r="37" spans="1:12" x14ac:dyDescent="0.3">
      <c r="A37">
        <v>0.28579700462533014</v>
      </c>
      <c r="B37">
        <v>0</v>
      </c>
      <c r="C37">
        <f t="shared" si="8"/>
        <v>1</v>
      </c>
      <c r="D37">
        <f>SUM(C$2:C37)</f>
        <v>26</v>
      </c>
      <c r="E37">
        <f>SUM(B$2:B37)</f>
        <v>10</v>
      </c>
      <c r="F37">
        <f t="shared" si="5"/>
        <v>0.2</v>
      </c>
      <c r="G37">
        <f t="shared" si="6"/>
        <v>0.17333333333333334</v>
      </c>
      <c r="H37">
        <f t="shared" ref="H37:H68" si="13">(F36+F37)/2*(G37-G36)</f>
        <v>1.3333333333333365E-3</v>
      </c>
      <c r="I37">
        <f t="shared" si="9"/>
        <v>42</v>
      </c>
      <c r="J37">
        <f t="shared" si="10"/>
        <v>122</v>
      </c>
      <c r="K37">
        <f t="shared" si="11"/>
        <v>282200</v>
      </c>
      <c r="L37">
        <f t="shared" si="12"/>
        <v>1411</v>
      </c>
    </row>
    <row r="38" spans="1:12" x14ac:dyDescent="0.3">
      <c r="A38">
        <v>0.61834023171017982</v>
      </c>
      <c r="B38">
        <v>0</v>
      </c>
      <c r="C38">
        <f t="shared" si="8"/>
        <v>1</v>
      </c>
      <c r="D38">
        <f>SUM(C$2:C38)</f>
        <v>27</v>
      </c>
      <c r="E38">
        <f>SUM(B$2:B38)</f>
        <v>10</v>
      </c>
      <c r="F38">
        <f t="shared" si="5"/>
        <v>0.2</v>
      </c>
      <c r="G38">
        <f t="shared" si="6"/>
        <v>0.18</v>
      </c>
      <c r="H38">
        <f t="shared" si="13"/>
        <v>1.3333333333333309E-3</v>
      </c>
      <c r="I38">
        <f t="shared" si="9"/>
        <v>42</v>
      </c>
      <c r="J38">
        <f t="shared" si="10"/>
        <v>121</v>
      </c>
      <c r="K38">
        <f t="shared" si="11"/>
        <v>278200</v>
      </c>
      <c r="L38">
        <f t="shared" si="12"/>
        <v>1391</v>
      </c>
    </row>
    <row r="39" spans="1:12" x14ac:dyDescent="0.3">
      <c r="A39">
        <v>3.0434301778782993E-2</v>
      </c>
      <c r="B39">
        <v>0</v>
      </c>
      <c r="C39">
        <f t="shared" si="8"/>
        <v>1</v>
      </c>
      <c r="D39">
        <f>SUM(C$2:C39)</f>
        <v>28</v>
      </c>
      <c r="E39">
        <f>SUM(B$2:B39)</f>
        <v>10</v>
      </c>
      <c r="F39">
        <f t="shared" si="5"/>
        <v>0.2</v>
      </c>
      <c r="G39">
        <f t="shared" si="6"/>
        <v>0.18666666666666668</v>
      </c>
      <c r="H39">
        <f t="shared" si="13"/>
        <v>1.3333333333333365E-3</v>
      </c>
      <c r="I39">
        <f t="shared" si="9"/>
        <v>42</v>
      </c>
      <c r="J39">
        <f t="shared" si="10"/>
        <v>120</v>
      </c>
      <c r="K39">
        <f t="shared" si="11"/>
        <v>274200</v>
      </c>
      <c r="L39">
        <f t="shared" si="12"/>
        <v>1371</v>
      </c>
    </row>
    <row r="40" spans="1:12" x14ac:dyDescent="0.3">
      <c r="A40">
        <v>0.53456714326120325</v>
      </c>
      <c r="B40">
        <v>1</v>
      </c>
      <c r="C40">
        <f t="shared" si="8"/>
        <v>0</v>
      </c>
      <c r="D40">
        <f>SUM(C$2:C40)</f>
        <v>28</v>
      </c>
      <c r="E40">
        <f>SUM(B$2:B40)</f>
        <v>11</v>
      </c>
      <c r="F40">
        <f t="shared" si="5"/>
        <v>0.22</v>
      </c>
      <c r="G40">
        <f t="shared" si="6"/>
        <v>0.18666666666666668</v>
      </c>
      <c r="H40">
        <f t="shared" si="13"/>
        <v>0</v>
      </c>
      <c r="I40">
        <f t="shared" si="9"/>
        <v>41</v>
      </c>
      <c r="J40">
        <f t="shared" si="10"/>
        <v>120</v>
      </c>
      <c r="K40">
        <f t="shared" si="11"/>
        <v>279100</v>
      </c>
      <c r="L40">
        <f t="shared" si="12"/>
        <v>1395.5</v>
      </c>
    </row>
    <row r="41" spans="1:12" x14ac:dyDescent="0.3">
      <c r="A41">
        <v>-0.22051074400701015</v>
      </c>
      <c r="B41">
        <v>0</v>
      </c>
      <c r="C41">
        <f t="shared" si="8"/>
        <v>1</v>
      </c>
      <c r="D41">
        <f>SUM(C$2:C41)</f>
        <v>29</v>
      </c>
      <c r="E41">
        <f>SUM(B$2:B41)</f>
        <v>11</v>
      </c>
      <c r="F41">
        <f t="shared" si="5"/>
        <v>0.22</v>
      </c>
      <c r="G41">
        <f t="shared" si="6"/>
        <v>0.19333333333333333</v>
      </c>
      <c r="H41">
        <f t="shared" si="13"/>
        <v>1.4666666666666639E-3</v>
      </c>
      <c r="I41">
        <f t="shared" si="9"/>
        <v>41</v>
      </c>
      <c r="J41">
        <f t="shared" si="10"/>
        <v>119</v>
      </c>
      <c r="K41">
        <f t="shared" si="11"/>
        <v>275100</v>
      </c>
      <c r="L41">
        <f t="shared" si="12"/>
        <v>1375.5</v>
      </c>
    </row>
    <row r="42" spans="1:12" x14ac:dyDescent="0.3">
      <c r="A42">
        <v>-0.98347988620495752</v>
      </c>
      <c r="B42">
        <v>0</v>
      </c>
      <c r="C42">
        <f t="shared" si="8"/>
        <v>1</v>
      </c>
      <c r="D42">
        <f>SUM(C$2:C42)</f>
        <v>30</v>
      </c>
      <c r="E42">
        <f>SUM(B$2:B42)</f>
        <v>11</v>
      </c>
      <c r="F42">
        <f t="shared" si="5"/>
        <v>0.22</v>
      </c>
      <c r="G42">
        <f t="shared" si="6"/>
        <v>0.2</v>
      </c>
      <c r="H42">
        <f t="shared" si="13"/>
        <v>1.4666666666666699E-3</v>
      </c>
      <c r="I42">
        <f t="shared" si="9"/>
        <v>41</v>
      </c>
      <c r="J42">
        <f t="shared" si="10"/>
        <v>118</v>
      </c>
      <c r="K42">
        <f t="shared" si="11"/>
        <v>271100</v>
      </c>
      <c r="L42">
        <f t="shared" si="12"/>
        <v>1355.5</v>
      </c>
    </row>
    <row r="43" spans="1:12" x14ac:dyDescent="0.3">
      <c r="A43">
        <v>0.18328603714031089</v>
      </c>
      <c r="B43">
        <v>0</v>
      </c>
      <c r="C43">
        <f t="shared" si="8"/>
        <v>1</v>
      </c>
      <c r="D43">
        <f>SUM(C$2:C43)</f>
        <v>31</v>
      </c>
      <c r="E43">
        <f>SUM(B$2:B43)</f>
        <v>11</v>
      </c>
      <c r="F43">
        <f t="shared" si="5"/>
        <v>0.22</v>
      </c>
      <c r="G43">
        <f t="shared" si="6"/>
        <v>0.20666666666666667</v>
      </c>
      <c r="H43">
        <f t="shared" si="13"/>
        <v>1.4666666666666639E-3</v>
      </c>
      <c r="I43">
        <f t="shared" si="9"/>
        <v>41</v>
      </c>
      <c r="J43">
        <f t="shared" si="10"/>
        <v>117</v>
      </c>
      <c r="K43">
        <f t="shared" si="11"/>
        <v>267100</v>
      </c>
      <c r="L43">
        <f t="shared" si="12"/>
        <v>1335.5</v>
      </c>
    </row>
    <row r="44" spans="1:12" x14ac:dyDescent="0.3">
      <c r="A44">
        <v>-7.0421967298803609E-2</v>
      </c>
      <c r="B44">
        <v>0</v>
      </c>
      <c r="C44">
        <f t="shared" si="8"/>
        <v>1</v>
      </c>
      <c r="D44">
        <f>SUM(C$2:C44)</f>
        <v>32</v>
      </c>
      <c r="E44">
        <f>SUM(B$2:B44)</f>
        <v>11</v>
      </c>
      <c r="F44">
        <f t="shared" si="5"/>
        <v>0.22</v>
      </c>
      <c r="G44">
        <f t="shared" si="6"/>
        <v>0.21333333333333335</v>
      </c>
      <c r="H44">
        <f t="shared" si="13"/>
        <v>1.4666666666666699E-3</v>
      </c>
      <c r="I44">
        <f t="shared" si="9"/>
        <v>41</v>
      </c>
      <c r="J44">
        <f t="shared" si="10"/>
        <v>116</v>
      </c>
      <c r="K44">
        <f t="shared" si="11"/>
        <v>263100</v>
      </c>
      <c r="L44">
        <f t="shared" si="12"/>
        <v>1315.5</v>
      </c>
    </row>
    <row r="45" spans="1:12" x14ac:dyDescent="0.3">
      <c r="A45">
        <v>-0.34405648469288419</v>
      </c>
      <c r="B45">
        <v>0</v>
      </c>
      <c r="C45">
        <f t="shared" si="8"/>
        <v>1</v>
      </c>
      <c r="D45">
        <f>SUM(C$2:C45)</f>
        <v>33</v>
      </c>
      <c r="E45">
        <f>SUM(B$2:B45)</f>
        <v>11</v>
      </c>
      <c r="F45">
        <f t="shared" si="5"/>
        <v>0.22</v>
      </c>
      <c r="G45">
        <f t="shared" si="6"/>
        <v>0.22</v>
      </c>
      <c r="H45">
        <f t="shared" si="13"/>
        <v>1.4666666666666639E-3</v>
      </c>
      <c r="I45">
        <f t="shared" si="9"/>
        <v>41</v>
      </c>
      <c r="J45">
        <f t="shared" si="10"/>
        <v>115</v>
      </c>
      <c r="K45">
        <f t="shared" si="11"/>
        <v>259100</v>
      </c>
      <c r="L45">
        <f t="shared" si="12"/>
        <v>1295.5</v>
      </c>
    </row>
    <row r="46" spans="1:12" x14ac:dyDescent="0.3">
      <c r="A46">
        <v>0.12441852358353293</v>
      </c>
      <c r="B46">
        <v>0</v>
      </c>
      <c r="C46">
        <f t="shared" si="8"/>
        <v>1</v>
      </c>
      <c r="D46">
        <f>SUM(C$2:C46)</f>
        <v>34</v>
      </c>
      <c r="E46">
        <f>SUM(B$2:B46)</f>
        <v>11</v>
      </c>
      <c r="F46">
        <f t="shared" si="5"/>
        <v>0.22</v>
      </c>
      <c r="G46">
        <f t="shared" si="6"/>
        <v>0.22666666666666666</v>
      </c>
      <c r="H46">
        <f t="shared" si="13"/>
        <v>1.4666666666666639E-3</v>
      </c>
      <c r="I46">
        <f t="shared" si="9"/>
        <v>41</v>
      </c>
      <c r="J46">
        <f t="shared" si="10"/>
        <v>114</v>
      </c>
      <c r="K46">
        <f t="shared" si="11"/>
        <v>255100</v>
      </c>
      <c r="L46">
        <f t="shared" si="12"/>
        <v>1275.5</v>
      </c>
    </row>
    <row r="47" spans="1:12" x14ac:dyDescent="0.3">
      <c r="A47">
        <v>0.65911453560704603</v>
      </c>
      <c r="B47">
        <v>0</v>
      </c>
      <c r="C47">
        <f t="shared" si="8"/>
        <v>1</v>
      </c>
      <c r="D47">
        <f>SUM(C$2:C47)</f>
        <v>35</v>
      </c>
      <c r="E47">
        <f>SUM(B$2:B47)</f>
        <v>11</v>
      </c>
      <c r="F47">
        <f t="shared" si="5"/>
        <v>0.22</v>
      </c>
      <c r="G47">
        <f t="shared" si="6"/>
        <v>0.23333333333333334</v>
      </c>
      <c r="H47">
        <f t="shared" si="13"/>
        <v>1.4666666666666699E-3</v>
      </c>
      <c r="I47">
        <f t="shared" si="9"/>
        <v>41</v>
      </c>
      <c r="J47">
        <f t="shared" si="10"/>
        <v>113</v>
      </c>
      <c r="K47">
        <f t="shared" si="11"/>
        <v>251100</v>
      </c>
      <c r="L47">
        <f t="shared" si="12"/>
        <v>1255.5</v>
      </c>
    </row>
    <row r="48" spans="1:12" x14ac:dyDescent="0.3">
      <c r="A48">
        <v>0.25170442053007647</v>
      </c>
      <c r="B48">
        <v>0</v>
      </c>
      <c r="C48">
        <f t="shared" si="8"/>
        <v>1</v>
      </c>
      <c r="D48">
        <f>SUM(C$2:C48)</f>
        <v>36</v>
      </c>
      <c r="E48">
        <f>SUM(B$2:B48)</f>
        <v>11</v>
      </c>
      <c r="F48">
        <f t="shared" si="5"/>
        <v>0.22</v>
      </c>
      <c r="G48">
        <f t="shared" si="6"/>
        <v>0.24</v>
      </c>
      <c r="H48">
        <f t="shared" si="13"/>
        <v>1.4666666666666639E-3</v>
      </c>
      <c r="I48">
        <f t="shared" si="9"/>
        <v>41</v>
      </c>
      <c r="J48">
        <f t="shared" si="10"/>
        <v>112</v>
      </c>
      <c r="K48">
        <f t="shared" si="11"/>
        <v>247100</v>
      </c>
      <c r="L48">
        <f t="shared" si="12"/>
        <v>1235.5</v>
      </c>
    </row>
    <row r="49" spans="1:12" x14ac:dyDescent="0.3">
      <c r="A49">
        <v>0.39145046152237584</v>
      </c>
      <c r="B49">
        <v>0</v>
      </c>
      <c r="C49">
        <f t="shared" si="8"/>
        <v>1</v>
      </c>
      <c r="D49">
        <f>SUM(C$2:C49)</f>
        <v>37</v>
      </c>
      <c r="E49">
        <f>SUM(B$2:B49)</f>
        <v>11</v>
      </c>
      <c r="F49">
        <f t="shared" si="5"/>
        <v>0.22</v>
      </c>
      <c r="G49">
        <f t="shared" si="6"/>
        <v>0.24666666666666667</v>
      </c>
      <c r="H49">
        <f t="shared" si="13"/>
        <v>1.4666666666666699E-3</v>
      </c>
      <c r="I49">
        <f t="shared" si="9"/>
        <v>41</v>
      </c>
      <c r="J49">
        <f t="shared" si="10"/>
        <v>111</v>
      </c>
      <c r="K49">
        <f t="shared" si="11"/>
        <v>243100</v>
      </c>
      <c r="L49">
        <f t="shared" si="12"/>
        <v>1215.5</v>
      </c>
    </row>
    <row r="50" spans="1:12" x14ac:dyDescent="0.3">
      <c r="A50">
        <v>0.42525870801993704</v>
      </c>
      <c r="B50">
        <v>0</v>
      </c>
      <c r="C50">
        <f t="shared" si="8"/>
        <v>1</v>
      </c>
      <c r="D50">
        <f>SUM(C$2:C50)</f>
        <v>38</v>
      </c>
      <c r="E50">
        <f>SUM(B$2:B50)</f>
        <v>11</v>
      </c>
      <c r="F50">
        <f t="shared" si="5"/>
        <v>0.22</v>
      </c>
      <c r="G50">
        <f t="shared" si="6"/>
        <v>0.25333333333333335</v>
      </c>
      <c r="H50">
        <f t="shared" si="13"/>
        <v>1.4666666666666699E-3</v>
      </c>
      <c r="I50">
        <f t="shared" si="9"/>
        <v>41</v>
      </c>
      <c r="J50">
        <f t="shared" si="10"/>
        <v>110</v>
      </c>
      <c r="K50">
        <f t="shared" si="11"/>
        <v>239100</v>
      </c>
      <c r="L50">
        <f t="shared" si="12"/>
        <v>1195.5</v>
      </c>
    </row>
    <row r="51" spans="1:12" x14ac:dyDescent="0.3">
      <c r="A51">
        <v>0.42537766658502818</v>
      </c>
      <c r="B51">
        <v>1</v>
      </c>
      <c r="C51">
        <f t="shared" si="8"/>
        <v>0</v>
      </c>
      <c r="D51">
        <f>SUM(C$2:C51)</f>
        <v>38</v>
      </c>
      <c r="E51">
        <f>SUM(B$2:B51)</f>
        <v>12</v>
      </c>
      <c r="F51">
        <f t="shared" si="5"/>
        <v>0.24</v>
      </c>
      <c r="G51">
        <f t="shared" si="6"/>
        <v>0.25333333333333335</v>
      </c>
      <c r="H51">
        <f t="shared" si="13"/>
        <v>0</v>
      </c>
      <c r="I51">
        <f t="shared" si="9"/>
        <v>40</v>
      </c>
      <c r="J51">
        <f t="shared" si="10"/>
        <v>110</v>
      </c>
      <c r="K51">
        <f t="shared" si="11"/>
        <v>244000</v>
      </c>
      <c r="L51">
        <f t="shared" si="12"/>
        <v>1220</v>
      </c>
    </row>
    <row r="52" spans="1:12" x14ac:dyDescent="0.3">
      <c r="A52">
        <v>0.49194879826965054</v>
      </c>
      <c r="B52">
        <v>0</v>
      </c>
      <c r="C52">
        <f t="shared" si="8"/>
        <v>1</v>
      </c>
      <c r="D52">
        <f>SUM(C$2:C52)</f>
        <v>39</v>
      </c>
      <c r="E52">
        <f>SUM(B$2:B52)</f>
        <v>12</v>
      </c>
      <c r="F52">
        <f t="shared" si="5"/>
        <v>0.24</v>
      </c>
      <c r="G52">
        <f t="shared" si="6"/>
        <v>0.26</v>
      </c>
      <c r="H52">
        <f t="shared" si="13"/>
        <v>1.5999999999999968E-3</v>
      </c>
      <c r="I52">
        <f t="shared" si="9"/>
        <v>40</v>
      </c>
      <c r="J52">
        <f t="shared" si="10"/>
        <v>109</v>
      </c>
      <c r="K52">
        <f t="shared" si="11"/>
        <v>240000</v>
      </c>
      <c r="L52">
        <f t="shared" si="12"/>
        <v>1200</v>
      </c>
    </row>
    <row r="53" spans="1:12" x14ac:dyDescent="0.3">
      <c r="A53">
        <v>0.48294624497387328</v>
      </c>
      <c r="B53">
        <v>1</v>
      </c>
      <c r="C53">
        <f t="shared" si="8"/>
        <v>0</v>
      </c>
      <c r="D53">
        <f>SUM(C$2:C53)</f>
        <v>39</v>
      </c>
      <c r="E53">
        <f>SUM(B$2:B53)</f>
        <v>13</v>
      </c>
      <c r="F53">
        <f t="shared" si="5"/>
        <v>0.26</v>
      </c>
      <c r="G53">
        <f t="shared" si="6"/>
        <v>0.26</v>
      </c>
      <c r="H53">
        <f t="shared" si="13"/>
        <v>0</v>
      </c>
      <c r="I53">
        <f t="shared" si="9"/>
        <v>39</v>
      </c>
      <c r="J53">
        <f t="shared" si="10"/>
        <v>109</v>
      </c>
      <c r="K53">
        <f t="shared" si="11"/>
        <v>244900</v>
      </c>
      <c r="L53">
        <f t="shared" si="12"/>
        <v>1224.5</v>
      </c>
    </row>
    <row r="54" spans="1:12" x14ac:dyDescent="0.3">
      <c r="A54">
        <v>-0.14905111331160686</v>
      </c>
      <c r="B54">
        <v>0</v>
      </c>
      <c r="C54">
        <f t="shared" si="8"/>
        <v>1</v>
      </c>
      <c r="D54">
        <f>SUM(C$2:C54)</f>
        <v>40</v>
      </c>
      <c r="E54">
        <f>SUM(B$2:B54)</f>
        <v>13</v>
      </c>
      <c r="F54">
        <f t="shared" si="5"/>
        <v>0.26</v>
      </c>
      <c r="G54">
        <f t="shared" si="6"/>
        <v>0.26666666666666666</v>
      </c>
      <c r="H54">
        <f t="shared" si="13"/>
        <v>1.7333333333333302E-3</v>
      </c>
      <c r="I54">
        <f t="shared" si="9"/>
        <v>39</v>
      </c>
      <c r="J54">
        <f t="shared" si="10"/>
        <v>108</v>
      </c>
      <c r="K54">
        <f t="shared" si="11"/>
        <v>240900</v>
      </c>
      <c r="L54">
        <f t="shared" si="12"/>
        <v>1204.5</v>
      </c>
    </row>
    <row r="55" spans="1:12" x14ac:dyDescent="0.3">
      <c r="A55">
        <v>0.40921032107637767</v>
      </c>
      <c r="B55">
        <v>1</v>
      </c>
      <c r="C55">
        <f t="shared" si="8"/>
        <v>0</v>
      </c>
      <c r="D55">
        <f>SUM(C$2:C55)</f>
        <v>40</v>
      </c>
      <c r="E55">
        <f>SUM(B$2:B55)</f>
        <v>14</v>
      </c>
      <c r="F55">
        <f t="shared" si="5"/>
        <v>0.28000000000000003</v>
      </c>
      <c r="G55">
        <f t="shared" si="6"/>
        <v>0.26666666666666666</v>
      </c>
      <c r="H55">
        <f t="shared" si="13"/>
        <v>0</v>
      </c>
      <c r="I55">
        <f t="shared" si="9"/>
        <v>38</v>
      </c>
      <c r="J55">
        <f t="shared" si="10"/>
        <v>108</v>
      </c>
      <c r="K55">
        <f t="shared" si="11"/>
        <v>245800</v>
      </c>
      <c r="L55">
        <f t="shared" si="12"/>
        <v>1229</v>
      </c>
    </row>
    <row r="56" spans="1:12" x14ac:dyDescent="0.3">
      <c r="A56">
        <v>0.36224758634858301</v>
      </c>
      <c r="B56">
        <v>1</v>
      </c>
      <c r="C56">
        <f t="shared" si="8"/>
        <v>0</v>
      </c>
      <c r="D56">
        <f>SUM(C$2:C56)</f>
        <v>40</v>
      </c>
      <c r="E56">
        <f>SUM(B$2:B56)</f>
        <v>15</v>
      </c>
      <c r="F56">
        <f t="shared" si="5"/>
        <v>0.3</v>
      </c>
      <c r="G56">
        <f t="shared" si="6"/>
        <v>0.26666666666666666</v>
      </c>
      <c r="H56">
        <f t="shared" si="13"/>
        <v>0</v>
      </c>
      <c r="I56">
        <f t="shared" si="9"/>
        <v>37</v>
      </c>
      <c r="J56">
        <f t="shared" si="10"/>
        <v>108</v>
      </c>
      <c r="K56">
        <f t="shared" si="11"/>
        <v>250700</v>
      </c>
      <c r="L56">
        <f t="shared" si="12"/>
        <v>1253.5</v>
      </c>
    </row>
    <row r="57" spans="1:12" x14ac:dyDescent="0.3">
      <c r="A57">
        <v>0.20834414082758773</v>
      </c>
      <c r="B57">
        <v>1</v>
      </c>
      <c r="C57">
        <f t="shared" si="8"/>
        <v>0</v>
      </c>
      <c r="D57">
        <f>SUM(C$2:C57)</f>
        <v>40</v>
      </c>
      <c r="E57">
        <f>SUM(B$2:B57)</f>
        <v>16</v>
      </c>
      <c r="F57">
        <f t="shared" si="5"/>
        <v>0.32</v>
      </c>
      <c r="G57">
        <f t="shared" si="6"/>
        <v>0.26666666666666666</v>
      </c>
      <c r="H57">
        <f t="shared" si="13"/>
        <v>0</v>
      </c>
      <c r="I57">
        <f t="shared" si="9"/>
        <v>36</v>
      </c>
      <c r="J57">
        <f t="shared" si="10"/>
        <v>108</v>
      </c>
      <c r="K57">
        <f t="shared" si="11"/>
        <v>255600</v>
      </c>
      <c r="L57">
        <f t="shared" si="12"/>
        <v>1278</v>
      </c>
    </row>
    <row r="58" spans="1:12" x14ac:dyDescent="0.3">
      <c r="A58">
        <v>0.10521300063797753</v>
      </c>
      <c r="B58">
        <v>0</v>
      </c>
      <c r="C58">
        <f t="shared" si="8"/>
        <v>1</v>
      </c>
      <c r="D58">
        <f>SUM(C$2:C58)</f>
        <v>41</v>
      </c>
      <c r="E58">
        <f>SUM(B$2:B58)</f>
        <v>16</v>
      </c>
      <c r="F58">
        <f t="shared" si="5"/>
        <v>0.32</v>
      </c>
      <c r="G58">
        <f t="shared" si="6"/>
        <v>0.27333333333333332</v>
      </c>
      <c r="H58">
        <f t="shared" si="13"/>
        <v>2.1333333333333295E-3</v>
      </c>
      <c r="I58">
        <f t="shared" si="9"/>
        <v>36</v>
      </c>
      <c r="J58">
        <f t="shared" si="10"/>
        <v>107</v>
      </c>
      <c r="K58">
        <f t="shared" si="11"/>
        <v>251600</v>
      </c>
      <c r="L58">
        <f t="shared" si="12"/>
        <v>1258</v>
      </c>
    </row>
    <row r="59" spans="1:12" x14ac:dyDescent="0.3">
      <c r="A59">
        <v>0.31917754516650654</v>
      </c>
      <c r="B59">
        <v>1</v>
      </c>
      <c r="C59">
        <f t="shared" si="8"/>
        <v>0</v>
      </c>
      <c r="D59">
        <f>SUM(C$2:C59)</f>
        <v>41</v>
      </c>
      <c r="E59">
        <f>SUM(B$2:B59)</f>
        <v>17</v>
      </c>
      <c r="F59">
        <f t="shared" si="5"/>
        <v>0.34</v>
      </c>
      <c r="G59">
        <f t="shared" si="6"/>
        <v>0.27333333333333332</v>
      </c>
      <c r="H59">
        <f t="shared" si="13"/>
        <v>0</v>
      </c>
      <c r="I59">
        <f t="shared" si="9"/>
        <v>35</v>
      </c>
      <c r="J59">
        <f t="shared" si="10"/>
        <v>107</v>
      </c>
      <c r="K59">
        <f t="shared" si="11"/>
        <v>256500</v>
      </c>
      <c r="L59">
        <f t="shared" si="12"/>
        <v>1282.5</v>
      </c>
    </row>
    <row r="60" spans="1:12" x14ac:dyDescent="0.3">
      <c r="A60">
        <v>0.27370712488804028</v>
      </c>
      <c r="B60">
        <v>0</v>
      </c>
      <c r="C60">
        <f t="shared" si="8"/>
        <v>1</v>
      </c>
      <c r="D60">
        <f>SUM(C$2:C60)</f>
        <v>42</v>
      </c>
      <c r="E60">
        <f>SUM(B$2:B60)</f>
        <v>17</v>
      </c>
      <c r="F60">
        <f t="shared" si="5"/>
        <v>0.34</v>
      </c>
      <c r="G60">
        <f t="shared" si="6"/>
        <v>0.28000000000000003</v>
      </c>
      <c r="H60">
        <f t="shared" si="13"/>
        <v>2.2666666666666816E-3</v>
      </c>
      <c r="I60">
        <f t="shared" si="9"/>
        <v>35</v>
      </c>
      <c r="J60">
        <f t="shared" si="10"/>
        <v>106</v>
      </c>
      <c r="K60">
        <f t="shared" si="11"/>
        <v>252500</v>
      </c>
      <c r="L60">
        <f t="shared" si="12"/>
        <v>1262.5</v>
      </c>
    </row>
    <row r="61" spans="1:12" x14ac:dyDescent="0.3">
      <c r="A61">
        <v>-0.13064998604556205</v>
      </c>
      <c r="B61">
        <v>1</v>
      </c>
      <c r="C61">
        <f t="shared" si="8"/>
        <v>0</v>
      </c>
      <c r="D61">
        <f>SUM(C$2:C61)</f>
        <v>42</v>
      </c>
      <c r="E61">
        <f>SUM(B$2:B61)</f>
        <v>18</v>
      </c>
      <c r="F61">
        <f t="shared" si="5"/>
        <v>0.36</v>
      </c>
      <c r="G61">
        <f t="shared" si="6"/>
        <v>0.28000000000000003</v>
      </c>
      <c r="H61">
        <f t="shared" si="13"/>
        <v>0</v>
      </c>
      <c r="I61">
        <f t="shared" si="9"/>
        <v>34</v>
      </c>
      <c r="J61">
        <f t="shared" si="10"/>
        <v>106</v>
      </c>
      <c r="K61">
        <f t="shared" si="11"/>
        <v>257400</v>
      </c>
      <c r="L61">
        <f t="shared" si="12"/>
        <v>1287</v>
      </c>
    </row>
    <row r="62" spans="1:12" x14ac:dyDescent="0.3">
      <c r="A62">
        <v>0.14506796043001471</v>
      </c>
      <c r="B62">
        <v>1</v>
      </c>
      <c r="C62">
        <f t="shared" si="8"/>
        <v>0</v>
      </c>
      <c r="D62">
        <f>SUM(C$2:C62)</f>
        <v>42</v>
      </c>
      <c r="E62">
        <f>SUM(B$2:B62)</f>
        <v>19</v>
      </c>
      <c r="F62">
        <f t="shared" si="5"/>
        <v>0.38</v>
      </c>
      <c r="G62">
        <f t="shared" si="6"/>
        <v>0.28000000000000003</v>
      </c>
      <c r="H62">
        <f t="shared" si="13"/>
        <v>0</v>
      </c>
      <c r="I62">
        <f t="shared" si="9"/>
        <v>33</v>
      </c>
      <c r="J62">
        <f t="shared" si="10"/>
        <v>106</v>
      </c>
      <c r="K62">
        <f t="shared" si="11"/>
        <v>262300</v>
      </c>
      <c r="L62">
        <f t="shared" si="12"/>
        <v>1311.5</v>
      </c>
    </row>
    <row r="63" spans="1:12" x14ac:dyDescent="0.3">
      <c r="A63">
        <v>0.43427549531536858</v>
      </c>
      <c r="B63">
        <v>0</v>
      </c>
      <c r="C63">
        <f t="shared" si="8"/>
        <v>1</v>
      </c>
      <c r="D63">
        <f>SUM(C$2:C63)</f>
        <v>43</v>
      </c>
      <c r="E63">
        <f>SUM(B$2:B63)</f>
        <v>19</v>
      </c>
      <c r="F63">
        <f t="shared" si="5"/>
        <v>0.38</v>
      </c>
      <c r="G63">
        <f t="shared" si="6"/>
        <v>0.28666666666666668</v>
      </c>
      <c r="H63">
        <f t="shared" si="13"/>
        <v>2.5333333333333284E-3</v>
      </c>
      <c r="I63">
        <f t="shared" si="9"/>
        <v>33</v>
      </c>
      <c r="J63">
        <f t="shared" si="10"/>
        <v>105</v>
      </c>
      <c r="K63">
        <f t="shared" si="11"/>
        <v>258300</v>
      </c>
      <c r="L63">
        <f t="shared" si="12"/>
        <v>1291.5</v>
      </c>
    </row>
    <row r="64" spans="1:12" x14ac:dyDescent="0.3">
      <c r="A64">
        <v>0.52228404166855724</v>
      </c>
      <c r="B64">
        <v>0</v>
      </c>
      <c r="C64">
        <f t="shared" si="8"/>
        <v>1</v>
      </c>
      <c r="D64">
        <f>SUM(C$2:C64)</f>
        <v>44</v>
      </c>
      <c r="E64">
        <f>SUM(B$2:B64)</f>
        <v>19</v>
      </c>
      <c r="F64">
        <f t="shared" si="5"/>
        <v>0.38</v>
      </c>
      <c r="G64">
        <f t="shared" si="6"/>
        <v>0.29333333333333333</v>
      </c>
      <c r="H64">
        <f t="shared" si="13"/>
        <v>2.5333333333333284E-3</v>
      </c>
      <c r="I64">
        <f t="shared" si="9"/>
        <v>33</v>
      </c>
      <c r="J64">
        <f t="shared" si="10"/>
        <v>104</v>
      </c>
      <c r="K64">
        <f t="shared" si="11"/>
        <v>254300</v>
      </c>
      <c r="L64">
        <f t="shared" si="12"/>
        <v>1271.5</v>
      </c>
    </row>
    <row r="65" spans="1:12" x14ac:dyDescent="0.3">
      <c r="A65">
        <v>-0.43565096666830005</v>
      </c>
      <c r="B65">
        <v>0</v>
      </c>
      <c r="C65">
        <f t="shared" si="8"/>
        <v>1</v>
      </c>
      <c r="D65">
        <f>SUM(C$2:C65)</f>
        <v>45</v>
      </c>
      <c r="E65">
        <f>SUM(B$2:B65)</f>
        <v>19</v>
      </c>
      <c r="F65">
        <f t="shared" si="5"/>
        <v>0.38</v>
      </c>
      <c r="G65">
        <f t="shared" si="6"/>
        <v>0.3</v>
      </c>
      <c r="H65">
        <f t="shared" si="13"/>
        <v>2.5333333333333284E-3</v>
      </c>
      <c r="I65">
        <f t="shared" si="9"/>
        <v>33</v>
      </c>
      <c r="J65">
        <f t="shared" si="10"/>
        <v>103</v>
      </c>
      <c r="K65">
        <f t="shared" si="11"/>
        <v>250300</v>
      </c>
      <c r="L65">
        <f t="shared" si="12"/>
        <v>1251.5</v>
      </c>
    </row>
    <row r="66" spans="1:12" x14ac:dyDescent="0.3">
      <c r="A66">
        <v>-5.2636518327121018E-3</v>
      </c>
      <c r="B66">
        <v>0</v>
      </c>
      <c r="C66">
        <f t="shared" ref="C66:C97" si="14">1-B66</f>
        <v>1</v>
      </c>
      <c r="D66">
        <f>SUM(C$2:C66)</f>
        <v>46</v>
      </c>
      <c r="E66">
        <f>SUM(B$2:B66)</f>
        <v>19</v>
      </c>
      <c r="F66">
        <f t="shared" si="5"/>
        <v>0.38</v>
      </c>
      <c r="G66">
        <f t="shared" si="6"/>
        <v>0.30666666666666664</v>
      </c>
      <c r="H66">
        <f t="shared" si="13"/>
        <v>2.5333333333333284E-3</v>
      </c>
      <c r="I66">
        <f t="shared" ref="I66:I97" si="15">52-E66</f>
        <v>33</v>
      </c>
      <c r="J66">
        <f t="shared" ref="J66:J97" si="16">148-D66</f>
        <v>102</v>
      </c>
      <c r="K66">
        <f t="shared" ref="K66:K97" si="17">4000*J66-4900*I66</f>
        <v>246300</v>
      </c>
      <c r="L66">
        <f t="shared" ref="L66:L97" si="18">K66/200</f>
        <v>1231.5</v>
      </c>
    </row>
    <row r="67" spans="1:12" x14ac:dyDescent="0.3">
      <c r="A67">
        <v>-0.41699822538402032</v>
      </c>
      <c r="B67">
        <v>0</v>
      </c>
      <c r="C67">
        <f t="shared" si="14"/>
        <v>1</v>
      </c>
      <c r="D67">
        <f>SUM(C$2:C67)</f>
        <v>47</v>
      </c>
      <c r="E67">
        <f>SUM(B$2:B67)</f>
        <v>19</v>
      </c>
      <c r="F67">
        <f t="shared" ref="F67:F84" si="19">E67/E$201</f>
        <v>0.38</v>
      </c>
      <c r="G67">
        <f t="shared" ref="G67:G84" si="20">D67/D$201</f>
        <v>0.31333333333333335</v>
      </c>
      <c r="H67">
        <f t="shared" si="13"/>
        <v>2.5333333333333497E-3</v>
      </c>
      <c r="I67">
        <f t="shared" si="15"/>
        <v>33</v>
      </c>
      <c r="J67">
        <f t="shared" si="16"/>
        <v>101</v>
      </c>
      <c r="K67">
        <f t="shared" si="17"/>
        <v>242300</v>
      </c>
      <c r="L67">
        <f t="shared" si="18"/>
        <v>1211.5</v>
      </c>
    </row>
    <row r="68" spans="1:12" x14ac:dyDescent="0.3">
      <c r="A68">
        <v>8.5262231705946739E-2</v>
      </c>
      <c r="B68">
        <v>1</v>
      </c>
      <c r="C68">
        <f t="shared" si="14"/>
        <v>0</v>
      </c>
      <c r="D68">
        <f>SUM(C$2:C68)</f>
        <v>47</v>
      </c>
      <c r="E68">
        <f>SUM(B$2:B68)</f>
        <v>20</v>
      </c>
      <c r="F68">
        <f t="shared" si="19"/>
        <v>0.4</v>
      </c>
      <c r="G68">
        <f t="shared" si="20"/>
        <v>0.31333333333333335</v>
      </c>
      <c r="H68">
        <f t="shared" si="13"/>
        <v>0</v>
      </c>
      <c r="I68">
        <f t="shared" si="15"/>
        <v>32</v>
      </c>
      <c r="J68">
        <f t="shared" si="16"/>
        <v>101</v>
      </c>
      <c r="K68">
        <f t="shared" si="17"/>
        <v>247200</v>
      </c>
      <c r="L68">
        <f t="shared" si="18"/>
        <v>1236</v>
      </c>
    </row>
    <row r="69" spans="1:12" x14ac:dyDescent="0.3">
      <c r="A69">
        <v>7.7367510914277932E-2</v>
      </c>
      <c r="B69">
        <v>0</v>
      </c>
      <c r="C69">
        <f t="shared" si="14"/>
        <v>1</v>
      </c>
      <c r="D69">
        <f>SUM(C$2:C69)</f>
        <v>48</v>
      </c>
      <c r="E69">
        <f>SUM(B$2:B69)</f>
        <v>20</v>
      </c>
      <c r="F69">
        <f t="shared" si="19"/>
        <v>0.4</v>
      </c>
      <c r="G69">
        <f t="shared" si="20"/>
        <v>0.32</v>
      </c>
      <c r="H69">
        <f t="shared" ref="H69:H100" si="21">(F68+F69)/2*(G69-G68)</f>
        <v>2.6666666666666618E-3</v>
      </c>
      <c r="I69">
        <f t="shared" si="15"/>
        <v>32</v>
      </c>
      <c r="J69">
        <f t="shared" si="16"/>
        <v>100</v>
      </c>
      <c r="K69">
        <f t="shared" si="17"/>
        <v>243200</v>
      </c>
      <c r="L69">
        <f t="shared" si="18"/>
        <v>1216</v>
      </c>
    </row>
    <row r="70" spans="1:12" x14ac:dyDescent="0.3">
      <c r="A70">
        <v>0.16475205690276731</v>
      </c>
      <c r="B70">
        <v>0</v>
      </c>
      <c r="C70">
        <f t="shared" si="14"/>
        <v>1</v>
      </c>
      <c r="D70">
        <f>SUM(C$2:C70)</f>
        <v>49</v>
      </c>
      <c r="E70">
        <f>SUM(B$2:B70)</f>
        <v>20</v>
      </c>
      <c r="F70">
        <f t="shared" si="19"/>
        <v>0.4</v>
      </c>
      <c r="G70">
        <f t="shared" si="20"/>
        <v>0.32666666666666666</v>
      </c>
      <c r="H70">
        <f t="shared" si="21"/>
        <v>2.6666666666666618E-3</v>
      </c>
      <c r="I70">
        <f t="shared" si="15"/>
        <v>32</v>
      </c>
      <c r="J70">
        <f t="shared" si="16"/>
        <v>99</v>
      </c>
      <c r="K70">
        <f t="shared" si="17"/>
        <v>239200</v>
      </c>
      <c r="L70">
        <f t="shared" si="18"/>
        <v>1196</v>
      </c>
    </row>
    <row r="71" spans="1:12" x14ac:dyDescent="0.3">
      <c r="A71">
        <v>-0.3286547725957501</v>
      </c>
      <c r="B71">
        <v>0</v>
      </c>
      <c r="C71">
        <f t="shared" si="14"/>
        <v>1</v>
      </c>
      <c r="D71">
        <f>SUM(C$2:C71)</f>
        <v>50</v>
      </c>
      <c r="E71">
        <f>SUM(B$2:B71)</f>
        <v>20</v>
      </c>
      <c r="F71">
        <f t="shared" si="19"/>
        <v>0.4</v>
      </c>
      <c r="G71">
        <f t="shared" si="20"/>
        <v>0.33333333333333331</v>
      </c>
      <c r="H71">
        <f t="shared" si="21"/>
        <v>2.6666666666666618E-3</v>
      </c>
      <c r="I71">
        <f t="shared" si="15"/>
        <v>32</v>
      </c>
      <c r="J71">
        <f t="shared" si="16"/>
        <v>98</v>
      </c>
      <c r="K71">
        <f t="shared" si="17"/>
        <v>235200</v>
      </c>
      <c r="L71">
        <f t="shared" si="18"/>
        <v>1176</v>
      </c>
    </row>
    <row r="72" spans="1:12" x14ac:dyDescent="0.3">
      <c r="A72">
        <v>0.3964724305776175</v>
      </c>
      <c r="B72">
        <v>1</v>
      </c>
      <c r="C72">
        <f t="shared" si="14"/>
        <v>0</v>
      </c>
      <c r="D72">
        <f>SUM(C$2:C72)</f>
        <v>50</v>
      </c>
      <c r="E72">
        <f>SUM(B$2:B72)</f>
        <v>21</v>
      </c>
      <c r="F72">
        <f t="shared" si="19"/>
        <v>0.42</v>
      </c>
      <c r="G72">
        <f t="shared" si="20"/>
        <v>0.33333333333333331</v>
      </c>
      <c r="H72">
        <f t="shared" si="21"/>
        <v>0</v>
      </c>
      <c r="I72">
        <f t="shared" si="15"/>
        <v>31</v>
      </c>
      <c r="J72">
        <f t="shared" si="16"/>
        <v>98</v>
      </c>
      <c r="K72">
        <f t="shared" si="17"/>
        <v>240100</v>
      </c>
      <c r="L72">
        <f t="shared" si="18"/>
        <v>1200.5</v>
      </c>
    </row>
    <row r="73" spans="1:12" x14ac:dyDescent="0.3">
      <c r="A73">
        <v>0.19767325038981229</v>
      </c>
      <c r="B73">
        <v>0</v>
      </c>
      <c r="C73">
        <f t="shared" si="14"/>
        <v>1</v>
      </c>
      <c r="D73">
        <f>SUM(C$2:C73)</f>
        <v>51</v>
      </c>
      <c r="E73">
        <f>SUM(B$2:B73)</f>
        <v>21</v>
      </c>
      <c r="F73">
        <f t="shared" si="19"/>
        <v>0.42</v>
      </c>
      <c r="G73">
        <f t="shared" si="20"/>
        <v>0.34</v>
      </c>
      <c r="H73">
        <f t="shared" si="21"/>
        <v>2.8000000000000178E-3</v>
      </c>
      <c r="I73">
        <f t="shared" si="15"/>
        <v>31</v>
      </c>
      <c r="J73">
        <f t="shared" si="16"/>
        <v>97</v>
      </c>
      <c r="K73">
        <f t="shared" si="17"/>
        <v>236100</v>
      </c>
      <c r="L73">
        <f t="shared" si="18"/>
        <v>1180.5</v>
      </c>
    </row>
    <row r="74" spans="1:12" x14ac:dyDescent="0.3">
      <c r="A74">
        <v>0.57322688324659188</v>
      </c>
      <c r="B74">
        <v>1</v>
      </c>
      <c r="C74">
        <f t="shared" si="14"/>
        <v>0</v>
      </c>
      <c r="D74">
        <f>SUM(C$2:C74)</f>
        <v>51</v>
      </c>
      <c r="E74">
        <f>SUM(B$2:B74)</f>
        <v>22</v>
      </c>
      <c r="F74">
        <f t="shared" si="19"/>
        <v>0.44</v>
      </c>
      <c r="G74">
        <f t="shared" si="20"/>
        <v>0.34</v>
      </c>
      <c r="H74">
        <f t="shared" si="21"/>
        <v>0</v>
      </c>
      <c r="I74">
        <f t="shared" si="15"/>
        <v>30</v>
      </c>
      <c r="J74">
        <f t="shared" si="16"/>
        <v>97</v>
      </c>
      <c r="K74">
        <f t="shared" si="17"/>
        <v>241000</v>
      </c>
      <c r="L74">
        <f t="shared" si="18"/>
        <v>1205</v>
      </c>
    </row>
    <row r="75" spans="1:12" x14ac:dyDescent="0.3">
      <c r="A75">
        <v>0.30678994490848199</v>
      </c>
      <c r="B75">
        <v>0</v>
      </c>
      <c r="C75">
        <f t="shared" si="14"/>
        <v>1</v>
      </c>
      <c r="D75">
        <f>SUM(C$2:C75)</f>
        <v>52</v>
      </c>
      <c r="E75">
        <f>SUM(B$2:B75)</f>
        <v>22</v>
      </c>
      <c r="F75">
        <f t="shared" si="19"/>
        <v>0.44</v>
      </c>
      <c r="G75">
        <f t="shared" si="20"/>
        <v>0.34666666666666668</v>
      </c>
      <c r="H75">
        <f t="shared" si="21"/>
        <v>2.9333333333333277E-3</v>
      </c>
      <c r="I75">
        <f t="shared" si="15"/>
        <v>30</v>
      </c>
      <c r="J75">
        <f t="shared" si="16"/>
        <v>96</v>
      </c>
      <c r="K75">
        <f t="shared" si="17"/>
        <v>237000</v>
      </c>
      <c r="L75">
        <f t="shared" si="18"/>
        <v>1185</v>
      </c>
    </row>
    <row r="76" spans="1:12" x14ac:dyDescent="0.3">
      <c r="A76">
        <v>0.19157318561473119</v>
      </c>
      <c r="B76">
        <v>0</v>
      </c>
      <c r="C76">
        <f t="shared" si="14"/>
        <v>1</v>
      </c>
      <c r="D76">
        <f>SUM(C$2:C76)</f>
        <v>53</v>
      </c>
      <c r="E76">
        <f>SUM(B$2:B76)</f>
        <v>22</v>
      </c>
      <c r="F76">
        <f t="shared" si="19"/>
        <v>0.44</v>
      </c>
      <c r="G76">
        <f t="shared" si="20"/>
        <v>0.35333333333333333</v>
      </c>
      <c r="H76">
        <f t="shared" si="21"/>
        <v>2.9333333333333277E-3</v>
      </c>
      <c r="I76">
        <f t="shared" si="15"/>
        <v>30</v>
      </c>
      <c r="J76">
        <f t="shared" si="16"/>
        <v>95</v>
      </c>
      <c r="K76">
        <f t="shared" si="17"/>
        <v>233000</v>
      </c>
      <c r="L76">
        <f t="shared" si="18"/>
        <v>1165</v>
      </c>
    </row>
    <row r="77" spans="1:12" x14ac:dyDescent="0.3">
      <c r="A77">
        <v>0.25492612413194848</v>
      </c>
      <c r="B77">
        <v>0</v>
      </c>
      <c r="C77">
        <f t="shared" si="14"/>
        <v>1</v>
      </c>
      <c r="D77">
        <f>SUM(C$2:C77)</f>
        <v>54</v>
      </c>
      <c r="E77">
        <f>SUM(B$2:B77)</f>
        <v>22</v>
      </c>
      <c r="F77">
        <f t="shared" si="19"/>
        <v>0.44</v>
      </c>
      <c r="G77">
        <f t="shared" si="20"/>
        <v>0.36</v>
      </c>
      <c r="H77">
        <f t="shared" si="21"/>
        <v>2.9333333333333277E-3</v>
      </c>
      <c r="I77">
        <f t="shared" si="15"/>
        <v>30</v>
      </c>
      <c r="J77">
        <f t="shared" si="16"/>
        <v>94</v>
      </c>
      <c r="K77">
        <f t="shared" si="17"/>
        <v>229000</v>
      </c>
      <c r="L77">
        <f t="shared" si="18"/>
        <v>1145</v>
      </c>
    </row>
    <row r="78" spans="1:12" x14ac:dyDescent="0.3">
      <c r="A78">
        <v>-0.1412942446385044</v>
      </c>
      <c r="B78">
        <v>0</v>
      </c>
      <c r="C78">
        <f t="shared" si="14"/>
        <v>1</v>
      </c>
      <c r="D78">
        <f>SUM(C$2:C78)</f>
        <v>55</v>
      </c>
      <c r="E78">
        <f>SUM(B$2:B78)</f>
        <v>22</v>
      </c>
      <c r="F78">
        <f t="shared" si="19"/>
        <v>0.44</v>
      </c>
      <c r="G78">
        <f t="shared" si="20"/>
        <v>0.36666666666666664</v>
      </c>
      <c r="H78">
        <f t="shared" si="21"/>
        <v>2.9333333333333277E-3</v>
      </c>
      <c r="I78">
        <f t="shared" si="15"/>
        <v>30</v>
      </c>
      <c r="J78">
        <f t="shared" si="16"/>
        <v>93</v>
      </c>
      <c r="K78">
        <f t="shared" si="17"/>
        <v>225000</v>
      </c>
      <c r="L78">
        <f t="shared" si="18"/>
        <v>1125</v>
      </c>
    </row>
    <row r="79" spans="1:12" x14ac:dyDescent="0.3">
      <c r="A79">
        <v>-0.23479880531926753</v>
      </c>
      <c r="B79">
        <v>1</v>
      </c>
      <c r="C79">
        <f t="shared" si="14"/>
        <v>0</v>
      </c>
      <c r="D79">
        <f>SUM(C$2:C79)</f>
        <v>55</v>
      </c>
      <c r="E79">
        <f>SUM(B$2:B79)</f>
        <v>23</v>
      </c>
      <c r="F79">
        <f t="shared" si="19"/>
        <v>0.46</v>
      </c>
      <c r="G79">
        <f t="shared" si="20"/>
        <v>0.36666666666666664</v>
      </c>
      <c r="H79">
        <f t="shared" si="21"/>
        <v>0</v>
      </c>
      <c r="I79">
        <f t="shared" si="15"/>
        <v>29</v>
      </c>
      <c r="J79">
        <f t="shared" si="16"/>
        <v>93</v>
      </c>
      <c r="K79">
        <f t="shared" si="17"/>
        <v>229900</v>
      </c>
      <c r="L79">
        <f t="shared" si="18"/>
        <v>1149.5</v>
      </c>
    </row>
    <row r="80" spans="1:12" x14ac:dyDescent="0.3">
      <c r="A80">
        <v>-0.10309648553961923</v>
      </c>
      <c r="B80">
        <v>1</v>
      </c>
      <c r="C80">
        <f t="shared" si="14"/>
        <v>0</v>
      </c>
      <c r="D80">
        <f>SUM(C$2:C80)</f>
        <v>55</v>
      </c>
      <c r="E80">
        <f>SUM(B$2:B80)</f>
        <v>24</v>
      </c>
      <c r="F80">
        <f t="shared" si="19"/>
        <v>0.48</v>
      </c>
      <c r="G80">
        <f t="shared" si="20"/>
        <v>0.36666666666666664</v>
      </c>
      <c r="H80">
        <f t="shared" si="21"/>
        <v>0</v>
      </c>
      <c r="I80">
        <f t="shared" si="15"/>
        <v>28</v>
      </c>
      <c r="J80">
        <f t="shared" si="16"/>
        <v>93</v>
      </c>
      <c r="K80">
        <f t="shared" si="17"/>
        <v>234800</v>
      </c>
      <c r="L80">
        <f t="shared" si="18"/>
        <v>1174</v>
      </c>
    </row>
    <row r="81" spans="1:12" x14ac:dyDescent="0.3">
      <c r="A81">
        <v>0.32238160332092325</v>
      </c>
      <c r="B81">
        <v>0</v>
      </c>
      <c r="C81">
        <f t="shared" si="14"/>
        <v>1</v>
      </c>
      <c r="D81">
        <f>SUM(C$2:C81)</f>
        <v>56</v>
      </c>
      <c r="E81">
        <f>SUM(B$2:B81)</f>
        <v>24</v>
      </c>
      <c r="F81">
        <f t="shared" si="19"/>
        <v>0.48</v>
      </c>
      <c r="G81">
        <f t="shared" si="20"/>
        <v>0.37333333333333335</v>
      </c>
      <c r="H81">
        <f t="shared" si="21"/>
        <v>3.2000000000000205E-3</v>
      </c>
      <c r="I81">
        <f t="shared" si="15"/>
        <v>28</v>
      </c>
      <c r="J81">
        <f t="shared" si="16"/>
        <v>92</v>
      </c>
      <c r="K81">
        <f t="shared" si="17"/>
        <v>230800</v>
      </c>
      <c r="L81">
        <f t="shared" si="18"/>
        <v>1154</v>
      </c>
    </row>
    <row r="82" spans="1:12" x14ac:dyDescent="0.3">
      <c r="A82">
        <v>-0.33709646048404468</v>
      </c>
      <c r="B82">
        <v>0</v>
      </c>
      <c r="C82">
        <f t="shared" si="14"/>
        <v>1</v>
      </c>
      <c r="D82">
        <f>SUM(C$2:C82)</f>
        <v>57</v>
      </c>
      <c r="E82">
        <f>SUM(B$2:B82)</f>
        <v>24</v>
      </c>
      <c r="F82">
        <f t="shared" si="19"/>
        <v>0.48</v>
      </c>
      <c r="G82">
        <f t="shared" si="20"/>
        <v>0.38</v>
      </c>
      <c r="H82">
        <f t="shared" si="21"/>
        <v>3.1999999999999936E-3</v>
      </c>
      <c r="I82">
        <f t="shared" si="15"/>
        <v>28</v>
      </c>
      <c r="J82">
        <f t="shared" si="16"/>
        <v>91</v>
      </c>
      <c r="K82">
        <f t="shared" si="17"/>
        <v>226800</v>
      </c>
      <c r="L82">
        <f t="shared" si="18"/>
        <v>1134</v>
      </c>
    </row>
    <row r="83" spans="1:12" x14ac:dyDescent="0.3">
      <c r="A83">
        <v>-0.30531609194795228</v>
      </c>
      <c r="B83">
        <v>0</v>
      </c>
      <c r="C83">
        <f t="shared" si="14"/>
        <v>1</v>
      </c>
      <c r="D83">
        <f>SUM(C$2:C83)</f>
        <v>58</v>
      </c>
      <c r="E83">
        <f>SUM(B$2:B83)</f>
        <v>24</v>
      </c>
      <c r="F83">
        <f t="shared" si="19"/>
        <v>0.48</v>
      </c>
      <c r="G83">
        <f t="shared" si="20"/>
        <v>0.38666666666666666</v>
      </c>
      <c r="H83">
        <f t="shared" si="21"/>
        <v>3.1999999999999936E-3</v>
      </c>
      <c r="I83">
        <f t="shared" si="15"/>
        <v>28</v>
      </c>
      <c r="J83">
        <f t="shared" si="16"/>
        <v>90</v>
      </c>
      <c r="K83">
        <f t="shared" si="17"/>
        <v>222800</v>
      </c>
      <c r="L83">
        <f t="shared" si="18"/>
        <v>1114</v>
      </c>
    </row>
    <row r="84" spans="1:12" x14ac:dyDescent="0.3">
      <c r="A84">
        <v>9.6754511511487895E-3</v>
      </c>
      <c r="B84">
        <v>0</v>
      </c>
      <c r="C84">
        <f t="shared" si="14"/>
        <v>1</v>
      </c>
      <c r="D84">
        <f>SUM(C$2:C84)</f>
        <v>59</v>
      </c>
      <c r="E84">
        <f>SUM(B$2:B84)</f>
        <v>24</v>
      </c>
      <c r="F84">
        <f t="shared" si="19"/>
        <v>0.48</v>
      </c>
      <c r="G84">
        <f t="shared" si="20"/>
        <v>0.39333333333333331</v>
      </c>
      <c r="H84">
        <f t="shared" si="21"/>
        <v>3.1999999999999936E-3</v>
      </c>
      <c r="I84">
        <f t="shared" si="15"/>
        <v>28</v>
      </c>
      <c r="J84">
        <f t="shared" si="16"/>
        <v>89</v>
      </c>
      <c r="K84">
        <f t="shared" si="17"/>
        <v>218800</v>
      </c>
      <c r="L84">
        <f t="shared" si="18"/>
        <v>1094</v>
      </c>
    </row>
    <row r="85" spans="1:12" x14ac:dyDescent="0.3">
      <c r="A85">
        <v>-0.14994555411164176</v>
      </c>
      <c r="B85">
        <v>0</v>
      </c>
      <c r="C85">
        <f t="shared" si="14"/>
        <v>1</v>
      </c>
      <c r="D85">
        <f>SUM(C$2:C85)</f>
        <v>60</v>
      </c>
      <c r="E85">
        <f>SUM(B$2:B85)</f>
        <v>24</v>
      </c>
      <c r="F85">
        <f t="shared" ref="F85:F116" si="22">E85/52</f>
        <v>0.46153846153846156</v>
      </c>
      <c r="G85">
        <f t="shared" ref="G85:G116" si="23">D85/148</f>
        <v>0.40540540540540543</v>
      </c>
      <c r="H85">
        <f t="shared" si="21"/>
        <v>5.6831600831601034E-3</v>
      </c>
      <c r="I85">
        <f t="shared" si="15"/>
        <v>28</v>
      </c>
      <c r="J85">
        <f t="shared" si="16"/>
        <v>88</v>
      </c>
      <c r="K85">
        <f t="shared" si="17"/>
        <v>214800</v>
      </c>
      <c r="L85">
        <f t="shared" si="18"/>
        <v>1074</v>
      </c>
    </row>
    <row r="86" spans="1:12" x14ac:dyDescent="0.3">
      <c r="A86">
        <v>0.25318163813059702</v>
      </c>
      <c r="B86">
        <v>0</v>
      </c>
      <c r="C86">
        <f t="shared" si="14"/>
        <v>1</v>
      </c>
      <c r="D86">
        <f>SUM(C$2:C86)</f>
        <v>61</v>
      </c>
      <c r="E86">
        <f>SUM(B$2:B86)</f>
        <v>24</v>
      </c>
      <c r="F86">
        <f t="shared" si="22"/>
        <v>0.46153846153846156</v>
      </c>
      <c r="G86">
        <f t="shared" si="23"/>
        <v>0.41216216216216217</v>
      </c>
      <c r="H86">
        <f t="shared" si="21"/>
        <v>3.1185031185031126E-3</v>
      </c>
      <c r="I86">
        <f t="shared" si="15"/>
        <v>28</v>
      </c>
      <c r="J86">
        <f t="shared" si="16"/>
        <v>87</v>
      </c>
      <c r="K86">
        <f t="shared" si="17"/>
        <v>210800</v>
      </c>
      <c r="L86">
        <f t="shared" si="18"/>
        <v>1054</v>
      </c>
    </row>
    <row r="87" spans="1:12" x14ac:dyDescent="0.3">
      <c r="A87">
        <v>7.2855672507478611E-2</v>
      </c>
      <c r="B87">
        <v>0</v>
      </c>
      <c r="C87">
        <f t="shared" si="14"/>
        <v>1</v>
      </c>
      <c r="D87">
        <f>SUM(C$2:C87)</f>
        <v>62</v>
      </c>
      <c r="E87">
        <f>SUM(B$2:B87)</f>
        <v>24</v>
      </c>
      <c r="F87">
        <f t="shared" si="22"/>
        <v>0.46153846153846156</v>
      </c>
      <c r="G87">
        <f t="shared" si="23"/>
        <v>0.41891891891891891</v>
      </c>
      <c r="H87">
        <f t="shared" si="21"/>
        <v>3.1185031185031126E-3</v>
      </c>
      <c r="I87">
        <f t="shared" si="15"/>
        <v>28</v>
      </c>
      <c r="J87">
        <f t="shared" si="16"/>
        <v>86</v>
      </c>
      <c r="K87">
        <f t="shared" si="17"/>
        <v>206800</v>
      </c>
      <c r="L87">
        <f t="shared" si="18"/>
        <v>1034</v>
      </c>
    </row>
    <row r="88" spans="1:12" x14ac:dyDescent="0.3">
      <c r="A88">
        <v>0.20378675699067325</v>
      </c>
      <c r="B88">
        <v>0</v>
      </c>
      <c r="C88">
        <f t="shared" si="14"/>
        <v>1</v>
      </c>
      <c r="D88">
        <f>SUM(C$2:C88)</f>
        <v>63</v>
      </c>
      <c r="E88">
        <f>SUM(B$2:B88)</f>
        <v>24</v>
      </c>
      <c r="F88">
        <f t="shared" si="22"/>
        <v>0.46153846153846156</v>
      </c>
      <c r="G88">
        <f t="shared" si="23"/>
        <v>0.42567567567567566</v>
      </c>
      <c r="H88">
        <f t="shared" si="21"/>
        <v>3.1185031185031126E-3</v>
      </c>
      <c r="I88">
        <f t="shared" si="15"/>
        <v>28</v>
      </c>
      <c r="J88">
        <f t="shared" si="16"/>
        <v>85</v>
      </c>
      <c r="K88">
        <f t="shared" si="17"/>
        <v>202800</v>
      </c>
      <c r="L88">
        <f t="shared" si="18"/>
        <v>1014</v>
      </c>
    </row>
    <row r="89" spans="1:12" x14ac:dyDescent="0.3">
      <c r="A89">
        <v>-6.5482602669284726E-2</v>
      </c>
      <c r="B89">
        <v>1</v>
      </c>
      <c r="C89">
        <f t="shared" si="14"/>
        <v>0</v>
      </c>
      <c r="D89">
        <f>SUM(C$2:C89)</f>
        <v>63</v>
      </c>
      <c r="E89">
        <f>SUM(B$2:B89)</f>
        <v>25</v>
      </c>
      <c r="F89">
        <f t="shared" si="22"/>
        <v>0.48076923076923078</v>
      </c>
      <c r="G89">
        <f t="shared" si="23"/>
        <v>0.42567567567567566</v>
      </c>
      <c r="H89">
        <f t="shared" si="21"/>
        <v>0</v>
      </c>
      <c r="I89">
        <f t="shared" si="15"/>
        <v>27</v>
      </c>
      <c r="J89">
        <f t="shared" si="16"/>
        <v>85</v>
      </c>
      <c r="K89">
        <f t="shared" si="17"/>
        <v>207700</v>
      </c>
      <c r="L89">
        <f t="shared" si="18"/>
        <v>1038.5</v>
      </c>
    </row>
    <row r="90" spans="1:12" x14ac:dyDescent="0.3">
      <c r="A90">
        <v>0.32860832717942101</v>
      </c>
      <c r="B90">
        <v>0</v>
      </c>
      <c r="C90">
        <f t="shared" si="14"/>
        <v>1</v>
      </c>
      <c r="D90">
        <f>SUM(C$2:C90)</f>
        <v>64</v>
      </c>
      <c r="E90">
        <f>SUM(B$2:B90)</f>
        <v>25</v>
      </c>
      <c r="F90">
        <f t="shared" si="22"/>
        <v>0.48076923076923078</v>
      </c>
      <c r="G90">
        <f t="shared" si="23"/>
        <v>0.43243243243243246</v>
      </c>
      <c r="H90">
        <f t="shared" si="21"/>
        <v>3.2484407484407686E-3</v>
      </c>
      <c r="I90">
        <f t="shared" si="15"/>
        <v>27</v>
      </c>
      <c r="J90">
        <f t="shared" si="16"/>
        <v>84</v>
      </c>
      <c r="K90">
        <f t="shared" si="17"/>
        <v>203700</v>
      </c>
      <c r="L90">
        <f t="shared" si="18"/>
        <v>1018.5</v>
      </c>
    </row>
    <row r="91" spans="1:12" x14ac:dyDescent="0.3">
      <c r="A91">
        <v>0.29239844780847957</v>
      </c>
      <c r="B91">
        <v>0</v>
      </c>
      <c r="C91">
        <f t="shared" si="14"/>
        <v>1</v>
      </c>
      <c r="D91">
        <f>SUM(C$2:C91)</f>
        <v>65</v>
      </c>
      <c r="E91">
        <f>SUM(B$2:B91)</f>
        <v>25</v>
      </c>
      <c r="F91">
        <f t="shared" si="22"/>
        <v>0.48076923076923078</v>
      </c>
      <c r="G91">
        <f t="shared" si="23"/>
        <v>0.4391891891891892</v>
      </c>
      <c r="H91">
        <f t="shared" si="21"/>
        <v>3.2484407484407421E-3</v>
      </c>
      <c r="I91">
        <f t="shared" si="15"/>
        <v>27</v>
      </c>
      <c r="J91">
        <f t="shared" si="16"/>
        <v>83</v>
      </c>
      <c r="K91">
        <f t="shared" si="17"/>
        <v>199700</v>
      </c>
      <c r="L91">
        <f t="shared" si="18"/>
        <v>998.5</v>
      </c>
    </row>
    <row r="92" spans="1:12" x14ac:dyDescent="0.3">
      <c r="A92">
        <v>0.51786293066476008</v>
      </c>
      <c r="B92">
        <v>1</v>
      </c>
      <c r="C92">
        <f t="shared" si="14"/>
        <v>0</v>
      </c>
      <c r="D92">
        <f>SUM(C$2:C92)</f>
        <v>65</v>
      </c>
      <c r="E92">
        <f>SUM(B$2:B92)</f>
        <v>26</v>
      </c>
      <c r="F92">
        <f t="shared" si="22"/>
        <v>0.5</v>
      </c>
      <c r="G92">
        <f t="shared" si="23"/>
        <v>0.4391891891891892</v>
      </c>
      <c r="H92">
        <f t="shared" si="21"/>
        <v>0</v>
      </c>
      <c r="I92">
        <f t="shared" si="15"/>
        <v>26</v>
      </c>
      <c r="J92">
        <f t="shared" si="16"/>
        <v>83</v>
      </c>
      <c r="K92">
        <f t="shared" si="17"/>
        <v>204600</v>
      </c>
      <c r="L92">
        <f t="shared" si="18"/>
        <v>1023</v>
      </c>
    </row>
    <row r="93" spans="1:12" x14ac:dyDescent="0.3">
      <c r="A93">
        <v>-5.1155902901366845E-2</v>
      </c>
      <c r="B93">
        <v>0</v>
      </c>
      <c r="C93">
        <f t="shared" si="14"/>
        <v>1</v>
      </c>
      <c r="D93">
        <f>SUM(C$2:C93)</f>
        <v>66</v>
      </c>
      <c r="E93">
        <f>SUM(B$2:B93)</f>
        <v>26</v>
      </c>
      <c r="F93">
        <f t="shared" si="22"/>
        <v>0.5</v>
      </c>
      <c r="G93">
        <f t="shared" si="23"/>
        <v>0.44594594594594594</v>
      </c>
      <c r="H93">
        <f t="shared" si="21"/>
        <v>3.3783783783783716E-3</v>
      </c>
      <c r="I93">
        <f t="shared" si="15"/>
        <v>26</v>
      </c>
      <c r="J93">
        <f t="shared" si="16"/>
        <v>82</v>
      </c>
      <c r="K93">
        <f t="shared" si="17"/>
        <v>200600</v>
      </c>
      <c r="L93">
        <f t="shared" si="18"/>
        <v>1003</v>
      </c>
    </row>
    <row r="94" spans="1:12" x14ac:dyDescent="0.3">
      <c r="A94">
        <v>-3.1680850349106442E-2</v>
      </c>
      <c r="B94">
        <v>0</v>
      </c>
      <c r="C94">
        <f t="shared" si="14"/>
        <v>1</v>
      </c>
      <c r="D94">
        <f>SUM(C$2:C94)</f>
        <v>67</v>
      </c>
      <c r="E94">
        <f>SUM(B$2:B94)</f>
        <v>26</v>
      </c>
      <c r="F94">
        <f t="shared" si="22"/>
        <v>0.5</v>
      </c>
      <c r="G94">
        <f t="shared" si="23"/>
        <v>0.45270270270270269</v>
      </c>
      <c r="H94">
        <f t="shared" si="21"/>
        <v>3.3783783783783716E-3</v>
      </c>
      <c r="I94">
        <f t="shared" si="15"/>
        <v>26</v>
      </c>
      <c r="J94">
        <f t="shared" si="16"/>
        <v>81</v>
      </c>
      <c r="K94">
        <f t="shared" si="17"/>
        <v>196600</v>
      </c>
      <c r="L94">
        <f t="shared" si="18"/>
        <v>983</v>
      </c>
    </row>
    <row r="95" spans="1:12" x14ac:dyDescent="0.3">
      <c r="A95">
        <v>0.3255668533888359</v>
      </c>
      <c r="B95">
        <v>0</v>
      </c>
      <c r="C95">
        <f t="shared" si="14"/>
        <v>1</v>
      </c>
      <c r="D95">
        <f>SUM(C$2:C95)</f>
        <v>68</v>
      </c>
      <c r="E95">
        <f>SUM(B$2:B95)</f>
        <v>26</v>
      </c>
      <c r="F95">
        <f t="shared" si="22"/>
        <v>0.5</v>
      </c>
      <c r="G95">
        <f t="shared" si="23"/>
        <v>0.45945945945945948</v>
      </c>
      <c r="H95">
        <f t="shared" si="21"/>
        <v>3.3783783783783994E-3</v>
      </c>
      <c r="I95">
        <f t="shared" si="15"/>
        <v>26</v>
      </c>
      <c r="J95">
        <f t="shared" si="16"/>
        <v>80</v>
      </c>
      <c r="K95">
        <f t="shared" si="17"/>
        <v>192600</v>
      </c>
      <c r="L95">
        <f t="shared" si="18"/>
        <v>963</v>
      </c>
    </row>
    <row r="96" spans="1:12" x14ac:dyDescent="0.3">
      <c r="A96">
        <v>8.3227896263721388E-2</v>
      </c>
      <c r="B96">
        <v>0</v>
      </c>
      <c r="C96">
        <f t="shared" si="14"/>
        <v>1</v>
      </c>
      <c r="D96">
        <f>SUM(C$2:C96)</f>
        <v>69</v>
      </c>
      <c r="E96">
        <f>SUM(B$2:B96)</f>
        <v>26</v>
      </c>
      <c r="F96">
        <f t="shared" si="22"/>
        <v>0.5</v>
      </c>
      <c r="G96">
        <f t="shared" si="23"/>
        <v>0.46621621621621623</v>
      </c>
      <c r="H96">
        <f t="shared" si="21"/>
        <v>3.3783783783783716E-3</v>
      </c>
      <c r="I96">
        <f t="shared" si="15"/>
        <v>26</v>
      </c>
      <c r="J96">
        <f t="shared" si="16"/>
        <v>79</v>
      </c>
      <c r="K96">
        <f t="shared" si="17"/>
        <v>188600</v>
      </c>
      <c r="L96">
        <f t="shared" si="18"/>
        <v>943</v>
      </c>
    </row>
    <row r="97" spans="1:12" x14ac:dyDescent="0.3">
      <c r="A97">
        <v>4.1668251353985608E-2</v>
      </c>
      <c r="B97">
        <v>0</v>
      </c>
      <c r="C97">
        <f t="shared" si="14"/>
        <v>1</v>
      </c>
      <c r="D97">
        <f>SUM(C$2:C97)</f>
        <v>70</v>
      </c>
      <c r="E97">
        <f>SUM(B$2:B97)</f>
        <v>26</v>
      </c>
      <c r="F97">
        <f t="shared" si="22"/>
        <v>0.5</v>
      </c>
      <c r="G97">
        <f t="shared" si="23"/>
        <v>0.47297297297297297</v>
      </c>
      <c r="H97">
        <f t="shared" si="21"/>
        <v>3.3783783783783716E-3</v>
      </c>
      <c r="I97">
        <f t="shared" si="15"/>
        <v>26</v>
      </c>
      <c r="J97">
        <f t="shared" si="16"/>
        <v>78</v>
      </c>
      <c r="K97">
        <f t="shared" si="17"/>
        <v>184600</v>
      </c>
      <c r="L97">
        <f t="shared" si="18"/>
        <v>923</v>
      </c>
    </row>
    <row r="98" spans="1:12" x14ac:dyDescent="0.3">
      <c r="A98">
        <v>-0.22304672180407203</v>
      </c>
      <c r="B98">
        <v>0</v>
      </c>
      <c r="C98">
        <f t="shared" ref="C98:C129" si="24">1-B98</f>
        <v>1</v>
      </c>
      <c r="D98">
        <f>SUM(C$2:C98)</f>
        <v>71</v>
      </c>
      <c r="E98">
        <f>SUM(B$2:B98)</f>
        <v>26</v>
      </c>
      <c r="F98">
        <f t="shared" si="22"/>
        <v>0.5</v>
      </c>
      <c r="G98">
        <f t="shared" si="23"/>
        <v>0.47972972972972971</v>
      </c>
      <c r="H98">
        <f t="shared" si="21"/>
        <v>3.3783783783783716E-3</v>
      </c>
      <c r="I98">
        <f t="shared" ref="I98:I129" si="25">52-E98</f>
        <v>26</v>
      </c>
      <c r="J98">
        <f t="shared" ref="J98:J129" si="26">148-D98</f>
        <v>77</v>
      </c>
      <c r="K98">
        <f t="shared" ref="K98:K129" si="27">4000*J98-4900*I98</f>
        <v>180600</v>
      </c>
      <c r="L98">
        <f t="shared" ref="L98:L129" si="28">K98/200</f>
        <v>903</v>
      </c>
    </row>
    <row r="99" spans="1:12" x14ac:dyDescent="0.3">
      <c r="A99">
        <v>-0.20533771843220106</v>
      </c>
      <c r="B99">
        <v>0</v>
      </c>
      <c r="C99">
        <f t="shared" si="24"/>
        <v>1</v>
      </c>
      <c r="D99">
        <f>SUM(C$2:C99)</f>
        <v>72</v>
      </c>
      <c r="E99">
        <f>SUM(B$2:B99)</f>
        <v>26</v>
      </c>
      <c r="F99">
        <f t="shared" si="22"/>
        <v>0.5</v>
      </c>
      <c r="G99">
        <f t="shared" si="23"/>
        <v>0.48648648648648651</v>
      </c>
      <c r="H99">
        <f t="shared" si="21"/>
        <v>3.3783783783783994E-3</v>
      </c>
      <c r="I99">
        <f t="shared" si="25"/>
        <v>26</v>
      </c>
      <c r="J99">
        <f t="shared" si="26"/>
        <v>76</v>
      </c>
      <c r="K99">
        <f t="shared" si="27"/>
        <v>176600</v>
      </c>
      <c r="L99">
        <f t="shared" si="28"/>
        <v>883</v>
      </c>
    </row>
    <row r="100" spans="1:12" x14ac:dyDescent="0.3">
      <c r="A100">
        <v>-0.65059423381993575</v>
      </c>
      <c r="B100">
        <v>0</v>
      </c>
      <c r="C100">
        <f t="shared" si="24"/>
        <v>1</v>
      </c>
      <c r="D100">
        <f>SUM(C$2:C100)</f>
        <v>73</v>
      </c>
      <c r="E100">
        <f>SUM(B$2:B100)</f>
        <v>26</v>
      </c>
      <c r="F100">
        <f t="shared" si="22"/>
        <v>0.5</v>
      </c>
      <c r="G100">
        <f t="shared" si="23"/>
        <v>0.49324324324324326</v>
      </c>
      <c r="H100">
        <f t="shared" si="21"/>
        <v>3.3783783783783716E-3</v>
      </c>
      <c r="I100">
        <f t="shared" si="25"/>
        <v>26</v>
      </c>
      <c r="J100">
        <f t="shared" si="26"/>
        <v>75</v>
      </c>
      <c r="K100">
        <f t="shared" si="27"/>
        <v>172600</v>
      </c>
      <c r="L100">
        <f t="shared" si="28"/>
        <v>863</v>
      </c>
    </row>
    <row r="101" spans="1:12" x14ac:dyDescent="0.3">
      <c r="A101">
        <v>-0.14634661107200048</v>
      </c>
      <c r="B101">
        <v>0</v>
      </c>
      <c r="C101">
        <f t="shared" si="24"/>
        <v>1</v>
      </c>
      <c r="D101">
        <f>SUM(C$2:C101)</f>
        <v>74</v>
      </c>
      <c r="E101">
        <f>SUM(B$2:B101)</f>
        <v>26</v>
      </c>
      <c r="F101">
        <f t="shared" si="22"/>
        <v>0.5</v>
      </c>
      <c r="G101">
        <f t="shared" si="23"/>
        <v>0.5</v>
      </c>
      <c r="H101">
        <f t="shared" ref="H101:H132" si="29">(F100+F101)/2*(G101-G100)</f>
        <v>3.3783783783783716E-3</v>
      </c>
      <c r="I101">
        <f t="shared" si="25"/>
        <v>26</v>
      </c>
      <c r="J101">
        <f t="shared" si="26"/>
        <v>74</v>
      </c>
      <c r="K101">
        <f t="shared" si="27"/>
        <v>168600</v>
      </c>
      <c r="L101">
        <f t="shared" si="28"/>
        <v>843</v>
      </c>
    </row>
    <row r="102" spans="1:12" x14ac:dyDescent="0.3">
      <c r="A102">
        <v>0.12174851138669331</v>
      </c>
      <c r="B102">
        <v>0</v>
      </c>
      <c r="C102">
        <f t="shared" si="24"/>
        <v>1</v>
      </c>
      <c r="D102">
        <f>SUM(C$2:C102)</f>
        <v>75</v>
      </c>
      <c r="E102">
        <f>SUM(B$2:B102)</f>
        <v>26</v>
      </c>
      <c r="F102">
        <f t="shared" si="22"/>
        <v>0.5</v>
      </c>
      <c r="G102">
        <f t="shared" si="23"/>
        <v>0.5067567567567568</v>
      </c>
      <c r="H102">
        <f t="shared" si="29"/>
        <v>3.3783783783783994E-3</v>
      </c>
      <c r="I102">
        <f t="shared" si="25"/>
        <v>26</v>
      </c>
      <c r="J102">
        <f t="shared" si="26"/>
        <v>73</v>
      </c>
      <c r="K102">
        <f t="shared" si="27"/>
        <v>164600</v>
      </c>
      <c r="L102">
        <f t="shared" si="28"/>
        <v>823</v>
      </c>
    </row>
    <row r="103" spans="1:12" x14ac:dyDescent="0.3">
      <c r="A103">
        <v>0.30381418124536075</v>
      </c>
      <c r="B103">
        <v>0</v>
      </c>
      <c r="C103">
        <f t="shared" si="24"/>
        <v>1</v>
      </c>
      <c r="D103">
        <f>SUM(C$2:C103)</f>
        <v>76</v>
      </c>
      <c r="E103">
        <f>SUM(B$2:B103)</f>
        <v>26</v>
      </c>
      <c r="F103">
        <f t="shared" si="22"/>
        <v>0.5</v>
      </c>
      <c r="G103">
        <f t="shared" si="23"/>
        <v>0.51351351351351349</v>
      </c>
      <c r="H103">
        <f t="shared" si="29"/>
        <v>3.3783783783783439E-3</v>
      </c>
      <c r="I103">
        <f t="shared" si="25"/>
        <v>26</v>
      </c>
      <c r="J103">
        <f t="shared" si="26"/>
        <v>72</v>
      </c>
      <c r="K103">
        <f t="shared" si="27"/>
        <v>160600</v>
      </c>
      <c r="L103">
        <f t="shared" si="28"/>
        <v>803</v>
      </c>
    </row>
    <row r="104" spans="1:12" x14ac:dyDescent="0.3">
      <c r="A104">
        <v>0.16170986702302909</v>
      </c>
      <c r="B104">
        <v>0</v>
      </c>
      <c r="C104">
        <f t="shared" si="24"/>
        <v>1</v>
      </c>
      <c r="D104">
        <f>SUM(C$2:C104)</f>
        <v>77</v>
      </c>
      <c r="E104">
        <f>SUM(B$2:B104)</f>
        <v>26</v>
      </c>
      <c r="F104">
        <f t="shared" si="22"/>
        <v>0.5</v>
      </c>
      <c r="G104">
        <f t="shared" si="23"/>
        <v>0.52027027027027029</v>
      </c>
      <c r="H104">
        <f t="shared" si="29"/>
        <v>3.3783783783783994E-3</v>
      </c>
      <c r="I104">
        <f t="shared" si="25"/>
        <v>26</v>
      </c>
      <c r="J104">
        <f t="shared" si="26"/>
        <v>71</v>
      </c>
      <c r="K104">
        <f t="shared" si="27"/>
        <v>156600</v>
      </c>
      <c r="L104">
        <f t="shared" si="28"/>
        <v>783</v>
      </c>
    </row>
    <row r="105" spans="1:12" x14ac:dyDescent="0.3">
      <c r="A105">
        <v>0.18875863364252407</v>
      </c>
      <c r="B105">
        <v>0</v>
      </c>
      <c r="C105">
        <f t="shared" si="24"/>
        <v>1</v>
      </c>
      <c r="D105">
        <f>SUM(C$2:C105)</f>
        <v>78</v>
      </c>
      <c r="E105">
        <f>SUM(B$2:B105)</f>
        <v>26</v>
      </c>
      <c r="F105">
        <f t="shared" si="22"/>
        <v>0.5</v>
      </c>
      <c r="G105">
        <f t="shared" si="23"/>
        <v>0.52702702702702697</v>
      </c>
      <c r="H105">
        <f t="shared" si="29"/>
        <v>3.3783783783783439E-3</v>
      </c>
      <c r="I105">
        <f t="shared" si="25"/>
        <v>26</v>
      </c>
      <c r="J105">
        <f t="shared" si="26"/>
        <v>70</v>
      </c>
      <c r="K105">
        <f t="shared" si="27"/>
        <v>152600</v>
      </c>
      <c r="L105">
        <f t="shared" si="28"/>
        <v>763</v>
      </c>
    </row>
    <row r="106" spans="1:12" x14ac:dyDescent="0.3">
      <c r="A106">
        <v>-2.5608912909105747E-2</v>
      </c>
      <c r="B106">
        <v>0</v>
      </c>
      <c r="C106">
        <f t="shared" si="24"/>
        <v>1</v>
      </c>
      <c r="D106">
        <f>SUM(C$2:C106)</f>
        <v>79</v>
      </c>
      <c r="E106">
        <f>SUM(B$2:B106)</f>
        <v>26</v>
      </c>
      <c r="F106">
        <f t="shared" si="22"/>
        <v>0.5</v>
      </c>
      <c r="G106">
        <f t="shared" si="23"/>
        <v>0.53378378378378377</v>
      </c>
      <c r="H106">
        <f t="shared" si="29"/>
        <v>3.3783783783783994E-3</v>
      </c>
      <c r="I106">
        <f t="shared" si="25"/>
        <v>26</v>
      </c>
      <c r="J106">
        <f t="shared" si="26"/>
        <v>69</v>
      </c>
      <c r="K106">
        <f t="shared" si="27"/>
        <v>148600</v>
      </c>
      <c r="L106">
        <f t="shared" si="28"/>
        <v>743</v>
      </c>
    </row>
    <row r="107" spans="1:12" x14ac:dyDescent="0.3">
      <c r="A107">
        <v>0.19768190976308303</v>
      </c>
      <c r="B107">
        <v>0</v>
      </c>
      <c r="C107">
        <f t="shared" si="24"/>
        <v>1</v>
      </c>
      <c r="D107">
        <f>SUM(C$2:C107)</f>
        <v>80</v>
      </c>
      <c r="E107">
        <f>SUM(B$2:B107)</f>
        <v>26</v>
      </c>
      <c r="F107">
        <f t="shared" si="22"/>
        <v>0.5</v>
      </c>
      <c r="G107">
        <f t="shared" si="23"/>
        <v>0.54054054054054057</v>
      </c>
      <c r="H107">
        <f t="shared" si="29"/>
        <v>3.3783783783783994E-3</v>
      </c>
      <c r="I107">
        <f t="shared" si="25"/>
        <v>26</v>
      </c>
      <c r="J107">
        <f t="shared" si="26"/>
        <v>68</v>
      </c>
      <c r="K107">
        <f t="shared" si="27"/>
        <v>144600</v>
      </c>
      <c r="L107">
        <f t="shared" si="28"/>
        <v>723</v>
      </c>
    </row>
    <row r="108" spans="1:12" x14ac:dyDescent="0.3">
      <c r="A108">
        <v>-0.70097323304623493</v>
      </c>
      <c r="B108">
        <v>0</v>
      </c>
      <c r="C108">
        <f t="shared" si="24"/>
        <v>1</v>
      </c>
      <c r="D108">
        <f>SUM(C$2:C108)</f>
        <v>81</v>
      </c>
      <c r="E108">
        <f>SUM(B$2:B108)</f>
        <v>26</v>
      </c>
      <c r="F108">
        <f t="shared" si="22"/>
        <v>0.5</v>
      </c>
      <c r="G108">
        <f t="shared" si="23"/>
        <v>0.54729729729729726</v>
      </c>
      <c r="H108">
        <f t="shared" si="29"/>
        <v>3.3783783783783439E-3</v>
      </c>
      <c r="I108">
        <f t="shared" si="25"/>
        <v>26</v>
      </c>
      <c r="J108">
        <f t="shared" si="26"/>
        <v>67</v>
      </c>
      <c r="K108">
        <f t="shared" si="27"/>
        <v>140600</v>
      </c>
      <c r="L108">
        <f t="shared" si="28"/>
        <v>703</v>
      </c>
    </row>
    <row r="109" spans="1:12" x14ac:dyDescent="0.3">
      <c r="A109">
        <v>-1.0095460662917026</v>
      </c>
      <c r="B109">
        <v>0</v>
      </c>
      <c r="C109">
        <f t="shared" si="24"/>
        <v>1</v>
      </c>
      <c r="D109">
        <f>SUM(C$2:C109)</f>
        <v>82</v>
      </c>
      <c r="E109">
        <f>SUM(B$2:B109)</f>
        <v>26</v>
      </c>
      <c r="F109">
        <f t="shared" si="22"/>
        <v>0.5</v>
      </c>
      <c r="G109">
        <f t="shared" si="23"/>
        <v>0.55405405405405406</v>
      </c>
      <c r="H109">
        <f t="shared" si="29"/>
        <v>3.3783783783783994E-3</v>
      </c>
      <c r="I109">
        <f t="shared" si="25"/>
        <v>26</v>
      </c>
      <c r="J109">
        <f t="shared" si="26"/>
        <v>66</v>
      </c>
      <c r="K109">
        <f t="shared" si="27"/>
        <v>136600</v>
      </c>
      <c r="L109">
        <f t="shared" si="28"/>
        <v>683</v>
      </c>
    </row>
    <row r="110" spans="1:12" x14ac:dyDescent="0.3">
      <c r="A110">
        <v>-6.2025783201522723E-2</v>
      </c>
      <c r="B110">
        <v>0</v>
      </c>
      <c r="C110">
        <f t="shared" si="24"/>
        <v>1</v>
      </c>
      <c r="D110">
        <f>SUM(C$2:C110)</f>
        <v>83</v>
      </c>
      <c r="E110">
        <f>SUM(B$2:B110)</f>
        <v>26</v>
      </c>
      <c r="F110">
        <f t="shared" si="22"/>
        <v>0.5</v>
      </c>
      <c r="G110">
        <f t="shared" si="23"/>
        <v>0.56081081081081086</v>
      </c>
      <c r="H110">
        <f t="shared" si="29"/>
        <v>3.3783783783783994E-3</v>
      </c>
      <c r="I110">
        <f t="shared" si="25"/>
        <v>26</v>
      </c>
      <c r="J110">
        <f t="shared" si="26"/>
        <v>65</v>
      </c>
      <c r="K110">
        <f t="shared" si="27"/>
        <v>132600</v>
      </c>
      <c r="L110">
        <f t="shared" si="28"/>
        <v>663</v>
      </c>
    </row>
    <row r="111" spans="1:12" x14ac:dyDescent="0.3">
      <c r="A111">
        <v>-4.3219164910147372E-2</v>
      </c>
      <c r="B111">
        <v>0</v>
      </c>
      <c r="C111">
        <f t="shared" si="24"/>
        <v>1</v>
      </c>
      <c r="D111">
        <f>SUM(C$2:C111)</f>
        <v>84</v>
      </c>
      <c r="E111">
        <f>SUM(B$2:B111)</f>
        <v>26</v>
      </c>
      <c r="F111">
        <f t="shared" si="22"/>
        <v>0.5</v>
      </c>
      <c r="G111">
        <f t="shared" si="23"/>
        <v>0.56756756756756754</v>
      </c>
      <c r="H111">
        <f t="shared" si="29"/>
        <v>3.3783783783783439E-3</v>
      </c>
      <c r="I111">
        <f t="shared" si="25"/>
        <v>26</v>
      </c>
      <c r="J111">
        <f t="shared" si="26"/>
        <v>64</v>
      </c>
      <c r="K111">
        <f t="shared" si="27"/>
        <v>128600</v>
      </c>
      <c r="L111">
        <f t="shared" si="28"/>
        <v>643</v>
      </c>
    </row>
    <row r="112" spans="1:12" x14ac:dyDescent="0.3">
      <c r="A112">
        <v>0.39582006504344952</v>
      </c>
      <c r="B112">
        <v>1</v>
      </c>
      <c r="C112">
        <f t="shared" si="24"/>
        <v>0</v>
      </c>
      <c r="D112">
        <f>SUM(C$2:C112)</f>
        <v>84</v>
      </c>
      <c r="E112">
        <f>SUM(B$2:B112)</f>
        <v>27</v>
      </c>
      <c r="F112">
        <f t="shared" si="22"/>
        <v>0.51923076923076927</v>
      </c>
      <c r="G112">
        <f t="shared" si="23"/>
        <v>0.56756756756756754</v>
      </c>
      <c r="H112">
        <f t="shared" si="29"/>
        <v>0</v>
      </c>
      <c r="I112">
        <f t="shared" si="25"/>
        <v>25</v>
      </c>
      <c r="J112">
        <f t="shared" si="26"/>
        <v>64</v>
      </c>
      <c r="K112">
        <f t="shared" si="27"/>
        <v>133500</v>
      </c>
      <c r="L112">
        <f t="shared" si="28"/>
        <v>667.5</v>
      </c>
    </row>
    <row r="113" spans="1:12" x14ac:dyDescent="0.3">
      <c r="A113">
        <v>0.34911515342806426</v>
      </c>
      <c r="B113">
        <v>0</v>
      </c>
      <c r="C113">
        <f t="shared" si="24"/>
        <v>1</v>
      </c>
      <c r="D113">
        <f>SUM(C$2:C113)</f>
        <v>85</v>
      </c>
      <c r="E113">
        <f>SUM(B$2:B113)</f>
        <v>27</v>
      </c>
      <c r="F113">
        <f t="shared" si="22"/>
        <v>0.51923076923076927</v>
      </c>
      <c r="G113">
        <f t="shared" si="23"/>
        <v>0.57432432432432434</v>
      </c>
      <c r="H113">
        <f t="shared" si="29"/>
        <v>3.5083160083160306E-3</v>
      </c>
      <c r="I113">
        <f t="shared" si="25"/>
        <v>25</v>
      </c>
      <c r="J113">
        <f t="shared" si="26"/>
        <v>63</v>
      </c>
      <c r="K113">
        <f t="shared" si="27"/>
        <v>129500</v>
      </c>
      <c r="L113">
        <f t="shared" si="28"/>
        <v>647.5</v>
      </c>
    </row>
    <row r="114" spans="1:12" x14ac:dyDescent="0.3">
      <c r="A114">
        <v>0.2949009602611678</v>
      </c>
      <c r="B114">
        <v>1</v>
      </c>
      <c r="C114">
        <f t="shared" si="24"/>
        <v>0</v>
      </c>
      <c r="D114">
        <f>SUM(C$2:C114)</f>
        <v>85</v>
      </c>
      <c r="E114">
        <f>SUM(B$2:B114)</f>
        <v>28</v>
      </c>
      <c r="F114">
        <f t="shared" si="22"/>
        <v>0.53846153846153844</v>
      </c>
      <c r="G114">
        <f t="shared" si="23"/>
        <v>0.57432432432432434</v>
      </c>
      <c r="H114">
        <f t="shared" si="29"/>
        <v>0</v>
      </c>
      <c r="I114">
        <f t="shared" si="25"/>
        <v>24</v>
      </c>
      <c r="J114">
        <f t="shared" si="26"/>
        <v>63</v>
      </c>
      <c r="K114">
        <f t="shared" si="27"/>
        <v>134400</v>
      </c>
      <c r="L114">
        <f t="shared" si="28"/>
        <v>672</v>
      </c>
    </row>
    <row r="115" spans="1:12" x14ac:dyDescent="0.3">
      <c r="A115">
        <v>0.14119774978892258</v>
      </c>
      <c r="B115">
        <v>1</v>
      </c>
      <c r="C115">
        <f t="shared" si="24"/>
        <v>0</v>
      </c>
      <c r="D115">
        <f>SUM(C$2:C115)</f>
        <v>85</v>
      </c>
      <c r="E115">
        <f>SUM(B$2:B115)</f>
        <v>29</v>
      </c>
      <c r="F115">
        <f t="shared" si="22"/>
        <v>0.55769230769230771</v>
      </c>
      <c r="G115">
        <f t="shared" si="23"/>
        <v>0.57432432432432434</v>
      </c>
      <c r="H115">
        <f t="shared" si="29"/>
        <v>0</v>
      </c>
      <c r="I115">
        <f t="shared" si="25"/>
        <v>23</v>
      </c>
      <c r="J115">
        <f t="shared" si="26"/>
        <v>63</v>
      </c>
      <c r="K115">
        <f t="shared" si="27"/>
        <v>139300</v>
      </c>
      <c r="L115">
        <f t="shared" si="28"/>
        <v>696.5</v>
      </c>
    </row>
    <row r="116" spans="1:12" x14ac:dyDescent="0.3">
      <c r="A116">
        <v>0.34419170295543905</v>
      </c>
      <c r="B116">
        <v>0</v>
      </c>
      <c r="C116">
        <f t="shared" si="24"/>
        <v>1</v>
      </c>
      <c r="D116">
        <f>SUM(C$2:C116)</f>
        <v>86</v>
      </c>
      <c r="E116">
        <f>SUM(B$2:B116)</f>
        <v>29</v>
      </c>
      <c r="F116">
        <f t="shared" si="22"/>
        <v>0.55769230769230771</v>
      </c>
      <c r="G116">
        <f t="shared" si="23"/>
        <v>0.58108108108108103</v>
      </c>
      <c r="H116">
        <f t="shared" si="29"/>
        <v>3.7681912681912298E-3</v>
      </c>
      <c r="I116">
        <f t="shared" si="25"/>
        <v>23</v>
      </c>
      <c r="J116">
        <f t="shared" si="26"/>
        <v>62</v>
      </c>
      <c r="K116">
        <f t="shared" si="27"/>
        <v>135300</v>
      </c>
      <c r="L116">
        <f t="shared" si="28"/>
        <v>676.5</v>
      </c>
    </row>
    <row r="117" spans="1:12" x14ac:dyDescent="0.3">
      <c r="A117">
        <v>0.19662457380343679</v>
      </c>
      <c r="B117">
        <v>1</v>
      </c>
      <c r="C117">
        <f t="shared" si="24"/>
        <v>0</v>
      </c>
      <c r="D117">
        <f>SUM(C$2:C117)</f>
        <v>86</v>
      </c>
      <c r="E117">
        <f>SUM(B$2:B117)</f>
        <v>30</v>
      </c>
      <c r="F117">
        <f t="shared" ref="F117:F148" si="30">E117/52</f>
        <v>0.57692307692307687</v>
      </c>
      <c r="G117">
        <f t="shared" ref="G117:G148" si="31">D117/148</f>
        <v>0.58108108108108103</v>
      </c>
      <c r="H117">
        <f t="shared" si="29"/>
        <v>0</v>
      </c>
      <c r="I117">
        <f t="shared" si="25"/>
        <v>22</v>
      </c>
      <c r="J117">
        <f t="shared" si="26"/>
        <v>62</v>
      </c>
      <c r="K117">
        <f t="shared" si="27"/>
        <v>140200</v>
      </c>
      <c r="L117">
        <f t="shared" si="28"/>
        <v>701</v>
      </c>
    </row>
    <row r="118" spans="1:12" x14ac:dyDescent="0.3">
      <c r="A118">
        <v>0.31822147253840294</v>
      </c>
      <c r="B118">
        <v>0</v>
      </c>
      <c r="C118">
        <f t="shared" si="24"/>
        <v>1</v>
      </c>
      <c r="D118">
        <f>SUM(C$2:C118)</f>
        <v>87</v>
      </c>
      <c r="E118">
        <f>SUM(B$2:B118)</f>
        <v>30</v>
      </c>
      <c r="F118">
        <f t="shared" si="30"/>
        <v>0.57692307692307687</v>
      </c>
      <c r="G118">
        <f t="shared" si="31"/>
        <v>0.58783783783783783</v>
      </c>
      <c r="H118">
        <f t="shared" si="29"/>
        <v>3.8981288981289222E-3</v>
      </c>
      <c r="I118">
        <f t="shared" si="25"/>
        <v>22</v>
      </c>
      <c r="J118">
        <f t="shared" si="26"/>
        <v>61</v>
      </c>
      <c r="K118">
        <f t="shared" si="27"/>
        <v>136200</v>
      </c>
      <c r="L118">
        <f t="shared" si="28"/>
        <v>681</v>
      </c>
    </row>
    <row r="119" spans="1:12" x14ac:dyDescent="0.3">
      <c r="A119">
        <v>-0.91765218404433957</v>
      </c>
      <c r="B119">
        <v>0</v>
      </c>
      <c r="C119">
        <f t="shared" si="24"/>
        <v>1</v>
      </c>
      <c r="D119">
        <f>SUM(C$2:C119)</f>
        <v>88</v>
      </c>
      <c r="E119">
        <f>SUM(B$2:B119)</f>
        <v>30</v>
      </c>
      <c r="F119">
        <f t="shared" si="30"/>
        <v>0.57692307692307687</v>
      </c>
      <c r="G119">
        <f t="shared" si="31"/>
        <v>0.59459459459459463</v>
      </c>
      <c r="H119">
        <f t="shared" si="29"/>
        <v>3.8981288981289222E-3</v>
      </c>
      <c r="I119">
        <f t="shared" si="25"/>
        <v>22</v>
      </c>
      <c r="J119">
        <f t="shared" si="26"/>
        <v>60</v>
      </c>
      <c r="K119">
        <f t="shared" si="27"/>
        <v>132200</v>
      </c>
      <c r="L119">
        <f t="shared" si="28"/>
        <v>661</v>
      </c>
    </row>
    <row r="120" spans="1:12" x14ac:dyDescent="0.3">
      <c r="A120">
        <v>-0.45527441261282353</v>
      </c>
      <c r="B120">
        <v>0</v>
      </c>
      <c r="C120">
        <f t="shared" si="24"/>
        <v>1</v>
      </c>
      <c r="D120">
        <f>SUM(C$2:C120)</f>
        <v>89</v>
      </c>
      <c r="E120">
        <f>SUM(B$2:B120)</f>
        <v>30</v>
      </c>
      <c r="F120">
        <f t="shared" si="30"/>
        <v>0.57692307692307687</v>
      </c>
      <c r="G120">
        <f t="shared" si="31"/>
        <v>0.60135135135135132</v>
      </c>
      <c r="H120">
        <f t="shared" si="29"/>
        <v>3.898128898128858E-3</v>
      </c>
      <c r="I120">
        <f t="shared" si="25"/>
        <v>22</v>
      </c>
      <c r="J120">
        <f t="shared" si="26"/>
        <v>59</v>
      </c>
      <c r="K120">
        <f t="shared" si="27"/>
        <v>128200</v>
      </c>
      <c r="L120">
        <f t="shared" si="28"/>
        <v>641</v>
      </c>
    </row>
    <row r="121" spans="1:12" x14ac:dyDescent="0.3">
      <c r="A121">
        <v>0.419654406716017</v>
      </c>
      <c r="B121">
        <v>0</v>
      </c>
      <c r="C121">
        <f t="shared" si="24"/>
        <v>1</v>
      </c>
      <c r="D121">
        <f>SUM(C$2:C121)</f>
        <v>90</v>
      </c>
      <c r="E121">
        <f>SUM(B$2:B121)</f>
        <v>30</v>
      </c>
      <c r="F121">
        <f t="shared" si="30"/>
        <v>0.57692307692307687</v>
      </c>
      <c r="G121">
        <f t="shared" si="31"/>
        <v>0.60810810810810811</v>
      </c>
      <c r="H121">
        <f t="shared" si="29"/>
        <v>3.8981288981289222E-3</v>
      </c>
      <c r="I121">
        <f t="shared" si="25"/>
        <v>22</v>
      </c>
      <c r="J121">
        <f t="shared" si="26"/>
        <v>58</v>
      </c>
      <c r="K121">
        <f t="shared" si="27"/>
        <v>124200</v>
      </c>
      <c r="L121">
        <f t="shared" si="28"/>
        <v>621</v>
      </c>
    </row>
    <row r="122" spans="1:12" x14ac:dyDescent="0.3">
      <c r="A122">
        <v>4.8209389618981205E-2</v>
      </c>
      <c r="B122">
        <v>0</v>
      </c>
      <c r="C122">
        <f t="shared" si="24"/>
        <v>1</v>
      </c>
      <c r="D122">
        <f>SUM(C$2:C122)</f>
        <v>91</v>
      </c>
      <c r="E122">
        <f>SUM(B$2:B122)</f>
        <v>30</v>
      </c>
      <c r="F122">
        <f t="shared" si="30"/>
        <v>0.57692307692307687</v>
      </c>
      <c r="G122">
        <f t="shared" si="31"/>
        <v>0.61486486486486491</v>
      </c>
      <c r="H122">
        <f t="shared" si="29"/>
        <v>3.8981288981289222E-3</v>
      </c>
      <c r="I122">
        <f t="shared" si="25"/>
        <v>22</v>
      </c>
      <c r="J122">
        <f t="shared" si="26"/>
        <v>57</v>
      </c>
      <c r="K122">
        <f t="shared" si="27"/>
        <v>120200</v>
      </c>
      <c r="L122">
        <f t="shared" si="28"/>
        <v>601</v>
      </c>
    </row>
    <row r="123" spans="1:12" x14ac:dyDescent="0.3">
      <c r="A123">
        <v>-0.21414992531226085</v>
      </c>
      <c r="B123">
        <v>0</v>
      </c>
      <c r="C123">
        <f t="shared" si="24"/>
        <v>1</v>
      </c>
      <c r="D123">
        <f>SUM(C$2:C123)</f>
        <v>92</v>
      </c>
      <c r="E123">
        <f>SUM(B$2:B123)</f>
        <v>30</v>
      </c>
      <c r="F123">
        <f t="shared" si="30"/>
        <v>0.57692307692307687</v>
      </c>
      <c r="G123">
        <f t="shared" si="31"/>
        <v>0.6216216216216216</v>
      </c>
      <c r="H123">
        <f t="shared" si="29"/>
        <v>3.898128898128858E-3</v>
      </c>
      <c r="I123">
        <f t="shared" si="25"/>
        <v>22</v>
      </c>
      <c r="J123">
        <f t="shared" si="26"/>
        <v>56</v>
      </c>
      <c r="K123">
        <f t="shared" si="27"/>
        <v>116200</v>
      </c>
      <c r="L123">
        <f t="shared" si="28"/>
        <v>581</v>
      </c>
    </row>
    <row r="124" spans="1:12" x14ac:dyDescent="0.3">
      <c r="A124">
        <v>-0.10072457172341248</v>
      </c>
      <c r="B124">
        <v>0</v>
      </c>
      <c r="C124">
        <f t="shared" si="24"/>
        <v>1</v>
      </c>
      <c r="D124">
        <f>SUM(C$2:C124)</f>
        <v>93</v>
      </c>
      <c r="E124">
        <f>SUM(B$2:B124)</f>
        <v>30</v>
      </c>
      <c r="F124">
        <f t="shared" si="30"/>
        <v>0.57692307692307687</v>
      </c>
      <c r="G124">
        <f t="shared" si="31"/>
        <v>0.6283783783783784</v>
      </c>
      <c r="H124">
        <f t="shared" si="29"/>
        <v>3.8981288981289222E-3</v>
      </c>
      <c r="I124">
        <f t="shared" si="25"/>
        <v>22</v>
      </c>
      <c r="J124">
        <f t="shared" si="26"/>
        <v>55</v>
      </c>
      <c r="K124">
        <f t="shared" si="27"/>
        <v>112200</v>
      </c>
      <c r="L124">
        <f t="shared" si="28"/>
        <v>561</v>
      </c>
    </row>
    <row r="125" spans="1:12" x14ac:dyDescent="0.3">
      <c r="A125">
        <v>-1.6643067135546443</v>
      </c>
      <c r="B125">
        <v>0</v>
      </c>
      <c r="C125">
        <f t="shared" si="24"/>
        <v>1</v>
      </c>
      <c r="D125">
        <f>SUM(C$2:C125)</f>
        <v>94</v>
      </c>
      <c r="E125">
        <f>SUM(B$2:B125)</f>
        <v>30</v>
      </c>
      <c r="F125">
        <f t="shared" si="30"/>
        <v>0.57692307692307687</v>
      </c>
      <c r="G125">
        <f t="shared" si="31"/>
        <v>0.63513513513513509</v>
      </c>
      <c r="H125">
        <f t="shared" si="29"/>
        <v>3.898128898128858E-3</v>
      </c>
      <c r="I125">
        <f t="shared" si="25"/>
        <v>22</v>
      </c>
      <c r="J125">
        <f t="shared" si="26"/>
        <v>54</v>
      </c>
      <c r="K125">
        <f t="shared" si="27"/>
        <v>108200</v>
      </c>
      <c r="L125">
        <f t="shared" si="28"/>
        <v>541</v>
      </c>
    </row>
    <row r="126" spans="1:12" x14ac:dyDescent="0.3">
      <c r="A126">
        <v>-0.85313293307829041</v>
      </c>
      <c r="B126">
        <v>0</v>
      </c>
      <c r="C126">
        <f t="shared" si="24"/>
        <v>1</v>
      </c>
      <c r="D126">
        <f>SUM(C$2:C126)</f>
        <v>95</v>
      </c>
      <c r="E126">
        <f>SUM(B$2:B126)</f>
        <v>30</v>
      </c>
      <c r="F126">
        <f t="shared" si="30"/>
        <v>0.57692307692307687</v>
      </c>
      <c r="G126">
        <f t="shared" si="31"/>
        <v>0.64189189189189189</v>
      </c>
      <c r="H126">
        <f t="shared" si="29"/>
        <v>3.8981288981289222E-3</v>
      </c>
      <c r="I126">
        <f t="shared" si="25"/>
        <v>22</v>
      </c>
      <c r="J126">
        <f t="shared" si="26"/>
        <v>53</v>
      </c>
      <c r="K126">
        <f t="shared" si="27"/>
        <v>104200</v>
      </c>
      <c r="L126">
        <f t="shared" si="28"/>
        <v>521</v>
      </c>
    </row>
    <row r="127" spans="1:12" x14ac:dyDescent="0.3">
      <c r="A127">
        <v>-0.11623045535566588</v>
      </c>
      <c r="B127">
        <v>0</v>
      </c>
      <c r="C127">
        <f t="shared" si="24"/>
        <v>1</v>
      </c>
      <c r="D127">
        <f>SUM(C$2:C127)</f>
        <v>96</v>
      </c>
      <c r="E127">
        <f>SUM(B$2:B127)</f>
        <v>30</v>
      </c>
      <c r="F127">
        <f t="shared" si="30"/>
        <v>0.57692307692307687</v>
      </c>
      <c r="G127">
        <f t="shared" si="31"/>
        <v>0.64864864864864868</v>
      </c>
      <c r="H127">
        <f t="shared" si="29"/>
        <v>3.8981288981289222E-3</v>
      </c>
      <c r="I127">
        <f t="shared" si="25"/>
        <v>22</v>
      </c>
      <c r="J127">
        <f t="shared" si="26"/>
        <v>52</v>
      </c>
      <c r="K127">
        <f t="shared" si="27"/>
        <v>100200</v>
      </c>
      <c r="L127">
        <f t="shared" si="28"/>
        <v>501</v>
      </c>
    </row>
    <row r="128" spans="1:12" x14ac:dyDescent="0.3">
      <c r="A128">
        <v>0.22120323877526249</v>
      </c>
      <c r="B128">
        <v>0</v>
      </c>
      <c r="C128">
        <f t="shared" si="24"/>
        <v>1</v>
      </c>
      <c r="D128">
        <f>SUM(C$2:C128)</f>
        <v>97</v>
      </c>
      <c r="E128">
        <f>SUM(B$2:B128)</f>
        <v>30</v>
      </c>
      <c r="F128">
        <f t="shared" si="30"/>
        <v>0.57692307692307687</v>
      </c>
      <c r="G128">
        <f t="shared" si="31"/>
        <v>0.65540540540540537</v>
      </c>
      <c r="H128">
        <f t="shared" si="29"/>
        <v>3.898128898128858E-3</v>
      </c>
      <c r="I128">
        <f t="shared" si="25"/>
        <v>22</v>
      </c>
      <c r="J128">
        <f t="shared" si="26"/>
        <v>51</v>
      </c>
      <c r="K128">
        <f t="shared" si="27"/>
        <v>96200</v>
      </c>
      <c r="L128">
        <f t="shared" si="28"/>
        <v>481</v>
      </c>
    </row>
    <row r="129" spans="1:12" x14ac:dyDescent="0.3">
      <c r="A129">
        <v>2.1263353128232576E-2</v>
      </c>
      <c r="B129">
        <v>0</v>
      </c>
      <c r="C129">
        <f t="shared" si="24"/>
        <v>1</v>
      </c>
      <c r="D129">
        <f>SUM(C$2:C129)</f>
        <v>98</v>
      </c>
      <c r="E129">
        <f>SUM(B$2:B129)</f>
        <v>30</v>
      </c>
      <c r="F129">
        <f t="shared" si="30"/>
        <v>0.57692307692307687</v>
      </c>
      <c r="G129">
        <f t="shared" si="31"/>
        <v>0.66216216216216217</v>
      </c>
      <c r="H129">
        <f t="shared" si="29"/>
        <v>3.8981288981289222E-3</v>
      </c>
      <c r="I129">
        <f t="shared" si="25"/>
        <v>22</v>
      </c>
      <c r="J129">
        <f t="shared" si="26"/>
        <v>50</v>
      </c>
      <c r="K129">
        <f t="shared" si="27"/>
        <v>92200</v>
      </c>
      <c r="L129">
        <f t="shared" si="28"/>
        <v>461</v>
      </c>
    </row>
    <row r="130" spans="1:12" x14ac:dyDescent="0.3">
      <c r="A130">
        <v>5.6149474631929409E-2</v>
      </c>
      <c r="B130">
        <v>0</v>
      </c>
      <c r="C130">
        <f t="shared" ref="C130:C161" si="32">1-B130</f>
        <v>1</v>
      </c>
      <c r="D130">
        <f>SUM(C$2:C130)</f>
        <v>99</v>
      </c>
      <c r="E130">
        <f>SUM(B$2:B130)</f>
        <v>30</v>
      </c>
      <c r="F130">
        <f t="shared" si="30"/>
        <v>0.57692307692307687</v>
      </c>
      <c r="G130">
        <f t="shared" si="31"/>
        <v>0.66891891891891897</v>
      </c>
      <c r="H130">
        <f t="shared" si="29"/>
        <v>3.8981288981289222E-3</v>
      </c>
      <c r="I130">
        <f t="shared" ref="I130:I161" si="33">52-E130</f>
        <v>22</v>
      </c>
      <c r="J130">
        <f t="shared" ref="J130:J161" si="34">148-D130</f>
        <v>49</v>
      </c>
      <c r="K130">
        <f t="shared" ref="K130:K161" si="35">4000*J130-4900*I130</f>
        <v>88200</v>
      </c>
      <c r="L130">
        <f t="shared" ref="L130:L161" si="36">K130/200</f>
        <v>441</v>
      </c>
    </row>
    <row r="131" spans="1:12" x14ac:dyDescent="0.3">
      <c r="A131">
        <v>-1.3147359549954149E-2</v>
      </c>
      <c r="B131">
        <v>1</v>
      </c>
      <c r="C131">
        <f t="shared" si="32"/>
        <v>0</v>
      </c>
      <c r="D131">
        <f>SUM(C$2:C131)</f>
        <v>99</v>
      </c>
      <c r="E131">
        <f>SUM(B$2:B131)</f>
        <v>31</v>
      </c>
      <c r="F131">
        <f t="shared" si="30"/>
        <v>0.59615384615384615</v>
      </c>
      <c r="G131">
        <f t="shared" si="31"/>
        <v>0.66891891891891897</v>
      </c>
      <c r="H131">
        <f t="shared" si="29"/>
        <v>0</v>
      </c>
      <c r="I131">
        <f t="shared" si="33"/>
        <v>21</v>
      </c>
      <c r="J131">
        <f t="shared" si="34"/>
        <v>49</v>
      </c>
      <c r="K131">
        <f t="shared" si="35"/>
        <v>93100</v>
      </c>
      <c r="L131">
        <f t="shared" si="36"/>
        <v>465.5</v>
      </c>
    </row>
    <row r="132" spans="1:12" x14ac:dyDescent="0.3">
      <c r="A132">
        <v>-0.47310985754352752</v>
      </c>
      <c r="B132">
        <v>0</v>
      </c>
      <c r="C132">
        <f t="shared" si="32"/>
        <v>1</v>
      </c>
      <c r="D132">
        <f>SUM(C$2:C132)</f>
        <v>100</v>
      </c>
      <c r="E132">
        <f>SUM(B$2:B132)</f>
        <v>31</v>
      </c>
      <c r="F132">
        <f t="shared" si="30"/>
        <v>0.59615384615384615</v>
      </c>
      <c r="G132">
        <f t="shared" si="31"/>
        <v>0.67567567567567566</v>
      </c>
      <c r="H132">
        <f t="shared" si="29"/>
        <v>4.0280665280664867E-3</v>
      </c>
      <c r="I132">
        <f t="shared" si="33"/>
        <v>21</v>
      </c>
      <c r="J132">
        <f t="shared" si="34"/>
        <v>48</v>
      </c>
      <c r="K132">
        <f t="shared" si="35"/>
        <v>89100</v>
      </c>
      <c r="L132">
        <f t="shared" si="36"/>
        <v>445.5</v>
      </c>
    </row>
    <row r="133" spans="1:12" x14ac:dyDescent="0.3">
      <c r="A133">
        <v>-0.71518093724141085</v>
      </c>
      <c r="B133">
        <v>0</v>
      </c>
      <c r="C133">
        <f t="shared" si="32"/>
        <v>1</v>
      </c>
      <c r="D133">
        <f>SUM(C$2:C133)</f>
        <v>101</v>
      </c>
      <c r="E133">
        <f>SUM(B$2:B133)</f>
        <v>31</v>
      </c>
      <c r="F133">
        <f t="shared" si="30"/>
        <v>0.59615384615384615</v>
      </c>
      <c r="G133">
        <f t="shared" si="31"/>
        <v>0.68243243243243246</v>
      </c>
      <c r="H133">
        <f t="shared" ref="H133:H164" si="37">(F132+F133)/2*(G133-G132)</f>
        <v>4.0280665280665534E-3</v>
      </c>
      <c r="I133">
        <f t="shared" si="33"/>
        <v>21</v>
      </c>
      <c r="J133">
        <f t="shared" si="34"/>
        <v>47</v>
      </c>
      <c r="K133">
        <f t="shared" si="35"/>
        <v>85100</v>
      </c>
      <c r="L133">
        <f t="shared" si="36"/>
        <v>425.5</v>
      </c>
    </row>
    <row r="134" spans="1:12" x14ac:dyDescent="0.3">
      <c r="A134">
        <v>9.5625868589279767E-2</v>
      </c>
      <c r="B134">
        <v>0</v>
      </c>
      <c r="C134">
        <f t="shared" si="32"/>
        <v>1</v>
      </c>
      <c r="D134">
        <f>SUM(C$2:C134)</f>
        <v>102</v>
      </c>
      <c r="E134">
        <f>SUM(B$2:B134)</f>
        <v>31</v>
      </c>
      <c r="F134">
        <f t="shared" si="30"/>
        <v>0.59615384615384615</v>
      </c>
      <c r="G134">
        <f t="shared" si="31"/>
        <v>0.68918918918918914</v>
      </c>
      <c r="H134">
        <f t="shared" si="37"/>
        <v>4.0280665280664867E-3</v>
      </c>
      <c r="I134">
        <f t="shared" si="33"/>
        <v>21</v>
      </c>
      <c r="J134">
        <f t="shared" si="34"/>
        <v>46</v>
      </c>
      <c r="K134">
        <f t="shared" si="35"/>
        <v>81100</v>
      </c>
      <c r="L134">
        <f t="shared" si="36"/>
        <v>405.5</v>
      </c>
    </row>
    <row r="135" spans="1:12" x14ac:dyDescent="0.3">
      <c r="A135">
        <v>0.42404090729589161</v>
      </c>
      <c r="B135">
        <v>1</v>
      </c>
      <c r="C135">
        <f t="shared" si="32"/>
        <v>0</v>
      </c>
      <c r="D135">
        <f>SUM(C$2:C135)</f>
        <v>102</v>
      </c>
      <c r="E135">
        <f>SUM(B$2:B135)</f>
        <v>32</v>
      </c>
      <c r="F135">
        <f t="shared" si="30"/>
        <v>0.61538461538461542</v>
      </c>
      <c r="G135">
        <f t="shared" si="31"/>
        <v>0.68918918918918914</v>
      </c>
      <c r="H135">
        <f t="shared" si="37"/>
        <v>0</v>
      </c>
      <c r="I135">
        <f t="shared" si="33"/>
        <v>20</v>
      </c>
      <c r="J135">
        <f t="shared" si="34"/>
        <v>46</v>
      </c>
      <c r="K135">
        <f t="shared" si="35"/>
        <v>86000</v>
      </c>
      <c r="L135">
        <f t="shared" si="36"/>
        <v>430</v>
      </c>
    </row>
    <row r="136" spans="1:12" x14ac:dyDescent="0.3">
      <c r="A136">
        <v>-4.7942528218852962E-2</v>
      </c>
      <c r="B136">
        <v>1</v>
      </c>
      <c r="C136">
        <f t="shared" si="32"/>
        <v>0</v>
      </c>
      <c r="D136">
        <f>SUM(C$2:C136)</f>
        <v>102</v>
      </c>
      <c r="E136">
        <f>SUM(B$2:B136)</f>
        <v>33</v>
      </c>
      <c r="F136">
        <f t="shared" si="30"/>
        <v>0.63461538461538458</v>
      </c>
      <c r="G136">
        <f t="shared" si="31"/>
        <v>0.68918918918918914</v>
      </c>
      <c r="H136">
        <f t="shared" si="37"/>
        <v>0</v>
      </c>
      <c r="I136">
        <f t="shared" si="33"/>
        <v>19</v>
      </c>
      <c r="J136">
        <f t="shared" si="34"/>
        <v>46</v>
      </c>
      <c r="K136">
        <f t="shared" si="35"/>
        <v>90900</v>
      </c>
      <c r="L136">
        <f t="shared" si="36"/>
        <v>454.5</v>
      </c>
    </row>
    <row r="137" spans="1:12" x14ac:dyDescent="0.3">
      <c r="A137">
        <v>0.48644713631303554</v>
      </c>
      <c r="B137">
        <v>0</v>
      </c>
      <c r="C137">
        <f t="shared" si="32"/>
        <v>1</v>
      </c>
      <c r="D137">
        <f>SUM(C$2:C137)</f>
        <v>103</v>
      </c>
      <c r="E137">
        <f>SUM(B$2:B137)</f>
        <v>33</v>
      </c>
      <c r="F137">
        <f t="shared" si="30"/>
        <v>0.63461538461538458</v>
      </c>
      <c r="G137">
        <f t="shared" si="31"/>
        <v>0.69594594594594594</v>
      </c>
      <c r="H137">
        <f t="shared" si="37"/>
        <v>4.2879417879418142E-3</v>
      </c>
      <c r="I137">
        <f t="shared" si="33"/>
        <v>19</v>
      </c>
      <c r="J137">
        <f t="shared" si="34"/>
        <v>45</v>
      </c>
      <c r="K137">
        <f t="shared" si="35"/>
        <v>86900</v>
      </c>
      <c r="L137">
        <f t="shared" si="36"/>
        <v>434.5</v>
      </c>
    </row>
    <row r="138" spans="1:12" x14ac:dyDescent="0.3">
      <c r="A138">
        <v>0.3118874960926184</v>
      </c>
      <c r="B138">
        <v>1</v>
      </c>
      <c r="C138">
        <f t="shared" si="32"/>
        <v>0</v>
      </c>
      <c r="D138">
        <f>SUM(C$2:C138)</f>
        <v>103</v>
      </c>
      <c r="E138">
        <f>SUM(B$2:B138)</f>
        <v>34</v>
      </c>
      <c r="F138">
        <f t="shared" si="30"/>
        <v>0.65384615384615385</v>
      </c>
      <c r="G138">
        <f t="shared" si="31"/>
        <v>0.69594594594594594</v>
      </c>
      <c r="H138">
        <f t="shared" si="37"/>
        <v>0</v>
      </c>
      <c r="I138">
        <f t="shared" si="33"/>
        <v>18</v>
      </c>
      <c r="J138">
        <f t="shared" si="34"/>
        <v>45</v>
      </c>
      <c r="K138">
        <f t="shared" si="35"/>
        <v>91800</v>
      </c>
      <c r="L138">
        <f t="shared" si="36"/>
        <v>459</v>
      </c>
    </row>
    <row r="139" spans="1:12" x14ac:dyDescent="0.3">
      <c r="A139">
        <v>-2.3138437324032438E-2</v>
      </c>
      <c r="B139">
        <v>0</v>
      </c>
      <c r="C139">
        <f t="shared" si="32"/>
        <v>1</v>
      </c>
      <c r="D139">
        <f>SUM(C$2:C139)</f>
        <v>104</v>
      </c>
      <c r="E139">
        <f>SUM(B$2:B139)</f>
        <v>34</v>
      </c>
      <c r="F139">
        <f t="shared" si="30"/>
        <v>0.65384615384615385</v>
      </c>
      <c r="G139">
        <f t="shared" si="31"/>
        <v>0.70270270270270274</v>
      </c>
      <c r="H139">
        <f t="shared" si="37"/>
        <v>4.417879417879445E-3</v>
      </c>
      <c r="I139">
        <f t="shared" si="33"/>
        <v>18</v>
      </c>
      <c r="J139">
        <f t="shared" si="34"/>
        <v>44</v>
      </c>
      <c r="K139">
        <f t="shared" si="35"/>
        <v>87800</v>
      </c>
      <c r="L139">
        <f t="shared" si="36"/>
        <v>439</v>
      </c>
    </row>
    <row r="140" spans="1:12" x14ac:dyDescent="0.3">
      <c r="A140">
        <v>0.3099493193215998</v>
      </c>
      <c r="B140">
        <v>0</v>
      </c>
      <c r="C140">
        <f t="shared" si="32"/>
        <v>1</v>
      </c>
      <c r="D140">
        <f>SUM(C$2:C140)</f>
        <v>105</v>
      </c>
      <c r="E140">
        <f>SUM(B$2:B140)</f>
        <v>34</v>
      </c>
      <c r="F140">
        <f t="shared" si="30"/>
        <v>0.65384615384615385</v>
      </c>
      <c r="G140">
        <f t="shared" si="31"/>
        <v>0.70945945945945943</v>
      </c>
      <c r="H140">
        <f t="shared" si="37"/>
        <v>4.417879417879373E-3</v>
      </c>
      <c r="I140">
        <f t="shared" si="33"/>
        <v>18</v>
      </c>
      <c r="J140">
        <f t="shared" si="34"/>
        <v>43</v>
      </c>
      <c r="K140">
        <f t="shared" si="35"/>
        <v>83800</v>
      </c>
      <c r="L140">
        <f t="shared" si="36"/>
        <v>419</v>
      </c>
    </row>
    <row r="141" spans="1:12" x14ac:dyDescent="0.3">
      <c r="A141">
        <v>-0.35670132077412642</v>
      </c>
      <c r="B141">
        <v>0</v>
      </c>
      <c r="C141">
        <f t="shared" si="32"/>
        <v>1</v>
      </c>
      <c r="D141">
        <f>SUM(C$2:C141)</f>
        <v>106</v>
      </c>
      <c r="E141">
        <f>SUM(B$2:B141)</f>
        <v>34</v>
      </c>
      <c r="F141">
        <f t="shared" si="30"/>
        <v>0.65384615384615385</v>
      </c>
      <c r="G141">
        <f t="shared" si="31"/>
        <v>0.71621621621621623</v>
      </c>
      <c r="H141">
        <f t="shared" si="37"/>
        <v>4.417879417879445E-3</v>
      </c>
      <c r="I141">
        <f t="shared" si="33"/>
        <v>18</v>
      </c>
      <c r="J141">
        <f t="shared" si="34"/>
        <v>42</v>
      </c>
      <c r="K141">
        <f t="shared" si="35"/>
        <v>79800</v>
      </c>
      <c r="L141">
        <f t="shared" si="36"/>
        <v>399</v>
      </c>
    </row>
    <row r="142" spans="1:12" x14ac:dyDescent="0.3">
      <c r="A142">
        <v>0.31746615941594808</v>
      </c>
      <c r="B142">
        <v>0</v>
      </c>
      <c r="C142">
        <f t="shared" si="32"/>
        <v>1</v>
      </c>
      <c r="D142">
        <f>SUM(C$2:C142)</f>
        <v>107</v>
      </c>
      <c r="E142">
        <f>SUM(B$2:B142)</f>
        <v>34</v>
      </c>
      <c r="F142">
        <f t="shared" si="30"/>
        <v>0.65384615384615385</v>
      </c>
      <c r="G142">
        <f t="shared" si="31"/>
        <v>0.72297297297297303</v>
      </c>
      <c r="H142">
        <f t="shared" si="37"/>
        <v>4.417879417879445E-3</v>
      </c>
      <c r="I142">
        <f t="shared" si="33"/>
        <v>18</v>
      </c>
      <c r="J142">
        <f t="shared" si="34"/>
        <v>41</v>
      </c>
      <c r="K142">
        <f t="shared" si="35"/>
        <v>75800</v>
      </c>
      <c r="L142">
        <f t="shared" si="36"/>
        <v>379</v>
      </c>
    </row>
    <row r="143" spans="1:12" x14ac:dyDescent="0.3">
      <c r="A143">
        <v>0.50308465368739963</v>
      </c>
      <c r="B143">
        <v>0</v>
      </c>
      <c r="C143">
        <f t="shared" si="32"/>
        <v>1</v>
      </c>
      <c r="D143">
        <f>SUM(C$2:C143)</f>
        <v>108</v>
      </c>
      <c r="E143">
        <f>SUM(B$2:B143)</f>
        <v>34</v>
      </c>
      <c r="F143">
        <f t="shared" si="30"/>
        <v>0.65384615384615385</v>
      </c>
      <c r="G143">
        <f t="shared" si="31"/>
        <v>0.72972972972972971</v>
      </c>
      <c r="H143">
        <f t="shared" si="37"/>
        <v>4.417879417879373E-3</v>
      </c>
      <c r="I143">
        <f t="shared" si="33"/>
        <v>18</v>
      </c>
      <c r="J143">
        <f t="shared" si="34"/>
        <v>40</v>
      </c>
      <c r="K143">
        <f t="shared" si="35"/>
        <v>71800</v>
      </c>
      <c r="L143">
        <f t="shared" si="36"/>
        <v>359</v>
      </c>
    </row>
    <row r="144" spans="1:12" x14ac:dyDescent="0.3">
      <c r="A144">
        <v>0.38140010395320256</v>
      </c>
      <c r="B144">
        <v>0</v>
      </c>
      <c r="C144">
        <f t="shared" si="32"/>
        <v>1</v>
      </c>
      <c r="D144">
        <f>SUM(C$2:C144)</f>
        <v>109</v>
      </c>
      <c r="E144">
        <f>SUM(B$2:B144)</f>
        <v>34</v>
      </c>
      <c r="F144">
        <f t="shared" si="30"/>
        <v>0.65384615384615385</v>
      </c>
      <c r="G144">
        <f t="shared" si="31"/>
        <v>0.73648648648648651</v>
      </c>
      <c r="H144">
        <f t="shared" si="37"/>
        <v>4.417879417879445E-3</v>
      </c>
      <c r="I144">
        <f t="shared" si="33"/>
        <v>18</v>
      </c>
      <c r="J144">
        <f t="shared" si="34"/>
        <v>39</v>
      </c>
      <c r="K144">
        <f t="shared" si="35"/>
        <v>67800</v>
      </c>
      <c r="L144">
        <f t="shared" si="36"/>
        <v>339</v>
      </c>
    </row>
    <row r="145" spans="1:12" x14ac:dyDescent="0.3">
      <c r="A145">
        <v>-3.4233977585854294E-2</v>
      </c>
      <c r="B145">
        <v>0</v>
      </c>
      <c r="C145">
        <f t="shared" si="32"/>
        <v>1</v>
      </c>
      <c r="D145">
        <f>SUM(C$2:C145)</f>
        <v>110</v>
      </c>
      <c r="E145">
        <f>SUM(B$2:B145)</f>
        <v>34</v>
      </c>
      <c r="F145">
        <f t="shared" si="30"/>
        <v>0.65384615384615385</v>
      </c>
      <c r="G145">
        <f t="shared" si="31"/>
        <v>0.7432432432432432</v>
      </c>
      <c r="H145">
        <f t="shared" si="37"/>
        <v>4.417879417879373E-3</v>
      </c>
      <c r="I145">
        <f t="shared" si="33"/>
        <v>18</v>
      </c>
      <c r="J145">
        <f t="shared" si="34"/>
        <v>38</v>
      </c>
      <c r="K145">
        <f t="shared" si="35"/>
        <v>63800</v>
      </c>
      <c r="L145">
        <f t="shared" si="36"/>
        <v>319</v>
      </c>
    </row>
    <row r="146" spans="1:12" x14ac:dyDescent="0.3">
      <c r="A146">
        <v>0.42376977762140222</v>
      </c>
      <c r="B146">
        <v>0</v>
      </c>
      <c r="C146">
        <f t="shared" si="32"/>
        <v>1</v>
      </c>
      <c r="D146">
        <f>SUM(C$2:C146)</f>
        <v>111</v>
      </c>
      <c r="E146">
        <f>SUM(B$2:B146)</f>
        <v>34</v>
      </c>
      <c r="F146">
        <f t="shared" si="30"/>
        <v>0.65384615384615385</v>
      </c>
      <c r="G146">
        <f t="shared" si="31"/>
        <v>0.75</v>
      </c>
      <c r="H146">
        <f t="shared" si="37"/>
        <v>4.417879417879445E-3</v>
      </c>
      <c r="I146">
        <f t="shared" si="33"/>
        <v>18</v>
      </c>
      <c r="J146">
        <f t="shared" si="34"/>
        <v>37</v>
      </c>
      <c r="K146">
        <f t="shared" si="35"/>
        <v>59800</v>
      </c>
      <c r="L146">
        <f t="shared" si="36"/>
        <v>299</v>
      </c>
    </row>
    <row r="147" spans="1:12" x14ac:dyDescent="0.3">
      <c r="A147">
        <v>0.45835489936774254</v>
      </c>
      <c r="B147">
        <v>1</v>
      </c>
      <c r="C147">
        <f t="shared" si="32"/>
        <v>0</v>
      </c>
      <c r="D147">
        <f>SUM(C$2:C147)</f>
        <v>111</v>
      </c>
      <c r="E147">
        <f>SUM(B$2:B147)</f>
        <v>35</v>
      </c>
      <c r="F147">
        <f t="shared" si="30"/>
        <v>0.67307692307692313</v>
      </c>
      <c r="G147">
        <f t="shared" si="31"/>
        <v>0.75</v>
      </c>
      <c r="H147">
        <f t="shared" si="37"/>
        <v>0</v>
      </c>
      <c r="I147">
        <f t="shared" si="33"/>
        <v>17</v>
      </c>
      <c r="J147">
        <f t="shared" si="34"/>
        <v>37</v>
      </c>
      <c r="K147">
        <f t="shared" si="35"/>
        <v>64700</v>
      </c>
      <c r="L147">
        <f t="shared" si="36"/>
        <v>323.5</v>
      </c>
    </row>
    <row r="148" spans="1:12" x14ac:dyDescent="0.3">
      <c r="A148">
        <v>-4.7907084920986859E-3</v>
      </c>
      <c r="B148">
        <v>1</v>
      </c>
      <c r="C148">
        <f t="shared" si="32"/>
        <v>0</v>
      </c>
      <c r="D148">
        <f>SUM(C$2:C148)</f>
        <v>111</v>
      </c>
      <c r="E148">
        <f>SUM(B$2:B148)</f>
        <v>36</v>
      </c>
      <c r="F148">
        <f t="shared" si="30"/>
        <v>0.69230769230769229</v>
      </c>
      <c r="G148">
        <f t="shared" si="31"/>
        <v>0.75</v>
      </c>
      <c r="H148">
        <f t="shared" si="37"/>
        <v>0</v>
      </c>
      <c r="I148">
        <f t="shared" si="33"/>
        <v>16</v>
      </c>
      <c r="J148">
        <f t="shared" si="34"/>
        <v>37</v>
      </c>
      <c r="K148">
        <f t="shared" si="35"/>
        <v>69600</v>
      </c>
      <c r="L148">
        <f t="shared" si="36"/>
        <v>348</v>
      </c>
    </row>
    <row r="149" spans="1:12" x14ac:dyDescent="0.3">
      <c r="A149">
        <v>0.16620709442654602</v>
      </c>
      <c r="B149">
        <v>0</v>
      </c>
      <c r="C149">
        <f t="shared" si="32"/>
        <v>1</v>
      </c>
      <c r="D149">
        <f>SUM(C$2:C149)</f>
        <v>112</v>
      </c>
      <c r="E149">
        <f>SUM(B$2:B149)</f>
        <v>36</v>
      </c>
      <c r="F149">
        <f t="shared" ref="F149:F180" si="38">E149/52</f>
        <v>0.69230769230769229</v>
      </c>
      <c r="G149">
        <f t="shared" ref="G149:G180" si="39">D149/148</f>
        <v>0.7567567567567568</v>
      </c>
      <c r="H149">
        <f t="shared" si="37"/>
        <v>4.6777546777547066E-3</v>
      </c>
      <c r="I149">
        <f t="shared" si="33"/>
        <v>16</v>
      </c>
      <c r="J149">
        <f t="shared" si="34"/>
        <v>36</v>
      </c>
      <c r="K149">
        <f t="shared" si="35"/>
        <v>65600</v>
      </c>
      <c r="L149">
        <f t="shared" si="36"/>
        <v>328</v>
      </c>
    </row>
    <row r="150" spans="1:12" x14ac:dyDescent="0.3">
      <c r="A150">
        <v>0.48054103682024263</v>
      </c>
      <c r="B150">
        <v>1</v>
      </c>
      <c r="C150">
        <f t="shared" si="32"/>
        <v>0</v>
      </c>
      <c r="D150">
        <f>SUM(C$2:C150)</f>
        <v>112</v>
      </c>
      <c r="E150">
        <f>SUM(B$2:B150)</f>
        <v>37</v>
      </c>
      <c r="F150">
        <f t="shared" si="38"/>
        <v>0.71153846153846156</v>
      </c>
      <c r="G150">
        <f t="shared" si="39"/>
        <v>0.7567567567567568</v>
      </c>
      <c r="H150">
        <f t="shared" si="37"/>
        <v>0</v>
      </c>
      <c r="I150">
        <f t="shared" si="33"/>
        <v>15</v>
      </c>
      <c r="J150">
        <f t="shared" si="34"/>
        <v>36</v>
      </c>
      <c r="K150">
        <f t="shared" si="35"/>
        <v>70500</v>
      </c>
      <c r="L150">
        <f t="shared" si="36"/>
        <v>352.5</v>
      </c>
    </row>
    <row r="151" spans="1:12" x14ac:dyDescent="0.3">
      <c r="A151">
        <v>0.45050600187107304</v>
      </c>
      <c r="B151">
        <v>0</v>
      </c>
      <c r="C151">
        <f t="shared" si="32"/>
        <v>1</v>
      </c>
      <c r="D151">
        <f>SUM(C$2:C151)</f>
        <v>113</v>
      </c>
      <c r="E151">
        <f>SUM(B$2:B151)</f>
        <v>37</v>
      </c>
      <c r="F151">
        <f t="shared" si="38"/>
        <v>0.71153846153846156</v>
      </c>
      <c r="G151">
        <f t="shared" si="39"/>
        <v>0.76351351351351349</v>
      </c>
      <c r="H151">
        <f t="shared" si="37"/>
        <v>4.8076923076922585E-3</v>
      </c>
      <c r="I151">
        <f t="shared" si="33"/>
        <v>15</v>
      </c>
      <c r="J151">
        <f t="shared" si="34"/>
        <v>35</v>
      </c>
      <c r="K151">
        <f t="shared" si="35"/>
        <v>66500</v>
      </c>
      <c r="L151">
        <f t="shared" si="36"/>
        <v>332.5</v>
      </c>
    </row>
    <row r="152" spans="1:12" x14ac:dyDescent="0.3">
      <c r="A152">
        <v>2.7637922877201314E-2</v>
      </c>
      <c r="B152">
        <v>1</v>
      </c>
      <c r="C152">
        <f t="shared" si="32"/>
        <v>0</v>
      </c>
      <c r="D152">
        <f>SUM(C$2:C152)</f>
        <v>113</v>
      </c>
      <c r="E152">
        <f>SUM(B$2:B152)</f>
        <v>38</v>
      </c>
      <c r="F152">
        <f t="shared" si="38"/>
        <v>0.73076923076923073</v>
      </c>
      <c r="G152">
        <f t="shared" si="39"/>
        <v>0.76351351351351349</v>
      </c>
      <c r="H152">
        <f t="shared" si="37"/>
        <v>0</v>
      </c>
      <c r="I152">
        <f t="shared" si="33"/>
        <v>14</v>
      </c>
      <c r="J152">
        <f t="shared" si="34"/>
        <v>35</v>
      </c>
      <c r="K152">
        <f t="shared" si="35"/>
        <v>71400</v>
      </c>
      <c r="L152">
        <f t="shared" si="36"/>
        <v>357</v>
      </c>
    </row>
    <row r="153" spans="1:12" x14ac:dyDescent="0.3">
      <c r="A153">
        <v>1.227177734430402E-2</v>
      </c>
      <c r="B153">
        <v>0</v>
      </c>
      <c r="C153">
        <f t="shared" si="32"/>
        <v>1</v>
      </c>
      <c r="D153">
        <f>SUM(C$2:C153)</f>
        <v>114</v>
      </c>
      <c r="E153">
        <f>SUM(B$2:B153)</f>
        <v>38</v>
      </c>
      <c r="F153">
        <f t="shared" si="38"/>
        <v>0.73076923076923073</v>
      </c>
      <c r="G153">
        <f t="shared" si="39"/>
        <v>0.77027027027027029</v>
      </c>
      <c r="H153">
        <f t="shared" si="37"/>
        <v>4.9376299376299683E-3</v>
      </c>
      <c r="I153">
        <f t="shared" si="33"/>
        <v>14</v>
      </c>
      <c r="J153">
        <f t="shared" si="34"/>
        <v>34</v>
      </c>
      <c r="K153">
        <f t="shared" si="35"/>
        <v>67400</v>
      </c>
      <c r="L153">
        <f t="shared" si="36"/>
        <v>337</v>
      </c>
    </row>
    <row r="154" spans="1:12" x14ac:dyDescent="0.3">
      <c r="A154">
        <v>0.26783421404197505</v>
      </c>
      <c r="B154">
        <v>1</v>
      </c>
      <c r="C154">
        <f t="shared" si="32"/>
        <v>0</v>
      </c>
      <c r="D154">
        <f>SUM(C$2:C154)</f>
        <v>114</v>
      </c>
      <c r="E154">
        <f>SUM(B$2:B154)</f>
        <v>39</v>
      </c>
      <c r="F154">
        <f t="shared" si="38"/>
        <v>0.75</v>
      </c>
      <c r="G154">
        <f t="shared" si="39"/>
        <v>0.77027027027027029</v>
      </c>
      <c r="H154">
        <f t="shared" si="37"/>
        <v>0</v>
      </c>
      <c r="I154">
        <f t="shared" si="33"/>
        <v>13</v>
      </c>
      <c r="J154">
        <f t="shared" si="34"/>
        <v>34</v>
      </c>
      <c r="K154">
        <f t="shared" si="35"/>
        <v>72300</v>
      </c>
      <c r="L154">
        <f t="shared" si="36"/>
        <v>361.5</v>
      </c>
    </row>
    <row r="155" spans="1:12" x14ac:dyDescent="0.3">
      <c r="A155">
        <v>-0.10797846315098397</v>
      </c>
      <c r="B155">
        <v>0</v>
      </c>
      <c r="C155">
        <f t="shared" si="32"/>
        <v>1</v>
      </c>
      <c r="D155">
        <f>SUM(C$2:C155)</f>
        <v>115</v>
      </c>
      <c r="E155">
        <f>SUM(B$2:B155)</f>
        <v>39</v>
      </c>
      <c r="F155">
        <f t="shared" si="38"/>
        <v>0.75</v>
      </c>
      <c r="G155">
        <f t="shared" si="39"/>
        <v>0.77702702702702697</v>
      </c>
      <c r="H155">
        <f t="shared" si="37"/>
        <v>5.0675675675675158E-3</v>
      </c>
      <c r="I155">
        <f t="shared" si="33"/>
        <v>13</v>
      </c>
      <c r="J155">
        <f t="shared" si="34"/>
        <v>33</v>
      </c>
      <c r="K155">
        <f t="shared" si="35"/>
        <v>68300</v>
      </c>
      <c r="L155">
        <f t="shared" si="36"/>
        <v>341.5</v>
      </c>
    </row>
    <row r="156" spans="1:12" x14ac:dyDescent="0.3">
      <c r="A156">
        <v>0.21347883606190413</v>
      </c>
      <c r="B156">
        <v>1</v>
      </c>
      <c r="C156">
        <f t="shared" si="32"/>
        <v>0</v>
      </c>
      <c r="D156">
        <f>SUM(C$2:C156)</f>
        <v>115</v>
      </c>
      <c r="E156">
        <f>SUM(B$2:B156)</f>
        <v>40</v>
      </c>
      <c r="F156">
        <f t="shared" si="38"/>
        <v>0.76923076923076927</v>
      </c>
      <c r="G156">
        <f t="shared" si="39"/>
        <v>0.77702702702702697</v>
      </c>
      <c r="H156">
        <f t="shared" si="37"/>
        <v>0</v>
      </c>
      <c r="I156">
        <f t="shared" si="33"/>
        <v>12</v>
      </c>
      <c r="J156">
        <f t="shared" si="34"/>
        <v>33</v>
      </c>
      <c r="K156">
        <f t="shared" si="35"/>
        <v>73200</v>
      </c>
      <c r="L156">
        <f t="shared" si="36"/>
        <v>366</v>
      </c>
    </row>
    <row r="157" spans="1:12" x14ac:dyDescent="0.3">
      <c r="A157">
        <v>0.20180458640098498</v>
      </c>
      <c r="B157">
        <v>0</v>
      </c>
      <c r="C157">
        <f t="shared" si="32"/>
        <v>1</v>
      </c>
      <c r="D157">
        <f>SUM(C$2:C157)</f>
        <v>116</v>
      </c>
      <c r="E157">
        <f>SUM(B$2:B157)</f>
        <v>40</v>
      </c>
      <c r="F157">
        <f t="shared" si="38"/>
        <v>0.76923076923076927</v>
      </c>
      <c r="G157">
        <f t="shared" si="39"/>
        <v>0.78378378378378377</v>
      </c>
      <c r="H157">
        <f t="shared" si="37"/>
        <v>5.1975051975052299E-3</v>
      </c>
      <c r="I157">
        <f t="shared" si="33"/>
        <v>12</v>
      </c>
      <c r="J157">
        <f t="shared" si="34"/>
        <v>32</v>
      </c>
      <c r="K157">
        <f t="shared" si="35"/>
        <v>69200</v>
      </c>
      <c r="L157">
        <f t="shared" si="36"/>
        <v>346</v>
      </c>
    </row>
    <row r="158" spans="1:12" x14ac:dyDescent="0.3">
      <c r="A158">
        <v>-0.61255574210344166</v>
      </c>
      <c r="B158">
        <v>0</v>
      </c>
      <c r="C158">
        <f t="shared" si="32"/>
        <v>1</v>
      </c>
      <c r="D158">
        <f>SUM(C$2:C158)</f>
        <v>117</v>
      </c>
      <c r="E158">
        <f>SUM(B$2:B158)</f>
        <v>40</v>
      </c>
      <c r="F158">
        <f t="shared" si="38"/>
        <v>0.76923076923076927</v>
      </c>
      <c r="G158">
        <f t="shared" si="39"/>
        <v>0.79054054054054057</v>
      </c>
      <c r="H158">
        <f t="shared" si="37"/>
        <v>5.1975051975052299E-3</v>
      </c>
      <c r="I158">
        <f t="shared" si="33"/>
        <v>12</v>
      </c>
      <c r="J158">
        <f t="shared" si="34"/>
        <v>31</v>
      </c>
      <c r="K158">
        <f t="shared" si="35"/>
        <v>65200</v>
      </c>
      <c r="L158">
        <f t="shared" si="36"/>
        <v>326</v>
      </c>
    </row>
    <row r="159" spans="1:12" x14ac:dyDescent="0.3">
      <c r="A159">
        <v>0.72326965925603159</v>
      </c>
      <c r="B159">
        <v>1</v>
      </c>
      <c r="C159">
        <f t="shared" si="32"/>
        <v>0</v>
      </c>
      <c r="D159">
        <f>SUM(C$2:C159)</f>
        <v>117</v>
      </c>
      <c r="E159">
        <f>SUM(B$2:B159)</f>
        <v>41</v>
      </c>
      <c r="F159">
        <f t="shared" si="38"/>
        <v>0.78846153846153844</v>
      </c>
      <c r="G159">
        <f t="shared" si="39"/>
        <v>0.79054054054054057</v>
      </c>
      <c r="H159">
        <f t="shared" si="37"/>
        <v>0</v>
      </c>
      <c r="I159">
        <f t="shared" si="33"/>
        <v>11</v>
      </c>
      <c r="J159">
        <f t="shared" si="34"/>
        <v>31</v>
      </c>
      <c r="K159">
        <f t="shared" si="35"/>
        <v>70100</v>
      </c>
      <c r="L159">
        <f t="shared" si="36"/>
        <v>350.5</v>
      </c>
    </row>
    <row r="160" spans="1:12" x14ac:dyDescent="0.3">
      <c r="A160">
        <v>0.2287361937166642</v>
      </c>
      <c r="B160">
        <v>0</v>
      </c>
      <c r="C160">
        <f t="shared" si="32"/>
        <v>1</v>
      </c>
      <c r="D160">
        <f>SUM(C$2:C160)</f>
        <v>118</v>
      </c>
      <c r="E160">
        <f>SUM(B$2:B160)</f>
        <v>41</v>
      </c>
      <c r="F160">
        <f t="shared" si="38"/>
        <v>0.78846153846153844</v>
      </c>
      <c r="G160">
        <f t="shared" si="39"/>
        <v>0.79729729729729726</v>
      </c>
      <c r="H160">
        <f t="shared" si="37"/>
        <v>5.3274428274427731E-3</v>
      </c>
      <c r="I160">
        <f t="shared" si="33"/>
        <v>11</v>
      </c>
      <c r="J160">
        <f t="shared" si="34"/>
        <v>30</v>
      </c>
      <c r="K160">
        <f t="shared" si="35"/>
        <v>66100</v>
      </c>
      <c r="L160">
        <f t="shared" si="36"/>
        <v>330.5</v>
      </c>
    </row>
    <row r="161" spans="1:12" x14ac:dyDescent="0.3">
      <c r="A161">
        <v>-0.21389630716021699</v>
      </c>
      <c r="B161">
        <v>0</v>
      </c>
      <c r="C161">
        <f t="shared" si="32"/>
        <v>1</v>
      </c>
      <c r="D161">
        <f>SUM(C$2:C161)</f>
        <v>119</v>
      </c>
      <c r="E161">
        <f>SUM(B$2:B161)</f>
        <v>41</v>
      </c>
      <c r="F161">
        <f t="shared" si="38"/>
        <v>0.78846153846153844</v>
      </c>
      <c r="G161">
        <f t="shared" si="39"/>
        <v>0.80405405405405406</v>
      </c>
      <c r="H161">
        <f t="shared" si="37"/>
        <v>5.3274428274428607E-3</v>
      </c>
      <c r="I161">
        <f t="shared" si="33"/>
        <v>11</v>
      </c>
      <c r="J161">
        <f t="shared" si="34"/>
        <v>29</v>
      </c>
      <c r="K161">
        <f t="shared" si="35"/>
        <v>62100</v>
      </c>
      <c r="L161">
        <f t="shared" si="36"/>
        <v>310.5</v>
      </c>
    </row>
    <row r="162" spans="1:12" x14ac:dyDescent="0.3">
      <c r="A162">
        <v>-4.8361377224234538E-2</v>
      </c>
      <c r="B162">
        <v>0</v>
      </c>
      <c r="C162">
        <f t="shared" ref="C162:C193" si="40">1-B162</f>
        <v>1</v>
      </c>
      <c r="D162">
        <f>SUM(C$2:C162)</f>
        <v>120</v>
      </c>
      <c r="E162">
        <f>SUM(B$2:B162)</f>
        <v>41</v>
      </c>
      <c r="F162">
        <f t="shared" si="38"/>
        <v>0.78846153846153844</v>
      </c>
      <c r="G162">
        <f t="shared" si="39"/>
        <v>0.81081081081081086</v>
      </c>
      <c r="H162">
        <f t="shared" si="37"/>
        <v>5.3274428274428607E-3</v>
      </c>
      <c r="I162">
        <f t="shared" ref="I162:I193" si="41">52-E162</f>
        <v>11</v>
      </c>
      <c r="J162">
        <f t="shared" ref="J162:J193" si="42">148-D162</f>
        <v>28</v>
      </c>
      <c r="K162">
        <f t="shared" ref="K162:K193" si="43">4000*J162-4900*I162</f>
        <v>58100</v>
      </c>
      <c r="L162">
        <f t="shared" ref="L162:L193" si="44">K162/200</f>
        <v>290.5</v>
      </c>
    </row>
    <row r="163" spans="1:12" x14ac:dyDescent="0.3">
      <c r="A163">
        <v>0.2925789161880582</v>
      </c>
      <c r="B163">
        <v>0</v>
      </c>
      <c r="C163">
        <f t="shared" si="40"/>
        <v>1</v>
      </c>
      <c r="D163">
        <f>SUM(C$2:C163)</f>
        <v>121</v>
      </c>
      <c r="E163">
        <f>SUM(B$2:B163)</f>
        <v>41</v>
      </c>
      <c r="F163">
        <f t="shared" si="38"/>
        <v>0.78846153846153844</v>
      </c>
      <c r="G163">
        <f t="shared" si="39"/>
        <v>0.81756756756756754</v>
      </c>
      <c r="H163">
        <f t="shared" si="37"/>
        <v>5.3274428274427731E-3</v>
      </c>
      <c r="I163">
        <f t="shared" si="41"/>
        <v>11</v>
      </c>
      <c r="J163">
        <f t="shared" si="42"/>
        <v>27</v>
      </c>
      <c r="K163">
        <f t="shared" si="43"/>
        <v>54100</v>
      </c>
      <c r="L163">
        <f t="shared" si="44"/>
        <v>270.5</v>
      </c>
    </row>
    <row r="164" spans="1:12" x14ac:dyDescent="0.3">
      <c r="A164">
        <v>-2.7214720854703933</v>
      </c>
      <c r="B164">
        <v>0</v>
      </c>
      <c r="C164">
        <f t="shared" si="40"/>
        <v>1</v>
      </c>
      <c r="D164">
        <f>SUM(C$2:C164)</f>
        <v>122</v>
      </c>
      <c r="E164">
        <f>SUM(B$2:B164)</f>
        <v>41</v>
      </c>
      <c r="F164">
        <f t="shared" si="38"/>
        <v>0.78846153846153844</v>
      </c>
      <c r="G164">
        <f t="shared" si="39"/>
        <v>0.82432432432432434</v>
      </c>
      <c r="H164">
        <f t="shared" si="37"/>
        <v>5.3274428274428607E-3</v>
      </c>
      <c r="I164">
        <f t="shared" si="41"/>
        <v>11</v>
      </c>
      <c r="J164">
        <f t="shared" si="42"/>
        <v>26</v>
      </c>
      <c r="K164">
        <f t="shared" si="43"/>
        <v>50100</v>
      </c>
      <c r="L164">
        <f t="shared" si="44"/>
        <v>250.5</v>
      </c>
    </row>
    <row r="165" spans="1:12" x14ac:dyDescent="0.3">
      <c r="A165">
        <v>0.12165921576471743</v>
      </c>
      <c r="B165">
        <v>1</v>
      </c>
      <c r="C165">
        <f t="shared" si="40"/>
        <v>0</v>
      </c>
      <c r="D165">
        <f>SUM(C$2:C165)</f>
        <v>122</v>
      </c>
      <c r="E165">
        <f>SUM(B$2:B165)</f>
        <v>42</v>
      </c>
      <c r="F165">
        <f t="shared" si="38"/>
        <v>0.80769230769230771</v>
      </c>
      <c r="G165">
        <f t="shared" si="39"/>
        <v>0.82432432432432434</v>
      </c>
      <c r="H165">
        <f t="shared" ref="H165:H196" si="45">(F164+F165)/2*(G165-G164)</f>
        <v>0</v>
      </c>
      <c r="I165">
        <f t="shared" si="41"/>
        <v>10</v>
      </c>
      <c r="J165">
        <f t="shared" si="42"/>
        <v>26</v>
      </c>
      <c r="K165">
        <f t="shared" si="43"/>
        <v>55000</v>
      </c>
      <c r="L165">
        <f t="shared" si="44"/>
        <v>275</v>
      </c>
    </row>
    <row r="166" spans="1:12" x14ac:dyDescent="0.3">
      <c r="A166">
        <v>-0.57849582498217367</v>
      </c>
      <c r="B166">
        <v>0</v>
      </c>
      <c r="C166">
        <f t="shared" si="40"/>
        <v>1</v>
      </c>
      <c r="D166">
        <f>SUM(C$2:C166)</f>
        <v>123</v>
      </c>
      <c r="E166">
        <f>SUM(B$2:B166)</f>
        <v>42</v>
      </c>
      <c r="F166">
        <f t="shared" si="38"/>
        <v>0.80769230769230771</v>
      </c>
      <c r="G166">
        <f t="shared" si="39"/>
        <v>0.83108108108108103</v>
      </c>
      <c r="H166">
        <f t="shared" si="45"/>
        <v>5.4573804573804022E-3</v>
      </c>
      <c r="I166">
        <f t="shared" si="41"/>
        <v>10</v>
      </c>
      <c r="J166">
        <f t="shared" si="42"/>
        <v>25</v>
      </c>
      <c r="K166">
        <f t="shared" si="43"/>
        <v>51000</v>
      </c>
      <c r="L166">
        <f t="shared" si="44"/>
        <v>255</v>
      </c>
    </row>
    <row r="167" spans="1:12" x14ac:dyDescent="0.3">
      <c r="A167">
        <v>9.115402168492176E-2</v>
      </c>
      <c r="B167">
        <v>0</v>
      </c>
      <c r="C167">
        <f t="shared" si="40"/>
        <v>1</v>
      </c>
      <c r="D167">
        <f>SUM(C$2:C167)</f>
        <v>124</v>
      </c>
      <c r="E167">
        <f>SUM(B$2:B167)</f>
        <v>42</v>
      </c>
      <c r="F167">
        <f t="shared" si="38"/>
        <v>0.80769230769230771</v>
      </c>
      <c r="G167">
        <f t="shared" si="39"/>
        <v>0.83783783783783783</v>
      </c>
      <c r="H167">
        <f t="shared" si="45"/>
        <v>5.4573804573804915E-3</v>
      </c>
      <c r="I167">
        <f t="shared" si="41"/>
        <v>10</v>
      </c>
      <c r="J167">
        <f t="shared" si="42"/>
        <v>24</v>
      </c>
      <c r="K167">
        <f t="shared" si="43"/>
        <v>47000</v>
      </c>
      <c r="L167">
        <f t="shared" si="44"/>
        <v>235</v>
      </c>
    </row>
    <row r="168" spans="1:12" x14ac:dyDescent="0.3">
      <c r="A168">
        <v>0.3427670063778101</v>
      </c>
      <c r="B168">
        <v>1</v>
      </c>
      <c r="C168">
        <f t="shared" si="40"/>
        <v>0</v>
      </c>
      <c r="D168">
        <f>SUM(C$2:C168)</f>
        <v>124</v>
      </c>
      <c r="E168">
        <f>SUM(B$2:B168)</f>
        <v>43</v>
      </c>
      <c r="F168">
        <f t="shared" si="38"/>
        <v>0.82692307692307687</v>
      </c>
      <c r="G168">
        <f t="shared" si="39"/>
        <v>0.83783783783783783</v>
      </c>
      <c r="H168">
        <f t="shared" si="45"/>
        <v>0</v>
      </c>
      <c r="I168">
        <f t="shared" si="41"/>
        <v>9</v>
      </c>
      <c r="J168">
        <f t="shared" si="42"/>
        <v>24</v>
      </c>
      <c r="K168">
        <f t="shared" si="43"/>
        <v>51900</v>
      </c>
      <c r="L168">
        <f t="shared" si="44"/>
        <v>259.5</v>
      </c>
    </row>
    <row r="169" spans="1:12" x14ac:dyDescent="0.3">
      <c r="A169">
        <v>-0.45086292372923686</v>
      </c>
      <c r="B169">
        <v>0</v>
      </c>
      <c r="C169">
        <f t="shared" si="40"/>
        <v>1</v>
      </c>
      <c r="D169">
        <f>SUM(C$2:C169)</f>
        <v>125</v>
      </c>
      <c r="E169">
        <f>SUM(B$2:B169)</f>
        <v>43</v>
      </c>
      <c r="F169">
        <f t="shared" si="38"/>
        <v>0.82692307692307687</v>
      </c>
      <c r="G169">
        <f t="shared" si="39"/>
        <v>0.84459459459459463</v>
      </c>
      <c r="H169">
        <f t="shared" si="45"/>
        <v>5.5873180873181215E-3</v>
      </c>
      <c r="I169">
        <f t="shared" si="41"/>
        <v>9</v>
      </c>
      <c r="J169">
        <f t="shared" si="42"/>
        <v>23</v>
      </c>
      <c r="K169">
        <f t="shared" si="43"/>
        <v>47900</v>
      </c>
      <c r="L169">
        <f t="shared" si="44"/>
        <v>239.5</v>
      </c>
    </row>
    <row r="170" spans="1:12" x14ac:dyDescent="0.3">
      <c r="A170">
        <v>0.26534529546432883</v>
      </c>
      <c r="B170">
        <v>0</v>
      </c>
      <c r="C170">
        <f t="shared" si="40"/>
        <v>1</v>
      </c>
      <c r="D170">
        <f>SUM(C$2:C170)</f>
        <v>126</v>
      </c>
      <c r="E170">
        <f>SUM(B$2:B170)</f>
        <v>43</v>
      </c>
      <c r="F170">
        <f t="shared" si="38"/>
        <v>0.82692307692307687</v>
      </c>
      <c r="G170">
        <f t="shared" si="39"/>
        <v>0.85135135135135132</v>
      </c>
      <c r="H170">
        <f t="shared" si="45"/>
        <v>5.5873180873180295E-3</v>
      </c>
      <c r="I170">
        <f t="shared" si="41"/>
        <v>9</v>
      </c>
      <c r="J170">
        <f t="shared" si="42"/>
        <v>22</v>
      </c>
      <c r="K170">
        <f t="shared" si="43"/>
        <v>43900</v>
      </c>
      <c r="L170">
        <f t="shared" si="44"/>
        <v>219.5</v>
      </c>
    </row>
    <row r="171" spans="1:12" x14ac:dyDescent="0.3">
      <c r="A171">
        <v>0.52561640809359012</v>
      </c>
      <c r="B171">
        <v>1</v>
      </c>
      <c r="C171">
        <f t="shared" si="40"/>
        <v>0</v>
      </c>
      <c r="D171">
        <f>SUM(C$2:C171)</f>
        <v>126</v>
      </c>
      <c r="E171">
        <f>SUM(B$2:B171)</f>
        <v>44</v>
      </c>
      <c r="F171">
        <f t="shared" si="38"/>
        <v>0.84615384615384615</v>
      </c>
      <c r="G171">
        <f t="shared" si="39"/>
        <v>0.85135135135135132</v>
      </c>
      <c r="H171">
        <f t="shared" si="45"/>
        <v>0</v>
      </c>
      <c r="I171">
        <f t="shared" si="41"/>
        <v>8</v>
      </c>
      <c r="J171">
        <f t="shared" si="42"/>
        <v>22</v>
      </c>
      <c r="K171">
        <f t="shared" si="43"/>
        <v>48800</v>
      </c>
      <c r="L171">
        <f t="shared" si="44"/>
        <v>244</v>
      </c>
    </row>
    <row r="172" spans="1:12" x14ac:dyDescent="0.3">
      <c r="A172">
        <v>-0.15189527392964489</v>
      </c>
      <c r="B172">
        <v>1</v>
      </c>
      <c r="C172">
        <f t="shared" si="40"/>
        <v>0</v>
      </c>
      <c r="D172">
        <f>SUM(C$2:C172)</f>
        <v>126</v>
      </c>
      <c r="E172">
        <f>SUM(B$2:B172)</f>
        <v>45</v>
      </c>
      <c r="F172">
        <f t="shared" si="38"/>
        <v>0.86538461538461542</v>
      </c>
      <c r="G172">
        <f t="shared" si="39"/>
        <v>0.85135135135135132</v>
      </c>
      <c r="H172">
        <f t="shared" si="45"/>
        <v>0</v>
      </c>
      <c r="I172">
        <f t="shared" si="41"/>
        <v>7</v>
      </c>
      <c r="J172">
        <f t="shared" si="42"/>
        <v>22</v>
      </c>
      <c r="K172">
        <f t="shared" si="43"/>
        <v>53700</v>
      </c>
      <c r="L172">
        <f t="shared" si="44"/>
        <v>268.5</v>
      </c>
    </row>
    <row r="173" spans="1:12" x14ac:dyDescent="0.3">
      <c r="A173">
        <v>5.58857219330543E-2</v>
      </c>
      <c r="B173">
        <v>1</v>
      </c>
      <c r="C173">
        <f t="shared" si="40"/>
        <v>0</v>
      </c>
      <c r="D173">
        <f>SUM(C$2:C173)</f>
        <v>126</v>
      </c>
      <c r="E173">
        <f>SUM(B$2:B173)</f>
        <v>46</v>
      </c>
      <c r="F173">
        <f t="shared" si="38"/>
        <v>0.88461538461538458</v>
      </c>
      <c r="G173">
        <f t="shared" si="39"/>
        <v>0.85135135135135132</v>
      </c>
      <c r="H173">
        <f t="shared" si="45"/>
        <v>0</v>
      </c>
      <c r="I173">
        <f t="shared" si="41"/>
        <v>6</v>
      </c>
      <c r="J173">
        <f t="shared" si="42"/>
        <v>22</v>
      </c>
      <c r="K173">
        <f t="shared" si="43"/>
        <v>58600</v>
      </c>
      <c r="L173">
        <f t="shared" si="44"/>
        <v>293</v>
      </c>
    </row>
    <row r="174" spans="1:12" x14ac:dyDescent="0.3">
      <c r="A174">
        <v>0.48928340518116525</v>
      </c>
      <c r="B174">
        <v>1</v>
      </c>
      <c r="C174">
        <f t="shared" si="40"/>
        <v>0</v>
      </c>
      <c r="D174">
        <f>SUM(C$2:C174)</f>
        <v>126</v>
      </c>
      <c r="E174">
        <f>SUM(B$2:B174)</f>
        <v>47</v>
      </c>
      <c r="F174">
        <f t="shared" si="38"/>
        <v>0.90384615384615385</v>
      </c>
      <c r="G174">
        <f t="shared" si="39"/>
        <v>0.85135135135135132</v>
      </c>
      <c r="H174">
        <f t="shared" si="45"/>
        <v>0</v>
      </c>
      <c r="I174">
        <f t="shared" si="41"/>
        <v>5</v>
      </c>
      <c r="J174">
        <f t="shared" si="42"/>
        <v>22</v>
      </c>
      <c r="K174">
        <f t="shared" si="43"/>
        <v>63500</v>
      </c>
      <c r="L174">
        <f t="shared" si="44"/>
        <v>317.5</v>
      </c>
    </row>
    <row r="175" spans="1:12" x14ac:dyDescent="0.3">
      <c r="A175">
        <v>-8.1415638747074776E-2</v>
      </c>
      <c r="B175">
        <v>1</v>
      </c>
      <c r="C175">
        <f t="shared" si="40"/>
        <v>0</v>
      </c>
      <c r="D175">
        <f>SUM(C$2:C175)</f>
        <v>126</v>
      </c>
      <c r="E175">
        <f>SUM(B$2:B175)</f>
        <v>48</v>
      </c>
      <c r="F175">
        <f t="shared" si="38"/>
        <v>0.92307692307692313</v>
      </c>
      <c r="G175">
        <f t="shared" si="39"/>
        <v>0.85135135135135132</v>
      </c>
      <c r="H175">
        <f t="shared" si="45"/>
        <v>0</v>
      </c>
      <c r="I175">
        <f t="shared" si="41"/>
        <v>4</v>
      </c>
      <c r="J175">
        <f t="shared" si="42"/>
        <v>22</v>
      </c>
      <c r="K175">
        <f t="shared" si="43"/>
        <v>68400</v>
      </c>
      <c r="L175">
        <f t="shared" si="44"/>
        <v>342</v>
      </c>
    </row>
    <row r="176" spans="1:12" x14ac:dyDescent="0.3">
      <c r="A176">
        <v>6.9652656920071443E-2</v>
      </c>
      <c r="B176">
        <v>0</v>
      </c>
      <c r="C176">
        <f t="shared" si="40"/>
        <v>1</v>
      </c>
      <c r="D176">
        <f>SUM(C$2:C176)</f>
        <v>127</v>
      </c>
      <c r="E176">
        <f>SUM(B$2:B176)</f>
        <v>48</v>
      </c>
      <c r="F176">
        <f t="shared" si="38"/>
        <v>0.92307692307692313</v>
      </c>
      <c r="G176">
        <f t="shared" si="39"/>
        <v>0.85810810810810811</v>
      </c>
      <c r="H176">
        <f t="shared" si="45"/>
        <v>6.2370062370062764E-3</v>
      </c>
      <c r="I176">
        <f t="shared" si="41"/>
        <v>4</v>
      </c>
      <c r="J176">
        <f t="shared" si="42"/>
        <v>21</v>
      </c>
      <c r="K176">
        <f t="shared" si="43"/>
        <v>64400</v>
      </c>
      <c r="L176">
        <f t="shared" si="44"/>
        <v>322</v>
      </c>
    </row>
    <row r="177" spans="1:12" x14ac:dyDescent="0.3">
      <c r="A177">
        <v>0.28967082784208675</v>
      </c>
      <c r="B177">
        <v>0</v>
      </c>
      <c r="C177">
        <f t="shared" si="40"/>
        <v>1</v>
      </c>
      <c r="D177">
        <f>SUM(C$2:C177)</f>
        <v>128</v>
      </c>
      <c r="E177">
        <f>SUM(B$2:B177)</f>
        <v>48</v>
      </c>
      <c r="F177">
        <f t="shared" si="38"/>
        <v>0.92307692307692313</v>
      </c>
      <c r="G177">
        <f t="shared" si="39"/>
        <v>0.86486486486486491</v>
      </c>
      <c r="H177">
        <f t="shared" si="45"/>
        <v>6.2370062370062764E-3</v>
      </c>
      <c r="I177">
        <f t="shared" si="41"/>
        <v>4</v>
      </c>
      <c r="J177">
        <f t="shared" si="42"/>
        <v>20</v>
      </c>
      <c r="K177">
        <f t="shared" si="43"/>
        <v>60400</v>
      </c>
      <c r="L177">
        <f t="shared" si="44"/>
        <v>302</v>
      </c>
    </row>
    <row r="178" spans="1:12" x14ac:dyDescent="0.3">
      <c r="A178">
        <v>-0.51936790953659528</v>
      </c>
      <c r="B178">
        <v>0</v>
      </c>
      <c r="C178">
        <f t="shared" si="40"/>
        <v>1</v>
      </c>
      <c r="D178">
        <f>SUM(C$2:C178)</f>
        <v>129</v>
      </c>
      <c r="E178">
        <f>SUM(B$2:B178)</f>
        <v>48</v>
      </c>
      <c r="F178">
        <f t="shared" si="38"/>
        <v>0.92307692307692313</v>
      </c>
      <c r="G178">
        <f t="shared" si="39"/>
        <v>0.8716216216216216</v>
      </c>
      <c r="H178">
        <f t="shared" si="45"/>
        <v>6.237006237006174E-3</v>
      </c>
      <c r="I178">
        <f t="shared" si="41"/>
        <v>4</v>
      </c>
      <c r="J178">
        <f t="shared" si="42"/>
        <v>19</v>
      </c>
      <c r="K178">
        <f t="shared" si="43"/>
        <v>56400</v>
      </c>
      <c r="L178">
        <f t="shared" si="44"/>
        <v>282</v>
      </c>
    </row>
    <row r="179" spans="1:12" x14ac:dyDescent="0.3">
      <c r="A179">
        <v>0.4392304707100847</v>
      </c>
      <c r="B179">
        <v>0</v>
      </c>
      <c r="C179">
        <f t="shared" si="40"/>
        <v>1</v>
      </c>
      <c r="D179">
        <f>SUM(C$2:C179)</f>
        <v>130</v>
      </c>
      <c r="E179">
        <f>SUM(B$2:B179)</f>
        <v>48</v>
      </c>
      <c r="F179">
        <f t="shared" si="38"/>
        <v>0.92307692307692313</v>
      </c>
      <c r="G179">
        <f t="shared" si="39"/>
        <v>0.8783783783783784</v>
      </c>
      <c r="H179">
        <f t="shared" si="45"/>
        <v>6.2370062370062764E-3</v>
      </c>
      <c r="I179">
        <f t="shared" si="41"/>
        <v>4</v>
      </c>
      <c r="J179">
        <f t="shared" si="42"/>
        <v>18</v>
      </c>
      <c r="K179">
        <f t="shared" si="43"/>
        <v>52400</v>
      </c>
      <c r="L179">
        <f t="shared" si="44"/>
        <v>262</v>
      </c>
    </row>
    <row r="180" spans="1:12" x14ac:dyDescent="0.3">
      <c r="A180">
        <v>-0.7099296914874178</v>
      </c>
      <c r="B180">
        <v>0</v>
      </c>
      <c r="C180">
        <f t="shared" si="40"/>
        <v>1</v>
      </c>
      <c r="D180">
        <f>SUM(C$2:C180)</f>
        <v>131</v>
      </c>
      <c r="E180">
        <f>SUM(B$2:B180)</f>
        <v>48</v>
      </c>
      <c r="F180">
        <f t="shared" si="38"/>
        <v>0.92307692307692313</v>
      </c>
      <c r="G180">
        <f t="shared" si="39"/>
        <v>0.88513513513513509</v>
      </c>
      <c r="H180">
        <f t="shared" si="45"/>
        <v>6.237006237006174E-3</v>
      </c>
      <c r="I180">
        <f t="shared" si="41"/>
        <v>4</v>
      </c>
      <c r="J180">
        <f t="shared" si="42"/>
        <v>17</v>
      </c>
      <c r="K180">
        <f t="shared" si="43"/>
        <v>48400</v>
      </c>
      <c r="L180">
        <f t="shared" si="44"/>
        <v>242</v>
      </c>
    </row>
    <row r="181" spans="1:12" x14ac:dyDescent="0.3">
      <c r="A181">
        <v>0.34789987229436931</v>
      </c>
      <c r="B181">
        <v>0</v>
      </c>
      <c r="C181">
        <f t="shared" si="40"/>
        <v>1</v>
      </c>
      <c r="D181">
        <f>SUM(C$2:C181)</f>
        <v>132</v>
      </c>
      <c r="E181">
        <f>SUM(B$2:B181)</f>
        <v>48</v>
      </c>
      <c r="F181">
        <f t="shared" ref="F181:F212" si="46">E181/52</f>
        <v>0.92307692307692313</v>
      </c>
      <c r="G181">
        <f t="shared" ref="G181:G201" si="47">D181/148</f>
        <v>0.89189189189189189</v>
      </c>
      <c r="H181">
        <f t="shared" si="45"/>
        <v>6.2370062370062764E-3</v>
      </c>
      <c r="I181">
        <f t="shared" si="41"/>
        <v>4</v>
      </c>
      <c r="J181">
        <f t="shared" si="42"/>
        <v>16</v>
      </c>
      <c r="K181">
        <f t="shared" si="43"/>
        <v>44400</v>
      </c>
      <c r="L181">
        <f t="shared" si="44"/>
        <v>222</v>
      </c>
    </row>
    <row r="182" spans="1:12" x14ac:dyDescent="0.3">
      <c r="A182">
        <v>0.57766729957431817</v>
      </c>
      <c r="B182">
        <v>1</v>
      </c>
      <c r="C182">
        <f t="shared" si="40"/>
        <v>0</v>
      </c>
      <c r="D182">
        <f>SUM(C$2:C182)</f>
        <v>132</v>
      </c>
      <c r="E182">
        <f>SUM(B$2:B182)</f>
        <v>49</v>
      </c>
      <c r="F182">
        <f t="shared" si="46"/>
        <v>0.94230769230769229</v>
      </c>
      <c r="G182">
        <f t="shared" si="47"/>
        <v>0.89189189189189189</v>
      </c>
      <c r="H182">
        <f t="shared" si="45"/>
        <v>0</v>
      </c>
      <c r="I182">
        <f t="shared" si="41"/>
        <v>3</v>
      </c>
      <c r="J182">
        <f t="shared" si="42"/>
        <v>16</v>
      </c>
      <c r="K182">
        <f t="shared" si="43"/>
        <v>49300</v>
      </c>
      <c r="L182">
        <f t="shared" si="44"/>
        <v>246.5</v>
      </c>
    </row>
    <row r="183" spans="1:12" x14ac:dyDescent="0.3">
      <c r="A183">
        <v>2.8987660719569097E-3</v>
      </c>
      <c r="B183">
        <v>0</v>
      </c>
      <c r="C183">
        <f t="shared" si="40"/>
        <v>1</v>
      </c>
      <c r="D183">
        <f>SUM(C$2:C183)</f>
        <v>133</v>
      </c>
      <c r="E183">
        <f>SUM(B$2:B183)</f>
        <v>49</v>
      </c>
      <c r="F183">
        <f t="shared" si="46"/>
        <v>0.94230769230769229</v>
      </c>
      <c r="G183">
        <f t="shared" si="47"/>
        <v>0.89864864864864868</v>
      </c>
      <c r="H183">
        <f t="shared" si="45"/>
        <v>6.3669438669439063E-3</v>
      </c>
      <c r="I183">
        <f t="shared" si="41"/>
        <v>3</v>
      </c>
      <c r="J183">
        <f t="shared" si="42"/>
        <v>15</v>
      </c>
      <c r="K183">
        <f t="shared" si="43"/>
        <v>45300</v>
      </c>
      <c r="L183">
        <f t="shared" si="44"/>
        <v>226.5</v>
      </c>
    </row>
    <row r="184" spans="1:12" x14ac:dyDescent="0.3">
      <c r="A184">
        <v>0.13780756169736419</v>
      </c>
      <c r="B184">
        <v>0</v>
      </c>
      <c r="C184">
        <f t="shared" si="40"/>
        <v>1</v>
      </c>
      <c r="D184">
        <f>SUM(C$2:C184)</f>
        <v>134</v>
      </c>
      <c r="E184">
        <f>SUM(B$2:B184)</f>
        <v>49</v>
      </c>
      <c r="F184">
        <f t="shared" si="46"/>
        <v>0.94230769230769229</v>
      </c>
      <c r="G184">
        <f t="shared" si="47"/>
        <v>0.90540540540540537</v>
      </c>
      <c r="H184">
        <f t="shared" si="45"/>
        <v>6.3669438669438014E-3</v>
      </c>
      <c r="I184">
        <f t="shared" si="41"/>
        <v>3</v>
      </c>
      <c r="J184">
        <f t="shared" si="42"/>
        <v>14</v>
      </c>
      <c r="K184">
        <f t="shared" si="43"/>
        <v>41300</v>
      </c>
      <c r="L184">
        <f t="shared" si="44"/>
        <v>206.5</v>
      </c>
    </row>
    <row r="185" spans="1:12" x14ac:dyDescent="0.3">
      <c r="A185">
        <v>-0.72460994277600488</v>
      </c>
      <c r="B185">
        <v>0</v>
      </c>
      <c r="C185">
        <f t="shared" si="40"/>
        <v>1</v>
      </c>
      <c r="D185">
        <f>SUM(C$2:C185)</f>
        <v>135</v>
      </c>
      <c r="E185">
        <f>SUM(B$2:B185)</f>
        <v>49</v>
      </c>
      <c r="F185">
        <f t="shared" si="46"/>
        <v>0.94230769230769229</v>
      </c>
      <c r="G185">
        <f t="shared" si="47"/>
        <v>0.91216216216216217</v>
      </c>
      <c r="H185">
        <f t="shared" si="45"/>
        <v>6.3669438669439063E-3</v>
      </c>
      <c r="I185">
        <f t="shared" si="41"/>
        <v>3</v>
      </c>
      <c r="J185">
        <f t="shared" si="42"/>
        <v>13</v>
      </c>
      <c r="K185">
        <f t="shared" si="43"/>
        <v>37300</v>
      </c>
      <c r="L185">
        <f t="shared" si="44"/>
        <v>186.5</v>
      </c>
    </row>
    <row r="186" spans="1:12" x14ac:dyDescent="0.3">
      <c r="A186">
        <v>-0.51500816659546589</v>
      </c>
      <c r="B186">
        <v>0</v>
      </c>
      <c r="C186">
        <f t="shared" si="40"/>
        <v>1</v>
      </c>
      <c r="D186">
        <f>SUM(C$2:C186)</f>
        <v>136</v>
      </c>
      <c r="E186">
        <f>SUM(B$2:B186)</f>
        <v>49</v>
      </c>
      <c r="F186">
        <f t="shared" si="46"/>
        <v>0.94230769230769229</v>
      </c>
      <c r="G186">
        <f t="shared" si="47"/>
        <v>0.91891891891891897</v>
      </c>
      <c r="H186">
        <f t="shared" si="45"/>
        <v>6.3669438669439063E-3</v>
      </c>
      <c r="I186">
        <f t="shared" si="41"/>
        <v>3</v>
      </c>
      <c r="J186">
        <f t="shared" si="42"/>
        <v>12</v>
      </c>
      <c r="K186">
        <f t="shared" si="43"/>
        <v>33300</v>
      </c>
      <c r="L186">
        <f t="shared" si="44"/>
        <v>166.5</v>
      </c>
    </row>
    <row r="187" spans="1:12" x14ac:dyDescent="0.3">
      <c r="A187">
        <v>0.32245582099918951</v>
      </c>
      <c r="B187">
        <v>0</v>
      </c>
      <c r="C187">
        <f t="shared" si="40"/>
        <v>1</v>
      </c>
      <c r="D187">
        <f>SUM(C$2:C187)</f>
        <v>137</v>
      </c>
      <c r="E187">
        <f>SUM(B$2:B187)</f>
        <v>49</v>
      </c>
      <c r="F187">
        <f t="shared" si="46"/>
        <v>0.94230769230769229</v>
      </c>
      <c r="G187">
        <f t="shared" si="47"/>
        <v>0.92567567567567566</v>
      </c>
      <c r="H187">
        <f t="shared" si="45"/>
        <v>6.3669438669438014E-3</v>
      </c>
      <c r="I187">
        <f t="shared" si="41"/>
        <v>3</v>
      </c>
      <c r="J187">
        <f t="shared" si="42"/>
        <v>11</v>
      </c>
      <c r="K187">
        <f t="shared" si="43"/>
        <v>29300</v>
      </c>
      <c r="L187">
        <f t="shared" si="44"/>
        <v>146.5</v>
      </c>
    </row>
    <row r="188" spans="1:12" x14ac:dyDescent="0.3">
      <c r="A188">
        <v>0.38082124817355512</v>
      </c>
      <c r="B188">
        <v>0</v>
      </c>
      <c r="C188">
        <f t="shared" si="40"/>
        <v>1</v>
      </c>
      <c r="D188">
        <f>SUM(C$2:C188)</f>
        <v>138</v>
      </c>
      <c r="E188">
        <f>SUM(B$2:B188)</f>
        <v>49</v>
      </c>
      <c r="F188">
        <f t="shared" si="46"/>
        <v>0.94230769230769229</v>
      </c>
      <c r="G188">
        <f t="shared" si="47"/>
        <v>0.93243243243243246</v>
      </c>
      <c r="H188">
        <f t="shared" si="45"/>
        <v>6.3669438669439063E-3</v>
      </c>
      <c r="I188">
        <f t="shared" si="41"/>
        <v>3</v>
      </c>
      <c r="J188">
        <f t="shared" si="42"/>
        <v>10</v>
      </c>
      <c r="K188">
        <f t="shared" si="43"/>
        <v>25300</v>
      </c>
      <c r="L188">
        <f t="shared" si="44"/>
        <v>126.5</v>
      </c>
    </row>
    <row r="189" spans="1:12" x14ac:dyDescent="0.3">
      <c r="A189">
        <v>-1.6728793328229774</v>
      </c>
      <c r="B189">
        <v>0</v>
      </c>
      <c r="C189">
        <f t="shared" si="40"/>
        <v>1</v>
      </c>
      <c r="D189">
        <f>SUM(C$2:C189)</f>
        <v>139</v>
      </c>
      <c r="E189">
        <f>SUM(B$2:B189)</f>
        <v>49</v>
      </c>
      <c r="F189">
        <f t="shared" si="46"/>
        <v>0.94230769230769229</v>
      </c>
      <c r="G189">
        <f t="shared" si="47"/>
        <v>0.93918918918918914</v>
      </c>
      <c r="H189">
        <f t="shared" si="45"/>
        <v>6.3669438669438014E-3</v>
      </c>
      <c r="I189">
        <f t="shared" si="41"/>
        <v>3</v>
      </c>
      <c r="J189">
        <f t="shared" si="42"/>
        <v>9</v>
      </c>
      <c r="K189">
        <f t="shared" si="43"/>
        <v>21300</v>
      </c>
      <c r="L189">
        <f t="shared" si="44"/>
        <v>106.5</v>
      </c>
    </row>
    <row r="190" spans="1:12" x14ac:dyDescent="0.3">
      <c r="A190">
        <v>-1.624065196452785</v>
      </c>
      <c r="B190">
        <v>0</v>
      </c>
      <c r="C190">
        <f t="shared" si="40"/>
        <v>1</v>
      </c>
      <c r="D190">
        <f>SUM(C$2:C190)</f>
        <v>140</v>
      </c>
      <c r="E190">
        <f>SUM(B$2:B190)</f>
        <v>49</v>
      </c>
      <c r="F190">
        <f t="shared" si="46"/>
        <v>0.94230769230769229</v>
      </c>
      <c r="G190">
        <f t="shared" si="47"/>
        <v>0.94594594594594594</v>
      </c>
      <c r="H190">
        <f t="shared" si="45"/>
        <v>6.3669438669439063E-3</v>
      </c>
      <c r="I190">
        <f t="shared" si="41"/>
        <v>3</v>
      </c>
      <c r="J190">
        <f t="shared" si="42"/>
        <v>8</v>
      </c>
      <c r="K190">
        <f t="shared" si="43"/>
        <v>17300</v>
      </c>
      <c r="L190">
        <f t="shared" si="44"/>
        <v>86.5</v>
      </c>
    </row>
    <row r="191" spans="1:12" x14ac:dyDescent="0.3">
      <c r="A191">
        <v>-0.21123541163714143</v>
      </c>
      <c r="B191">
        <v>0</v>
      </c>
      <c r="C191">
        <f t="shared" si="40"/>
        <v>1</v>
      </c>
      <c r="D191">
        <f>SUM(C$2:C191)</f>
        <v>141</v>
      </c>
      <c r="E191">
        <f>SUM(B$2:B191)</f>
        <v>49</v>
      </c>
      <c r="F191">
        <f t="shared" si="46"/>
        <v>0.94230769230769229</v>
      </c>
      <c r="G191">
        <f t="shared" si="47"/>
        <v>0.95270270270270274</v>
      </c>
      <c r="H191">
        <f t="shared" si="45"/>
        <v>6.3669438669439063E-3</v>
      </c>
      <c r="I191">
        <f t="shared" si="41"/>
        <v>3</v>
      </c>
      <c r="J191">
        <f t="shared" si="42"/>
        <v>7</v>
      </c>
      <c r="K191">
        <f t="shared" si="43"/>
        <v>13300</v>
      </c>
      <c r="L191">
        <f t="shared" si="44"/>
        <v>66.5</v>
      </c>
    </row>
    <row r="192" spans="1:12" x14ac:dyDescent="0.3">
      <c r="A192">
        <v>-3.7883224301328011E-2</v>
      </c>
      <c r="B192">
        <v>0</v>
      </c>
      <c r="C192">
        <f t="shared" si="40"/>
        <v>1</v>
      </c>
      <c r="D192">
        <f>SUM(C$2:C192)</f>
        <v>142</v>
      </c>
      <c r="E192">
        <f>SUM(B$2:B192)</f>
        <v>49</v>
      </c>
      <c r="F192">
        <f t="shared" si="46"/>
        <v>0.94230769230769229</v>
      </c>
      <c r="G192">
        <f t="shared" si="47"/>
        <v>0.95945945945945943</v>
      </c>
      <c r="H192">
        <f t="shared" si="45"/>
        <v>6.3669438669438014E-3</v>
      </c>
      <c r="I192">
        <f t="shared" si="41"/>
        <v>3</v>
      </c>
      <c r="J192">
        <f t="shared" si="42"/>
        <v>6</v>
      </c>
      <c r="K192">
        <f t="shared" si="43"/>
        <v>9300</v>
      </c>
      <c r="L192">
        <f t="shared" si="44"/>
        <v>46.5</v>
      </c>
    </row>
    <row r="193" spans="1:12" x14ac:dyDescent="0.3">
      <c r="A193">
        <v>0.26138537719522825</v>
      </c>
      <c r="B193">
        <v>0</v>
      </c>
      <c r="C193">
        <f t="shared" si="40"/>
        <v>1</v>
      </c>
      <c r="D193">
        <f>SUM(C$2:C193)</f>
        <v>143</v>
      </c>
      <c r="E193">
        <f>SUM(B$2:B193)</f>
        <v>49</v>
      </c>
      <c r="F193">
        <f t="shared" si="46"/>
        <v>0.94230769230769229</v>
      </c>
      <c r="G193">
        <f t="shared" si="47"/>
        <v>0.96621621621621623</v>
      </c>
      <c r="H193">
        <f t="shared" si="45"/>
        <v>6.3669438669439063E-3</v>
      </c>
      <c r="I193">
        <f t="shared" si="41"/>
        <v>3</v>
      </c>
      <c r="J193">
        <f t="shared" si="42"/>
        <v>5</v>
      </c>
      <c r="K193">
        <f t="shared" si="43"/>
        <v>5300</v>
      </c>
      <c r="L193">
        <f t="shared" si="44"/>
        <v>26.5</v>
      </c>
    </row>
    <row r="194" spans="1:12" x14ac:dyDescent="0.3">
      <c r="A194">
        <v>0.49217269779021211</v>
      </c>
      <c r="B194">
        <v>1</v>
      </c>
      <c r="C194">
        <f t="shared" ref="C194:C225" si="48">1-B194</f>
        <v>0</v>
      </c>
      <c r="D194">
        <f>SUM(C$2:C194)</f>
        <v>143</v>
      </c>
      <c r="E194">
        <f>SUM(B$2:B194)</f>
        <v>50</v>
      </c>
      <c r="F194">
        <f t="shared" si="46"/>
        <v>0.96153846153846156</v>
      </c>
      <c r="G194">
        <f t="shared" si="47"/>
        <v>0.96621621621621623</v>
      </c>
      <c r="H194">
        <f t="shared" si="45"/>
        <v>0</v>
      </c>
      <c r="I194">
        <f t="shared" ref="I194:I201" si="49">52-E194</f>
        <v>2</v>
      </c>
      <c r="J194">
        <f t="shared" ref="J194:J201" si="50">148-D194</f>
        <v>5</v>
      </c>
      <c r="K194">
        <f t="shared" ref="K194:K225" si="51">4000*J194-4900*I194</f>
        <v>10200</v>
      </c>
      <c r="L194">
        <f t="shared" ref="L194:L225" si="52">K194/200</f>
        <v>51</v>
      </c>
    </row>
    <row r="195" spans="1:12" x14ac:dyDescent="0.3">
      <c r="A195">
        <v>-0.6834547631921386</v>
      </c>
      <c r="B195">
        <v>0</v>
      </c>
      <c r="C195">
        <f t="shared" si="48"/>
        <v>1</v>
      </c>
      <c r="D195">
        <f>SUM(C$2:C195)</f>
        <v>144</v>
      </c>
      <c r="E195">
        <f>SUM(B$2:B195)</f>
        <v>50</v>
      </c>
      <c r="F195">
        <f t="shared" si="46"/>
        <v>0.96153846153846156</v>
      </c>
      <c r="G195">
        <f t="shared" si="47"/>
        <v>0.97297297297297303</v>
      </c>
      <c r="H195">
        <f t="shared" si="45"/>
        <v>6.4968814968815371E-3</v>
      </c>
      <c r="I195">
        <f t="shared" si="49"/>
        <v>2</v>
      </c>
      <c r="J195">
        <f t="shared" si="50"/>
        <v>4</v>
      </c>
      <c r="K195">
        <f t="shared" si="51"/>
        <v>6200</v>
      </c>
      <c r="L195">
        <f t="shared" si="52"/>
        <v>31</v>
      </c>
    </row>
    <row r="196" spans="1:12" x14ac:dyDescent="0.3">
      <c r="A196">
        <v>-0.68588255660912989</v>
      </c>
      <c r="B196">
        <v>0</v>
      </c>
      <c r="C196">
        <f t="shared" si="48"/>
        <v>1</v>
      </c>
      <c r="D196">
        <f>SUM(C$2:C196)</f>
        <v>145</v>
      </c>
      <c r="E196">
        <f>SUM(B$2:B196)</f>
        <v>50</v>
      </c>
      <c r="F196">
        <f t="shared" si="46"/>
        <v>0.96153846153846156</v>
      </c>
      <c r="G196">
        <f t="shared" si="47"/>
        <v>0.97972972972972971</v>
      </c>
      <c r="H196">
        <f t="shared" si="45"/>
        <v>6.4968814968814305E-3</v>
      </c>
      <c r="I196">
        <f t="shared" si="49"/>
        <v>2</v>
      </c>
      <c r="J196">
        <f t="shared" si="50"/>
        <v>3</v>
      </c>
      <c r="K196">
        <f t="shared" si="51"/>
        <v>2200</v>
      </c>
      <c r="L196">
        <f t="shared" si="52"/>
        <v>11</v>
      </c>
    </row>
    <row r="197" spans="1:12" x14ac:dyDescent="0.3">
      <c r="A197">
        <v>-0.41114842126103091</v>
      </c>
      <c r="B197">
        <v>0</v>
      </c>
      <c r="C197">
        <f t="shared" si="48"/>
        <v>1</v>
      </c>
      <c r="D197">
        <f>SUM(C$2:C197)</f>
        <v>146</v>
      </c>
      <c r="E197">
        <f>SUM(B$2:B197)</f>
        <v>50</v>
      </c>
      <c r="F197">
        <f t="shared" si="46"/>
        <v>0.96153846153846156</v>
      </c>
      <c r="G197">
        <f t="shared" si="47"/>
        <v>0.98648648648648651</v>
      </c>
      <c r="H197">
        <f t="shared" ref="H197:H228" si="53">(F196+F197)/2*(G197-G196)</f>
        <v>6.4968814968815371E-3</v>
      </c>
      <c r="I197">
        <f t="shared" si="49"/>
        <v>2</v>
      </c>
      <c r="J197">
        <f t="shared" si="50"/>
        <v>2</v>
      </c>
      <c r="K197">
        <f t="shared" si="51"/>
        <v>-1800</v>
      </c>
      <c r="L197">
        <f t="shared" si="52"/>
        <v>-9</v>
      </c>
    </row>
    <row r="198" spans="1:12" x14ac:dyDescent="0.3">
      <c r="A198">
        <v>0.33468224633107402</v>
      </c>
      <c r="B198">
        <v>0</v>
      </c>
      <c r="C198">
        <f t="shared" si="48"/>
        <v>1</v>
      </c>
      <c r="D198">
        <f>SUM(C$2:C198)</f>
        <v>147</v>
      </c>
      <c r="E198">
        <f>SUM(B$2:B198)</f>
        <v>50</v>
      </c>
      <c r="F198">
        <f t="shared" si="46"/>
        <v>0.96153846153846156</v>
      </c>
      <c r="G198">
        <f t="shared" si="47"/>
        <v>0.9932432432432432</v>
      </c>
      <c r="H198">
        <f t="shared" si="53"/>
        <v>6.4968814968814305E-3</v>
      </c>
      <c r="I198">
        <f t="shared" si="49"/>
        <v>2</v>
      </c>
      <c r="J198">
        <f t="shared" si="50"/>
        <v>1</v>
      </c>
      <c r="K198">
        <f t="shared" si="51"/>
        <v>-5800</v>
      </c>
      <c r="L198">
        <f t="shared" si="52"/>
        <v>-29</v>
      </c>
    </row>
    <row r="199" spans="1:12" x14ac:dyDescent="0.3">
      <c r="A199">
        <v>0.21154742499836529</v>
      </c>
      <c r="B199">
        <v>0</v>
      </c>
      <c r="C199">
        <f t="shared" si="48"/>
        <v>1</v>
      </c>
      <c r="D199">
        <f>SUM(C$2:C199)</f>
        <v>148</v>
      </c>
      <c r="E199">
        <f>SUM(B$2:B199)</f>
        <v>50</v>
      </c>
      <c r="F199">
        <f t="shared" si="46"/>
        <v>0.96153846153846156</v>
      </c>
      <c r="G199">
        <f t="shared" si="47"/>
        <v>1</v>
      </c>
      <c r="H199">
        <f t="shared" si="53"/>
        <v>6.4968814968815371E-3</v>
      </c>
      <c r="I199">
        <f t="shared" si="49"/>
        <v>2</v>
      </c>
      <c r="J199">
        <f t="shared" si="50"/>
        <v>0</v>
      </c>
      <c r="K199">
        <f t="shared" si="51"/>
        <v>-9800</v>
      </c>
      <c r="L199">
        <f t="shared" si="52"/>
        <v>-49</v>
      </c>
    </row>
    <row r="200" spans="1:12" x14ac:dyDescent="0.3">
      <c r="A200">
        <v>-0.35914697220474179</v>
      </c>
      <c r="B200">
        <v>0</v>
      </c>
      <c r="C200">
        <f t="shared" si="48"/>
        <v>1</v>
      </c>
      <c r="D200">
        <f>SUM(C$2:C200)</f>
        <v>149</v>
      </c>
      <c r="E200">
        <f>SUM(B$2:B200)</f>
        <v>50</v>
      </c>
      <c r="F200">
        <f t="shared" si="46"/>
        <v>0.96153846153846156</v>
      </c>
      <c r="G200">
        <f t="shared" si="47"/>
        <v>1.0067567567567568</v>
      </c>
      <c r="H200">
        <f t="shared" si="53"/>
        <v>6.4968814968815371E-3</v>
      </c>
      <c r="I200">
        <f t="shared" si="49"/>
        <v>2</v>
      </c>
      <c r="J200">
        <f t="shared" si="50"/>
        <v>-1</v>
      </c>
      <c r="K200">
        <f t="shared" si="51"/>
        <v>-13800</v>
      </c>
      <c r="L200">
        <f t="shared" si="52"/>
        <v>-69</v>
      </c>
    </row>
    <row r="201" spans="1:12" x14ac:dyDescent="0.3">
      <c r="A201">
        <v>-1.5868663923025439E-2</v>
      </c>
      <c r="B201">
        <v>0</v>
      </c>
      <c r="C201">
        <f t="shared" si="48"/>
        <v>1</v>
      </c>
      <c r="D201">
        <f>SUM(C$2:C201)</f>
        <v>150</v>
      </c>
      <c r="E201">
        <f>SUM(B$2:B201)</f>
        <v>50</v>
      </c>
      <c r="F201">
        <f t="shared" si="46"/>
        <v>0.96153846153846156</v>
      </c>
      <c r="G201">
        <f t="shared" si="47"/>
        <v>1.0135135135135136</v>
      </c>
      <c r="H201">
        <f t="shared" si="53"/>
        <v>6.4968814968815371E-3</v>
      </c>
      <c r="I201">
        <f t="shared" si="49"/>
        <v>2</v>
      </c>
      <c r="J201">
        <f t="shared" si="50"/>
        <v>-2</v>
      </c>
      <c r="K201">
        <f t="shared" si="51"/>
        <v>-17800</v>
      </c>
      <c r="L201">
        <f t="shared" si="52"/>
        <v>-89</v>
      </c>
    </row>
    <row r="202" spans="1:12" x14ac:dyDescent="0.3">
      <c r="G202" t="s">
        <v>58</v>
      </c>
      <c r="H202">
        <f xml:space="preserve"> SUM(H4:H201)</f>
        <v>0.52254095634095687</v>
      </c>
      <c r="L202">
        <f>MAX(L3:L201)</f>
        <v>1735</v>
      </c>
    </row>
    <row r="210" spans="1:2" x14ac:dyDescent="0.3">
      <c r="A210">
        <v>1.1098252701120288</v>
      </c>
      <c r="B210">
        <f t="shared" ref="B210:B241" si="54">A210*-1</f>
        <v>-1.1098252701120288</v>
      </c>
    </row>
    <row r="211" spans="1:2" x14ac:dyDescent="0.3">
      <c r="A211">
        <v>0.84496489851893153</v>
      </c>
      <c r="B211">
        <f t="shared" si="54"/>
        <v>-0.84496489851893153</v>
      </c>
    </row>
    <row r="212" spans="1:2" x14ac:dyDescent="0.3">
      <c r="A212">
        <v>0.78712307151359295</v>
      </c>
      <c r="B212">
        <f t="shared" si="54"/>
        <v>-0.78712307151359295</v>
      </c>
    </row>
    <row r="213" spans="1:2" x14ac:dyDescent="0.3">
      <c r="A213">
        <v>0.69250133764437138</v>
      </c>
      <c r="B213">
        <f t="shared" si="54"/>
        <v>-0.69250133764437138</v>
      </c>
    </row>
    <row r="214" spans="1:2" x14ac:dyDescent="0.3">
      <c r="A214">
        <v>0.62663281102522739</v>
      </c>
      <c r="B214">
        <f t="shared" si="54"/>
        <v>-0.62663281102522739</v>
      </c>
    </row>
    <row r="215" spans="1:2" x14ac:dyDescent="0.3">
      <c r="A215">
        <v>0.5743357987629466</v>
      </c>
      <c r="B215">
        <f t="shared" si="54"/>
        <v>-0.5743357987629466</v>
      </c>
    </row>
    <row r="216" spans="1:2" x14ac:dyDescent="0.3">
      <c r="A216">
        <v>0.54806001160540929</v>
      </c>
      <c r="B216">
        <f t="shared" si="54"/>
        <v>-0.54806001160540929</v>
      </c>
    </row>
    <row r="217" spans="1:2" x14ac:dyDescent="0.3">
      <c r="A217">
        <v>0.54678784999495567</v>
      </c>
      <c r="B217">
        <f t="shared" si="54"/>
        <v>-0.54678784999495567</v>
      </c>
    </row>
    <row r="218" spans="1:2" x14ac:dyDescent="0.3">
      <c r="A218">
        <v>0.5449392299513911</v>
      </c>
      <c r="B218">
        <f t="shared" si="54"/>
        <v>-0.5449392299513911</v>
      </c>
    </row>
    <row r="219" spans="1:2" x14ac:dyDescent="0.3">
      <c r="A219">
        <v>0.54199400967803568</v>
      </c>
      <c r="B219">
        <f t="shared" si="54"/>
        <v>-0.54199400967803568</v>
      </c>
    </row>
    <row r="220" spans="1:2" x14ac:dyDescent="0.3">
      <c r="A220">
        <v>0.53593792745608726</v>
      </c>
      <c r="B220">
        <f t="shared" si="54"/>
        <v>-0.53593792745608726</v>
      </c>
    </row>
    <row r="221" spans="1:2" x14ac:dyDescent="0.3">
      <c r="A221">
        <v>0.53522262296960343</v>
      </c>
      <c r="B221">
        <f t="shared" si="54"/>
        <v>-0.53522262296960343</v>
      </c>
    </row>
    <row r="222" spans="1:2" x14ac:dyDescent="0.3">
      <c r="A222">
        <v>0.51262332547691847</v>
      </c>
      <c r="B222">
        <f t="shared" si="54"/>
        <v>-0.51262332547691847</v>
      </c>
    </row>
    <row r="223" spans="1:2" x14ac:dyDescent="0.3">
      <c r="A223">
        <v>0.50310814655156899</v>
      </c>
      <c r="B223">
        <f t="shared" si="54"/>
        <v>-0.50310814655156899</v>
      </c>
    </row>
    <row r="224" spans="1:2" x14ac:dyDescent="0.3">
      <c r="A224">
        <v>0.49785560720476207</v>
      </c>
      <c r="B224">
        <f t="shared" si="54"/>
        <v>-0.49785560720476207</v>
      </c>
    </row>
    <row r="225" spans="1:2" x14ac:dyDescent="0.3">
      <c r="A225">
        <v>0.45805466317132598</v>
      </c>
      <c r="B225">
        <f t="shared" si="54"/>
        <v>-0.45805466317132598</v>
      </c>
    </row>
    <row r="226" spans="1:2" x14ac:dyDescent="0.3">
      <c r="A226">
        <v>0.44864135833421392</v>
      </c>
      <c r="B226">
        <f t="shared" si="54"/>
        <v>-0.44864135833421392</v>
      </c>
    </row>
    <row r="227" spans="1:2" x14ac:dyDescent="0.3">
      <c r="A227">
        <v>0.44379834981816479</v>
      </c>
      <c r="B227">
        <f t="shared" si="54"/>
        <v>-0.44379834981816479</v>
      </c>
    </row>
    <row r="228" spans="1:2" x14ac:dyDescent="0.3">
      <c r="A228">
        <v>0.43517058499843297</v>
      </c>
      <c r="B228">
        <f t="shared" si="54"/>
        <v>-0.43517058499843297</v>
      </c>
    </row>
    <row r="229" spans="1:2" x14ac:dyDescent="0.3">
      <c r="A229">
        <v>0.43195178662832634</v>
      </c>
      <c r="B229">
        <f t="shared" si="54"/>
        <v>-0.43195178662832634</v>
      </c>
    </row>
    <row r="230" spans="1:2" x14ac:dyDescent="0.3">
      <c r="A230">
        <v>0.42768368933726675</v>
      </c>
      <c r="B230">
        <f t="shared" si="54"/>
        <v>-0.42768368933726675</v>
      </c>
    </row>
    <row r="231" spans="1:2" x14ac:dyDescent="0.3">
      <c r="A231">
        <v>0.41386329921356058</v>
      </c>
      <c r="B231">
        <f t="shared" si="54"/>
        <v>-0.41386329921356058</v>
      </c>
    </row>
    <row r="232" spans="1:2" x14ac:dyDescent="0.3">
      <c r="A232">
        <v>0.36931537614643967</v>
      </c>
      <c r="B232">
        <f t="shared" si="54"/>
        <v>-0.36931537614643967</v>
      </c>
    </row>
    <row r="233" spans="1:2" x14ac:dyDescent="0.3">
      <c r="A233">
        <v>0.36659416460400474</v>
      </c>
      <c r="B233">
        <f t="shared" si="54"/>
        <v>-0.36659416460400474</v>
      </c>
    </row>
    <row r="234" spans="1:2" x14ac:dyDescent="0.3">
      <c r="A234">
        <v>0.36389978097753289</v>
      </c>
      <c r="B234">
        <f t="shared" si="54"/>
        <v>-0.36389978097753289</v>
      </c>
    </row>
    <row r="235" spans="1:2" x14ac:dyDescent="0.3">
      <c r="A235">
        <v>0.35693416838159375</v>
      </c>
      <c r="B235">
        <f t="shared" si="54"/>
        <v>-0.35693416838159375</v>
      </c>
    </row>
    <row r="236" spans="1:2" x14ac:dyDescent="0.3">
      <c r="A236">
        <v>0.35028163847510635</v>
      </c>
      <c r="B236">
        <f t="shared" si="54"/>
        <v>-0.35028163847510635</v>
      </c>
    </row>
    <row r="237" spans="1:2" x14ac:dyDescent="0.3">
      <c r="A237">
        <v>0.33325202822885308</v>
      </c>
      <c r="B237">
        <f t="shared" si="54"/>
        <v>-0.33325202822885308</v>
      </c>
    </row>
    <row r="238" spans="1:2" x14ac:dyDescent="0.3">
      <c r="A238">
        <v>0.33211051633745831</v>
      </c>
      <c r="B238">
        <f t="shared" si="54"/>
        <v>-0.33211051633745831</v>
      </c>
    </row>
    <row r="239" spans="1:2" x14ac:dyDescent="0.3">
      <c r="A239">
        <v>0.32284171963232555</v>
      </c>
      <c r="B239">
        <f t="shared" si="54"/>
        <v>-0.32284171963232555</v>
      </c>
    </row>
    <row r="240" spans="1:2" x14ac:dyDescent="0.3">
      <c r="A240">
        <v>0.30969706116698359</v>
      </c>
      <c r="B240">
        <f t="shared" si="54"/>
        <v>-0.30969706116698359</v>
      </c>
    </row>
    <row r="241" spans="1:2" x14ac:dyDescent="0.3">
      <c r="A241">
        <v>0.30969094212045478</v>
      </c>
      <c r="B241">
        <f t="shared" si="54"/>
        <v>-0.30969094212045478</v>
      </c>
    </row>
    <row r="242" spans="1:2" x14ac:dyDescent="0.3">
      <c r="A242">
        <v>0.30696485295957471</v>
      </c>
      <c r="B242">
        <f t="shared" ref="B242:B273" si="55">A242*-1</f>
        <v>-0.30696485295957471</v>
      </c>
    </row>
    <row r="243" spans="1:2" x14ac:dyDescent="0.3">
      <c r="A243">
        <v>0.28768233831867562</v>
      </c>
      <c r="B243">
        <f t="shared" si="55"/>
        <v>-0.28768233831867562</v>
      </c>
    </row>
    <row r="244" spans="1:2" x14ac:dyDescent="0.3">
      <c r="A244">
        <v>0.27902345057926858</v>
      </c>
      <c r="B244">
        <f t="shared" si="55"/>
        <v>-0.27902345057926858</v>
      </c>
    </row>
    <row r="245" spans="1:2" x14ac:dyDescent="0.3">
      <c r="A245">
        <v>0.27396590786848363</v>
      </c>
      <c r="B245">
        <f t="shared" si="55"/>
        <v>-0.27396590786848363</v>
      </c>
    </row>
    <row r="246" spans="1:2" x14ac:dyDescent="0.3">
      <c r="A246">
        <v>0.26871765726364294</v>
      </c>
      <c r="B246">
        <f t="shared" si="55"/>
        <v>-0.26871765726364294</v>
      </c>
    </row>
    <row r="247" spans="1:2" x14ac:dyDescent="0.3">
      <c r="A247">
        <v>0.26747808519477001</v>
      </c>
      <c r="B247">
        <f t="shared" si="55"/>
        <v>-0.26747808519477001</v>
      </c>
    </row>
    <row r="248" spans="1:2" x14ac:dyDescent="0.3">
      <c r="A248">
        <v>0.26112853773453909</v>
      </c>
      <c r="B248">
        <f t="shared" si="55"/>
        <v>-0.26112853773453909</v>
      </c>
    </row>
    <row r="249" spans="1:2" x14ac:dyDescent="0.3">
      <c r="A249">
        <v>0.24954232248064237</v>
      </c>
      <c r="B249">
        <f t="shared" si="55"/>
        <v>-0.24954232248064237</v>
      </c>
    </row>
    <row r="250" spans="1:2" x14ac:dyDescent="0.3">
      <c r="A250">
        <v>0.24924644652799138</v>
      </c>
      <c r="B250">
        <f t="shared" si="55"/>
        <v>-0.24924644652799138</v>
      </c>
    </row>
    <row r="251" spans="1:2" x14ac:dyDescent="0.3">
      <c r="A251">
        <v>0.24531956377019654</v>
      </c>
      <c r="B251">
        <f t="shared" si="55"/>
        <v>-0.24531956377019654</v>
      </c>
    </row>
    <row r="252" spans="1:2" x14ac:dyDescent="0.3">
      <c r="A252">
        <v>0.23518372281558397</v>
      </c>
      <c r="B252">
        <f t="shared" si="55"/>
        <v>-0.23518372281558397</v>
      </c>
    </row>
    <row r="253" spans="1:2" x14ac:dyDescent="0.3">
      <c r="A253">
        <v>0.23431245580386256</v>
      </c>
      <c r="B253">
        <f t="shared" si="55"/>
        <v>-0.23431245580386256</v>
      </c>
    </row>
    <row r="254" spans="1:2" x14ac:dyDescent="0.3">
      <c r="A254">
        <v>0.2079827897041685</v>
      </c>
      <c r="B254">
        <f t="shared" si="55"/>
        <v>-0.2079827897041685</v>
      </c>
    </row>
    <row r="255" spans="1:2" x14ac:dyDescent="0.3">
      <c r="A255">
        <v>0.20791295745953012</v>
      </c>
      <c r="B255">
        <f t="shared" si="55"/>
        <v>-0.20791295745953012</v>
      </c>
    </row>
    <row r="256" spans="1:2" x14ac:dyDescent="0.3">
      <c r="A256">
        <v>0.2031218760846934</v>
      </c>
      <c r="B256">
        <f t="shared" si="55"/>
        <v>-0.2031218760846934</v>
      </c>
    </row>
    <row r="257" spans="1:2" x14ac:dyDescent="0.3">
      <c r="A257">
        <v>0.19640203079526125</v>
      </c>
      <c r="B257">
        <f t="shared" si="55"/>
        <v>-0.19640203079526125</v>
      </c>
    </row>
    <row r="258" spans="1:2" x14ac:dyDescent="0.3">
      <c r="A258">
        <v>0.19638394215572261</v>
      </c>
      <c r="B258">
        <f t="shared" si="55"/>
        <v>-0.19638394215572261</v>
      </c>
    </row>
    <row r="259" spans="1:2" x14ac:dyDescent="0.3">
      <c r="A259">
        <v>0.19455900215611099</v>
      </c>
      <c r="B259">
        <f t="shared" si="55"/>
        <v>-0.19455900215611099</v>
      </c>
    </row>
    <row r="260" spans="1:2" x14ac:dyDescent="0.3">
      <c r="A260">
        <v>0.19076118839806025</v>
      </c>
      <c r="B260">
        <f t="shared" si="55"/>
        <v>-0.19076118839806025</v>
      </c>
    </row>
    <row r="261" spans="1:2" x14ac:dyDescent="0.3">
      <c r="A261">
        <v>0.18941902253539117</v>
      </c>
      <c r="B261">
        <f t="shared" si="55"/>
        <v>-0.18941902253539117</v>
      </c>
    </row>
    <row r="262" spans="1:2" x14ac:dyDescent="0.3">
      <c r="A262">
        <v>0.18435701570966717</v>
      </c>
      <c r="B262">
        <f t="shared" si="55"/>
        <v>-0.18435701570966717</v>
      </c>
    </row>
    <row r="263" spans="1:2" x14ac:dyDescent="0.3">
      <c r="A263">
        <v>0.18355759449165099</v>
      </c>
      <c r="B263">
        <f t="shared" si="55"/>
        <v>-0.18355759449165099</v>
      </c>
    </row>
    <row r="264" spans="1:2" x14ac:dyDescent="0.3">
      <c r="A264">
        <v>0.18117903600566546</v>
      </c>
      <c r="B264">
        <f t="shared" si="55"/>
        <v>-0.18117903600566546</v>
      </c>
    </row>
    <row r="265" spans="1:2" x14ac:dyDescent="0.3">
      <c r="A265">
        <v>0.17768382368572547</v>
      </c>
      <c r="B265">
        <f t="shared" si="55"/>
        <v>-0.17768382368572547</v>
      </c>
    </row>
    <row r="266" spans="1:2" x14ac:dyDescent="0.3">
      <c r="A266">
        <v>0.16183872585994707</v>
      </c>
      <c r="B266">
        <f t="shared" si="55"/>
        <v>-0.16183872585994707</v>
      </c>
    </row>
    <row r="267" spans="1:2" x14ac:dyDescent="0.3">
      <c r="A267">
        <v>0.16163563306101353</v>
      </c>
      <c r="B267">
        <f t="shared" si="55"/>
        <v>-0.16163563306101353</v>
      </c>
    </row>
    <row r="268" spans="1:2" x14ac:dyDescent="0.3">
      <c r="A268">
        <v>0.15394294728219782</v>
      </c>
      <c r="B268">
        <f t="shared" si="55"/>
        <v>-0.15394294728219782</v>
      </c>
    </row>
    <row r="269" spans="1:2" x14ac:dyDescent="0.3">
      <c r="A269">
        <v>0.15320204295462009</v>
      </c>
      <c r="B269">
        <f t="shared" si="55"/>
        <v>-0.15320204295462009</v>
      </c>
    </row>
    <row r="270" spans="1:2" x14ac:dyDescent="0.3">
      <c r="A270">
        <v>0.13457061229787187</v>
      </c>
      <c r="B270">
        <f t="shared" si="55"/>
        <v>-0.13457061229787187</v>
      </c>
    </row>
    <row r="271" spans="1:2" x14ac:dyDescent="0.3">
      <c r="A271">
        <v>0.13308511773530546</v>
      </c>
      <c r="B271">
        <f t="shared" si="55"/>
        <v>-0.13308511773530546</v>
      </c>
    </row>
    <row r="272" spans="1:2" x14ac:dyDescent="0.3">
      <c r="A272">
        <v>0.12703418337298097</v>
      </c>
      <c r="B272">
        <f t="shared" si="55"/>
        <v>-0.12703418337298097</v>
      </c>
    </row>
    <row r="273" spans="1:2" x14ac:dyDescent="0.3">
      <c r="A273">
        <v>0.12632062483965889</v>
      </c>
      <c r="B273">
        <f t="shared" si="55"/>
        <v>-0.12632062483965889</v>
      </c>
    </row>
    <row r="274" spans="1:2" x14ac:dyDescent="0.3">
      <c r="A274">
        <v>0.12464173989030482</v>
      </c>
      <c r="B274">
        <f t="shared" ref="B274:B305" si="56">A274*-1</f>
        <v>-0.12464173989030482</v>
      </c>
    </row>
    <row r="275" spans="1:2" x14ac:dyDescent="0.3">
      <c r="A275">
        <v>0.11439746804911496</v>
      </c>
      <c r="B275">
        <f t="shared" si="56"/>
        <v>-0.11439746804911496</v>
      </c>
    </row>
    <row r="276" spans="1:2" x14ac:dyDescent="0.3">
      <c r="A276">
        <v>0.11023602425315099</v>
      </c>
      <c r="B276">
        <f t="shared" si="56"/>
        <v>-0.11023602425315099</v>
      </c>
    </row>
    <row r="277" spans="1:2" x14ac:dyDescent="0.3">
      <c r="A277">
        <v>0.10531961485208516</v>
      </c>
      <c r="B277">
        <f t="shared" si="56"/>
        <v>-0.10531961485208516</v>
      </c>
    </row>
    <row r="278" spans="1:2" x14ac:dyDescent="0.3">
      <c r="A278">
        <v>0.10518065962950868</v>
      </c>
      <c r="B278">
        <f t="shared" si="56"/>
        <v>-0.10518065962950868</v>
      </c>
    </row>
    <row r="279" spans="1:2" x14ac:dyDescent="0.3">
      <c r="A279">
        <v>0.10348189651015222</v>
      </c>
      <c r="B279">
        <f t="shared" si="56"/>
        <v>-0.10348189651015222</v>
      </c>
    </row>
    <row r="280" spans="1:2" x14ac:dyDescent="0.3">
      <c r="A280">
        <v>0.10088958532835117</v>
      </c>
      <c r="B280">
        <f t="shared" si="56"/>
        <v>-0.10088958532835117</v>
      </c>
    </row>
    <row r="281" spans="1:2" x14ac:dyDescent="0.3">
      <c r="A281">
        <v>9.6629710655210713E-2</v>
      </c>
      <c r="B281">
        <f t="shared" si="56"/>
        <v>-9.6629710655210713E-2</v>
      </c>
    </row>
    <row r="282" spans="1:2" x14ac:dyDescent="0.3">
      <c r="A282">
        <v>9.4670247248980002E-2</v>
      </c>
      <c r="B282">
        <f t="shared" si="56"/>
        <v>-9.4670247248980002E-2</v>
      </c>
    </row>
    <row r="283" spans="1:2" x14ac:dyDescent="0.3">
      <c r="A283">
        <v>9.3157102684769427E-2</v>
      </c>
      <c r="B283">
        <f t="shared" si="56"/>
        <v>-9.3157102684769427E-2</v>
      </c>
    </row>
    <row r="284" spans="1:2" x14ac:dyDescent="0.3">
      <c r="A284">
        <v>8.9292242381402778E-2</v>
      </c>
      <c r="B284">
        <f t="shared" si="56"/>
        <v>-8.9292242381402778E-2</v>
      </c>
    </row>
    <row r="285" spans="1:2" x14ac:dyDescent="0.3">
      <c r="A285">
        <v>8.9112427089901664E-2</v>
      </c>
      <c r="B285">
        <f t="shared" si="56"/>
        <v>-8.9112427089901664E-2</v>
      </c>
    </row>
    <row r="286" spans="1:2" x14ac:dyDescent="0.3">
      <c r="A286">
        <v>8.8689462826476481E-2</v>
      </c>
      <c r="B286">
        <f t="shared" si="56"/>
        <v>-8.8689462826476481E-2</v>
      </c>
    </row>
    <row r="287" spans="1:2" x14ac:dyDescent="0.3">
      <c r="A287">
        <v>7.9526067721057359E-2</v>
      </c>
      <c r="B287">
        <f t="shared" si="56"/>
        <v>-7.9526067721057359E-2</v>
      </c>
    </row>
    <row r="288" spans="1:2" x14ac:dyDescent="0.3">
      <c r="A288">
        <v>7.7226408244703379E-2</v>
      </c>
      <c r="B288">
        <f t="shared" si="56"/>
        <v>-7.7226408244703379E-2</v>
      </c>
    </row>
    <row r="289" spans="1:2" x14ac:dyDescent="0.3">
      <c r="A289">
        <v>7.1164032355878204E-2</v>
      </c>
      <c r="B289">
        <f t="shared" si="56"/>
        <v>-7.1164032355878204E-2</v>
      </c>
    </row>
    <row r="290" spans="1:2" x14ac:dyDescent="0.3">
      <c r="A290">
        <v>7.0259069793458626E-2</v>
      </c>
      <c r="B290">
        <f t="shared" si="56"/>
        <v>-7.0259069793458626E-2</v>
      </c>
    </row>
    <row r="291" spans="1:2" x14ac:dyDescent="0.3">
      <c r="A291">
        <v>6.9549176541173346E-2</v>
      </c>
      <c r="B291">
        <f t="shared" si="56"/>
        <v>-6.9549176541173346E-2</v>
      </c>
    </row>
    <row r="292" spans="1:2" x14ac:dyDescent="0.3">
      <c r="A292">
        <v>6.7682738089506311E-2</v>
      </c>
      <c r="B292">
        <f t="shared" si="56"/>
        <v>-6.7682738089506311E-2</v>
      </c>
    </row>
    <row r="293" spans="1:2" x14ac:dyDescent="0.3">
      <c r="A293">
        <v>6.3125274181053501E-2</v>
      </c>
      <c r="B293">
        <f t="shared" si="56"/>
        <v>-6.3125274181053501E-2</v>
      </c>
    </row>
    <row r="294" spans="1:2" x14ac:dyDescent="0.3">
      <c r="A294">
        <v>6.0138488227551315E-2</v>
      </c>
      <c r="B294">
        <f t="shared" si="56"/>
        <v>-6.0138488227551315E-2</v>
      </c>
    </row>
    <row r="295" spans="1:2" x14ac:dyDescent="0.3">
      <c r="A295">
        <v>6.0125317287706398E-2</v>
      </c>
      <c r="B295">
        <f t="shared" si="56"/>
        <v>-6.0125317287706398E-2</v>
      </c>
    </row>
    <row r="296" spans="1:2" x14ac:dyDescent="0.3">
      <c r="A296">
        <v>5.9031801160103925E-2</v>
      </c>
      <c r="B296">
        <f t="shared" si="56"/>
        <v>-5.9031801160103925E-2</v>
      </c>
    </row>
    <row r="297" spans="1:2" x14ac:dyDescent="0.3">
      <c r="A297">
        <v>5.5697759965354102E-2</v>
      </c>
      <c r="B297">
        <f t="shared" si="56"/>
        <v>-5.5697759965354102E-2</v>
      </c>
    </row>
    <row r="298" spans="1:2" x14ac:dyDescent="0.3">
      <c r="A298">
        <v>4.923056006497982E-2</v>
      </c>
      <c r="B298">
        <f t="shared" si="56"/>
        <v>-4.923056006497982E-2</v>
      </c>
    </row>
    <row r="299" spans="1:2" x14ac:dyDescent="0.3">
      <c r="A299">
        <v>4.6660825110592136E-2</v>
      </c>
      <c r="B299">
        <f t="shared" si="56"/>
        <v>-4.6660825110592136E-2</v>
      </c>
    </row>
    <row r="300" spans="1:2" x14ac:dyDescent="0.3">
      <c r="A300">
        <v>4.4677106161261158E-2</v>
      </c>
      <c r="B300">
        <f t="shared" si="56"/>
        <v>-4.4677106161261158E-2</v>
      </c>
    </row>
    <row r="301" spans="1:2" x14ac:dyDescent="0.3">
      <c r="A301">
        <v>4.0695691500060499E-2</v>
      </c>
      <c r="B301">
        <f t="shared" si="56"/>
        <v>-4.0695691500060499E-2</v>
      </c>
    </row>
    <row r="302" spans="1:2" x14ac:dyDescent="0.3">
      <c r="A302">
        <v>3.1423444141177287E-2</v>
      </c>
      <c r="B302">
        <f t="shared" si="56"/>
        <v>-3.1423444141177287E-2</v>
      </c>
    </row>
    <row r="303" spans="1:2" x14ac:dyDescent="0.3">
      <c r="A303">
        <v>2.5208083946478527E-2</v>
      </c>
      <c r="B303">
        <f t="shared" si="56"/>
        <v>-2.5208083946478527E-2</v>
      </c>
    </row>
    <row r="304" spans="1:2" x14ac:dyDescent="0.3">
      <c r="A304">
        <v>1.9468627051863599E-2</v>
      </c>
      <c r="B304">
        <f t="shared" si="56"/>
        <v>-1.9468627051863599E-2</v>
      </c>
    </row>
    <row r="305" spans="1:2" x14ac:dyDescent="0.3">
      <c r="A305">
        <v>1.8769592537741311E-2</v>
      </c>
      <c r="B305">
        <f t="shared" si="56"/>
        <v>-1.8769592537741311E-2</v>
      </c>
    </row>
    <row r="306" spans="1:2" x14ac:dyDescent="0.3">
      <c r="A306">
        <v>1.8074799976219615E-2</v>
      </c>
      <c r="B306">
        <f t="shared" ref="B306:B337" si="57">A306*-1</f>
        <v>-1.8074799976219615E-2</v>
      </c>
    </row>
    <row r="307" spans="1:2" x14ac:dyDescent="0.3">
      <c r="A307">
        <v>1.304256825479666E-2</v>
      </c>
      <c r="B307">
        <f t="shared" si="57"/>
        <v>-1.304256825479666E-2</v>
      </c>
    </row>
    <row r="308" spans="1:2" x14ac:dyDescent="0.3">
      <c r="A308">
        <v>1.1058432531610513E-2</v>
      </c>
      <c r="B308">
        <f t="shared" si="57"/>
        <v>-1.1058432531610513E-2</v>
      </c>
    </row>
    <row r="309" spans="1:2" x14ac:dyDescent="0.3">
      <c r="A309">
        <v>7.5359969591919547E-3</v>
      </c>
      <c r="B309">
        <f t="shared" si="57"/>
        <v>-7.5359969591919547E-3</v>
      </c>
    </row>
    <row r="310" spans="1:2" x14ac:dyDescent="0.3">
      <c r="A310">
        <v>2.5528821912425073E-3</v>
      </c>
      <c r="B310">
        <f t="shared" si="57"/>
        <v>-2.5528821912425073E-3</v>
      </c>
    </row>
    <row r="311" spans="1:2" x14ac:dyDescent="0.3">
      <c r="A311">
        <v>1.4766247611338601E-3</v>
      </c>
      <c r="B311">
        <f t="shared" si="57"/>
        <v>-1.4766247611338601E-3</v>
      </c>
    </row>
    <row r="312" spans="1:2" x14ac:dyDescent="0.3">
      <c r="A312">
        <v>-1.7975677217708453E-4</v>
      </c>
      <c r="B312">
        <f t="shared" si="57"/>
        <v>1.7975677217708453E-4</v>
      </c>
    </row>
    <row r="313" spans="1:2" x14ac:dyDescent="0.3">
      <c r="A313">
        <v>-4.3839507663707977E-4</v>
      </c>
      <c r="B313">
        <f t="shared" si="57"/>
        <v>4.3839507663707977E-4</v>
      </c>
    </row>
    <row r="314" spans="1:2" x14ac:dyDescent="0.3">
      <c r="A314">
        <v>-7.1878083098783213E-3</v>
      </c>
      <c r="B314">
        <f t="shared" si="57"/>
        <v>7.1878083098783213E-3</v>
      </c>
    </row>
    <row r="315" spans="1:2" x14ac:dyDescent="0.3">
      <c r="A315">
        <v>-1.7518395564630515E-2</v>
      </c>
      <c r="B315">
        <f t="shared" si="57"/>
        <v>1.7518395564630515E-2</v>
      </c>
    </row>
    <row r="316" spans="1:2" x14ac:dyDescent="0.3">
      <c r="A316">
        <v>-1.803949672426481E-2</v>
      </c>
      <c r="B316">
        <f t="shared" si="57"/>
        <v>1.803949672426481E-2</v>
      </c>
    </row>
    <row r="317" spans="1:2" x14ac:dyDescent="0.3">
      <c r="A317">
        <v>-2.1990105789270048E-2</v>
      </c>
      <c r="B317">
        <f t="shared" si="57"/>
        <v>2.1990105789270048E-2</v>
      </c>
    </row>
    <row r="318" spans="1:2" x14ac:dyDescent="0.3">
      <c r="A318">
        <v>-2.2084074071813464E-2</v>
      </c>
      <c r="B318">
        <f t="shared" si="57"/>
        <v>2.2084074071813464E-2</v>
      </c>
    </row>
    <row r="319" spans="1:2" x14ac:dyDescent="0.3">
      <c r="A319">
        <v>-2.7001404591354927E-2</v>
      </c>
      <c r="B319">
        <f t="shared" si="57"/>
        <v>2.7001404591354927E-2</v>
      </c>
    </row>
    <row r="320" spans="1:2" x14ac:dyDescent="0.3">
      <c r="A320">
        <v>-3.4053251095305589E-2</v>
      </c>
      <c r="B320">
        <f t="shared" si="57"/>
        <v>3.4053251095305589E-2</v>
      </c>
    </row>
    <row r="321" spans="1:2" x14ac:dyDescent="0.3">
      <c r="A321">
        <v>-3.9815986320939308E-2</v>
      </c>
      <c r="B321">
        <f t="shared" si="57"/>
        <v>3.9815986320939308E-2</v>
      </c>
    </row>
    <row r="322" spans="1:2" x14ac:dyDescent="0.3">
      <c r="A322">
        <v>-4.2706426426120159E-2</v>
      </c>
      <c r="B322">
        <f t="shared" si="57"/>
        <v>4.2706426426120159E-2</v>
      </c>
    </row>
    <row r="323" spans="1:2" x14ac:dyDescent="0.3">
      <c r="A323">
        <v>-5.1175086244384466E-2</v>
      </c>
      <c r="B323">
        <f t="shared" si="57"/>
        <v>5.1175086244384466E-2</v>
      </c>
    </row>
    <row r="324" spans="1:2" x14ac:dyDescent="0.3">
      <c r="A324">
        <v>-5.2033707635998787E-2</v>
      </c>
      <c r="B324">
        <f t="shared" si="57"/>
        <v>5.2033707635998787E-2</v>
      </c>
    </row>
    <row r="325" spans="1:2" x14ac:dyDescent="0.3">
      <c r="A325">
        <v>-5.2998791973617287E-2</v>
      </c>
      <c r="B325">
        <f t="shared" si="57"/>
        <v>5.2998791973617287E-2</v>
      </c>
    </row>
    <row r="326" spans="1:2" x14ac:dyDescent="0.3">
      <c r="A326">
        <v>-5.3757665789938326E-2</v>
      </c>
      <c r="B326">
        <f t="shared" si="57"/>
        <v>5.3757665789938326E-2</v>
      </c>
    </row>
    <row r="327" spans="1:2" x14ac:dyDescent="0.3">
      <c r="A327">
        <v>-5.7861199475333136E-2</v>
      </c>
      <c r="B327">
        <f t="shared" si="57"/>
        <v>5.7861199475333136E-2</v>
      </c>
    </row>
    <row r="328" spans="1:2" x14ac:dyDescent="0.3">
      <c r="A328">
        <v>-5.8150059884861972E-2</v>
      </c>
      <c r="B328">
        <f t="shared" si="57"/>
        <v>5.8150059884861972E-2</v>
      </c>
    </row>
    <row r="329" spans="1:2" x14ac:dyDescent="0.3">
      <c r="A329">
        <v>-6.0755897498246926E-2</v>
      </c>
      <c r="B329">
        <f t="shared" si="57"/>
        <v>6.0755897498246926E-2</v>
      </c>
    </row>
    <row r="330" spans="1:2" x14ac:dyDescent="0.3">
      <c r="A330">
        <v>-6.4050688309827172E-2</v>
      </c>
      <c r="B330">
        <f t="shared" si="57"/>
        <v>6.4050688309827172E-2</v>
      </c>
    </row>
    <row r="331" spans="1:2" x14ac:dyDescent="0.3">
      <c r="A331">
        <v>-6.4679932243823013E-2</v>
      </c>
      <c r="B331">
        <f t="shared" si="57"/>
        <v>6.4679932243823013E-2</v>
      </c>
    </row>
    <row r="332" spans="1:2" x14ac:dyDescent="0.3">
      <c r="A332">
        <v>-6.6507687896448675E-2</v>
      </c>
      <c r="B332">
        <f t="shared" si="57"/>
        <v>6.6507687896448675E-2</v>
      </c>
    </row>
    <row r="333" spans="1:2" x14ac:dyDescent="0.3">
      <c r="A333">
        <v>-6.8007590391505376E-2</v>
      </c>
      <c r="B333">
        <f t="shared" si="57"/>
        <v>6.8007590391505376E-2</v>
      </c>
    </row>
    <row r="334" spans="1:2" x14ac:dyDescent="0.3">
      <c r="A334">
        <v>-8.980275462169568E-2</v>
      </c>
      <c r="B334">
        <f t="shared" si="57"/>
        <v>8.980275462169568E-2</v>
      </c>
    </row>
    <row r="335" spans="1:2" x14ac:dyDescent="0.3">
      <c r="A335">
        <v>-9.1875312093871453E-2</v>
      </c>
      <c r="B335">
        <f t="shared" si="57"/>
        <v>9.1875312093871453E-2</v>
      </c>
    </row>
    <row r="336" spans="1:2" x14ac:dyDescent="0.3">
      <c r="A336">
        <v>-9.2662572413697894E-2</v>
      </c>
      <c r="B336">
        <f t="shared" si="57"/>
        <v>9.2662572413697894E-2</v>
      </c>
    </row>
    <row r="337" spans="1:2" x14ac:dyDescent="0.3">
      <c r="A337">
        <v>-9.6522469122291787E-2</v>
      </c>
      <c r="B337">
        <f t="shared" si="57"/>
        <v>9.6522469122291787E-2</v>
      </c>
    </row>
    <row r="338" spans="1:2" x14ac:dyDescent="0.3">
      <c r="A338">
        <v>-0.10161345194533797</v>
      </c>
      <c r="B338">
        <f t="shared" ref="B338:B369" si="58">A338*-1</f>
        <v>0.10161345194533797</v>
      </c>
    </row>
    <row r="339" spans="1:2" x14ac:dyDescent="0.3">
      <c r="A339">
        <v>-0.11333192449510757</v>
      </c>
      <c r="B339">
        <f t="shared" si="58"/>
        <v>0.11333192449510757</v>
      </c>
    </row>
    <row r="340" spans="1:2" x14ac:dyDescent="0.3">
      <c r="A340">
        <v>-0.1164716303800277</v>
      </c>
      <c r="B340">
        <f t="shared" si="58"/>
        <v>0.1164716303800277</v>
      </c>
    </row>
    <row r="341" spans="1:2" x14ac:dyDescent="0.3">
      <c r="A341">
        <v>-0.12113498034017398</v>
      </c>
      <c r="B341">
        <f t="shared" si="58"/>
        <v>0.12113498034017398</v>
      </c>
    </row>
    <row r="342" spans="1:2" x14ac:dyDescent="0.3">
      <c r="A342">
        <v>-0.1284073172972279</v>
      </c>
      <c r="B342">
        <f t="shared" si="58"/>
        <v>0.1284073172972279</v>
      </c>
    </row>
    <row r="343" spans="1:2" x14ac:dyDescent="0.3">
      <c r="A343">
        <v>-0.12866932954607349</v>
      </c>
      <c r="B343">
        <f t="shared" si="58"/>
        <v>0.12866932954607349</v>
      </c>
    </row>
    <row r="344" spans="1:2" x14ac:dyDescent="0.3">
      <c r="A344">
        <v>-0.12875097752706788</v>
      </c>
      <c r="B344">
        <f t="shared" si="58"/>
        <v>0.12875097752706788</v>
      </c>
    </row>
    <row r="345" spans="1:2" x14ac:dyDescent="0.3">
      <c r="A345">
        <v>-0.12936342646083937</v>
      </c>
      <c r="B345">
        <f t="shared" si="58"/>
        <v>0.12936342646083937</v>
      </c>
    </row>
    <row r="346" spans="1:2" x14ac:dyDescent="0.3">
      <c r="A346">
        <v>-0.13034753147066869</v>
      </c>
      <c r="B346">
        <f t="shared" si="58"/>
        <v>0.13034753147066869</v>
      </c>
    </row>
    <row r="347" spans="1:2" x14ac:dyDescent="0.3">
      <c r="A347">
        <v>-0.13050973480399497</v>
      </c>
      <c r="B347">
        <f t="shared" si="58"/>
        <v>0.13050973480399497</v>
      </c>
    </row>
    <row r="348" spans="1:2" x14ac:dyDescent="0.3">
      <c r="A348">
        <v>-0.13369403405525349</v>
      </c>
      <c r="B348">
        <f t="shared" si="58"/>
        <v>0.13369403405525349</v>
      </c>
    </row>
    <row r="349" spans="1:2" x14ac:dyDescent="0.3">
      <c r="A349">
        <v>-0.13448815642921277</v>
      </c>
      <c r="B349">
        <f t="shared" si="58"/>
        <v>0.13448815642921277</v>
      </c>
    </row>
    <row r="350" spans="1:2" x14ac:dyDescent="0.3">
      <c r="A350">
        <v>-0.13837356166945164</v>
      </c>
      <c r="B350">
        <f t="shared" si="58"/>
        <v>0.13837356166945164</v>
      </c>
    </row>
    <row r="351" spans="1:2" x14ac:dyDescent="0.3">
      <c r="A351">
        <v>-0.14092363045827944</v>
      </c>
      <c r="B351">
        <f t="shared" si="58"/>
        <v>0.14092363045827944</v>
      </c>
    </row>
    <row r="352" spans="1:2" x14ac:dyDescent="0.3">
      <c r="A352">
        <v>-0.15515651528318919</v>
      </c>
      <c r="B352">
        <f t="shared" si="58"/>
        <v>0.15515651528318919</v>
      </c>
    </row>
    <row r="353" spans="1:2" x14ac:dyDescent="0.3">
      <c r="A353">
        <v>-0.15734497051199242</v>
      </c>
      <c r="B353">
        <f t="shared" si="58"/>
        <v>0.15734497051199242</v>
      </c>
    </row>
    <row r="354" spans="1:2" x14ac:dyDescent="0.3">
      <c r="A354">
        <v>-0.16251572790596641</v>
      </c>
      <c r="B354">
        <f t="shared" si="58"/>
        <v>0.16251572790596641</v>
      </c>
    </row>
    <row r="355" spans="1:2" x14ac:dyDescent="0.3">
      <c r="A355">
        <v>-0.16287426961935197</v>
      </c>
      <c r="B355">
        <f t="shared" si="58"/>
        <v>0.16287426961935197</v>
      </c>
    </row>
    <row r="356" spans="1:2" x14ac:dyDescent="0.3">
      <c r="A356">
        <v>-0.16524266335250234</v>
      </c>
      <c r="B356">
        <f t="shared" si="58"/>
        <v>0.16524266335250234</v>
      </c>
    </row>
    <row r="357" spans="1:2" x14ac:dyDescent="0.3">
      <c r="A357">
        <v>-0.16637833870381119</v>
      </c>
      <c r="B357">
        <f t="shared" si="58"/>
        <v>0.16637833870381119</v>
      </c>
    </row>
    <row r="358" spans="1:2" x14ac:dyDescent="0.3">
      <c r="A358">
        <v>-0.16669341519729053</v>
      </c>
      <c r="B358">
        <f t="shared" si="58"/>
        <v>0.16669341519729053</v>
      </c>
    </row>
    <row r="359" spans="1:2" x14ac:dyDescent="0.3">
      <c r="A359">
        <v>-0.16785944286491181</v>
      </c>
      <c r="B359">
        <f t="shared" si="58"/>
        <v>0.16785944286491181</v>
      </c>
    </row>
    <row r="360" spans="1:2" x14ac:dyDescent="0.3">
      <c r="A360">
        <v>-0.16873885089163165</v>
      </c>
      <c r="B360">
        <f t="shared" si="58"/>
        <v>0.16873885089163165</v>
      </c>
    </row>
    <row r="361" spans="1:2" x14ac:dyDescent="0.3">
      <c r="A361">
        <v>-0.16896678293879602</v>
      </c>
      <c r="B361">
        <f t="shared" si="58"/>
        <v>0.16896678293879602</v>
      </c>
    </row>
    <row r="362" spans="1:2" x14ac:dyDescent="0.3">
      <c r="A362">
        <v>-0.17546876549312229</v>
      </c>
      <c r="B362">
        <f t="shared" si="58"/>
        <v>0.17546876549312229</v>
      </c>
    </row>
    <row r="363" spans="1:2" x14ac:dyDescent="0.3">
      <c r="A363">
        <v>-0.17957998292421135</v>
      </c>
      <c r="B363">
        <f t="shared" si="58"/>
        <v>0.17957998292421135</v>
      </c>
    </row>
    <row r="364" spans="1:2" x14ac:dyDescent="0.3">
      <c r="A364">
        <v>-0.18967548237520665</v>
      </c>
      <c r="B364">
        <f t="shared" si="58"/>
        <v>0.18967548237520665</v>
      </c>
    </row>
    <row r="365" spans="1:2" x14ac:dyDescent="0.3">
      <c r="A365">
        <v>-0.19222080192729318</v>
      </c>
      <c r="B365">
        <f t="shared" si="58"/>
        <v>0.19222080192729318</v>
      </c>
    </row>
    <row r="366" spans="1:2" x14ac:dyDescent="0.3">
      <c r="A366">
        <v>-0.19625021578653823</v>
      </c>
      <c r="B366">
        <f t="shared" si="58"/>
        <v>0.19625021578653823</v>
      </c>
    </row>
    <row r="367" spans="1:2" x14ac:dyDescent="0.3">
      <c r="A367">
        <v>-0.20398016783685335</v>
      </c>
      <c r="B367">
        <f t="shared" si="58"/>
        <v>0.20398016783685335</v>
      </c>
    </row>
    <row r="368" spans="1:2" x14ac:dyDescent="0.3">
      <c r="A368">
        <v>-0.20762970044807022</v>
      </c>
      <c r="B368">
        <f t="shared" si="58"/>
        <v>0.20762970044807022</v>
      </c>
    </row>
    <row r="369" spans="1:2" x14ac:dyDescent="0.3">
      <c r="A369">
        <v>-0.21076129131047794</v>
      </c>
      <c r="B369">
        <f t="shared" si="58"/>
        <v>0.21076129131047794</v>
      </c>
    </row>
    <row r="370" spans="1:2" x14ac:dyDescent="0.3">
      <c r="A370">
        <v>-0.21313118942128109</v>
      </c>
      <c r="B370">
        <f t="shared" ref="B370:B401" si="59">A370*-1</f>
        <v>0.21313118942128109</v>
      </c>
    </row>
    <row r="371" spans="1:2" x14ac:dyDescent="0.3">
      <c r="A371">
        <v>-0.21582133760575367</v>
      </c>
      <c r="B371">
        <f t="shared" si="59"/>
        <v>0.21582133760575367</v>
      </c>
    </row>
    <row r="372" spans="1:2" x14ac:dyDescent="0.3">
      <c r="A372">
        <v>-0.2166406430814605</v>
      </c>
      <c r="B372">
        <f t="shared" si="59"/>
        <v>0.2166406430814605</v>
      </c>
    </row>
    <row r="373" spans="1:2" x14ac:dyDescent="0.3">
      <c r="A373">
        <v>-0.23287646127726677</v>
      </c>
      <c r="B373">
        <f t="shared" si="59"/>
        <v>0.23287646127726677</v>
      </c>
    </row>
    <row r="374" spans="1:2" x14ac:dyDescent="0.3">
      <c r="A374">
        <v>-0.23887920788022055</v>
      </c>
      <c r="B374">
        <f t="shared" si="59"/>
        <v>0.23887920788022055</v>
      </c>
    </row>
    <row r="375" spans="1:2" x14ac:dyDescent="0.3">
      <c r="A375">
        <v>-0.25870596643362159</v>
      </c>
      <c r="B375">
        <f t="shared" si="59"/>
        <v>0.25870596643362159</v>
      </c>
    </row>
    <row r="376" spans="1:2" x14ac:dyDescent="0.3">
      <c r="A376">
        <v>-0.26661895307312555</v>
      </c>
      <c r="B376">
        <f t="shared" si="59"/>
        <v>0.26661895307312555</v>
      </c>
    </row>
    <row r="377" spans="1:2" x14ac:dyDescent="0.3">
      <c r="A377">
        <v>-0.2735369642961365</v>
      </c>
      <c r="B377">
        <f t="shared" si="59"/>
        <v>0.2735369642961365</v>
      </c>
    </row>
    <row r="378" spans="1:2" x14ac:dyDescent="0.3">
      <c r="A378">
        <v>-0.27466806396705229</v>
      </c>
      <c r="B378">
        <f t="shared" si="59"/>
        <v>0.27466806396705229</v>
      </c>
    </row>
    <row r="379" spans="1:2" x14ac:dyDescent="0.3">
      <c r="A379">
        <v>-0.29012359391628934</v>
      </c>
      <c r="B379">
        <f t="shared" si="59"/>
        <v>0.29012359391628934</v>
      </c>
    </row>
    <row r="380" spans="1:2" x14ac:dyDescent="0.3">
      <c r="A380">
        <v>-0.30123319061289877</v>
      </c>
      <c r="B380">
        <f t="shared" si="59"/>
        <v>0.30123319061289877</v>
      </c>
    </row>
    <row r="381" spans="1:2" x14ac:dyDescent="0.3">
      <c r="A381">
        <v>-0.30710691317135907</v>
      </c>
      <c r="B381">
        <f t="shared" si="59"/>
        <v>0.30710691317135907</v>
      </c>
    </row>
    <row r="382" spans="1:2" x14ac:dyDescent="0.3">
      <c r="A382">
        <v>-0.31752285016570325</v>
      </c>
      <c r="B382">
        <f t="shared" si="59"/>
        <v>0.31752285016570325</v>
      </c>
    </row>
    <row r="383" spans="1:2" x14ac:dyDescent="0.3">
      <c r="A383">
        <v>-0.31987454646208319</v>
      </c>
      <c r="B383">
        <f t="shared" si="59"/>
        <v>0.31987454646208319</v>
      </c>
    </row>
    <row r="384" spans="1:2" x14ac:dyDescent="0.3">
      <c r="A384">
        <v>-0.34504742080525219</v>
      </c>
      <c r="B384">
        <f t="shared" si="59"/>
        <v>0.34504742080525219</v>
      </c>
    </row>
    <row r="385" spans="1:2" x14ac:dyDescent="0.3">
      <c r="A385">
        <v>-0.34982352486520779</v>
      </c>
      <c r="B385">
        <f t="shared" si="59"/>
        <v>0.34982352486520779</v>
      </c>
    </row>
    <row r="386" spans="1:2" x14ac:dyDescent="0.3">
      <c r="A386">
        <v>-0.35830879962631912</v>
      </c>
      <c r="B386">
        <f t="shared" si="59"/>
        <v>0.35830879962631912</v>
      </c>
    </row>
    <row r="387" spans="1:2" x14ac:dyDescent="0.3">
      <c r="A387">
        <v>-0.37377604936786774</v>
      </c>
      <c r="B387">
        <f t="shared" si="59"/>
        <v>0.37377604936786774</v>
      </c>
    </row>
    <row r="388" spans="1:2" x14ac:dyDescent="0.3">
      <c r="A388">
        <v>-0.37434378793013057</v>
      </c>
      <c r="B388">
        <f t="shared" si="59"/>
        <v>0.37434378793013057</v>
      </c>
    </row>
    <row r="389" spans="1:2" x14ac:dyDescent="0.3">
      <c r="A389">
        <v>-0.38164862314470271</v>
      </c>
      <c r="B389">
        <f t="shared" si="59"/>
        <v>0.38164862314470271</v>
      </c>
    </row>
    <row r="390" spans="1:2" x14ac:dyDescent="0.3">
      <c r="A390">
        <v>-0.3976261567533611</v>
      </c>
      <c r="B390">
        <f t="shared" si="59"/>
        <v>0.3976261567533611</v>
      </c>
    </row>
    <row r="391" spans="1:2" x14ac:dyDescent="0.3">
      <c r="A391">
        <v>-0.40376511067270049</v>
      </c>
      <c r="B391">
        <f t="shared" si="59"/>
        <v>0.40376511067270049</v>
      </c>
    </row>
    <row r="392" spans="1:2" x14ac:dyDescent="0.3">
      <c r="A392">
        <v>-0.41861733622620745</v>
      </c>
      <c r="B392">
        <f t="shared" si="59"/>
        <v>0.41861733622620745</v>
      </c>
    </row>
    <row r="393" spans="1:2" x14ac:dyDescent="0.3">
      <c r="A393">
        <v>-0.42592638155034379</v>
      </c>
      <c r="B393">
        <f t="shared" si="59"/>
        <v>0.42592638155034379</v>
      </c>
    </row>
    <row r="394" spans="1:2" x14ac:dyDescent="0.3">
      <c r="A394">
        <v>-0.45064876927197028</v>
      </c>
      <c r="B394">
        <f t="shared" si="59"/>
        <v>0.45064876927197028</v>
      </c>
    </row>
    <row r="395" spans="1:2" x14ac:dyDescent="0.3">
      <c r="A395">
        <v>-0.45501137994594837</v>
      </c>
      <c r="B395">
        <f t="shared" si="59"/>
        <v>0.45501137994594837</v>
      </c>
    </row>
    <row r="396" spans="1:2" x14ac:dyDescent="0.3">
      <c r="A396">
        <v>-0.47643806286195417</v>
      </c>
      <c r="B396">
        <f t="shared" si="59"/>
        <v>0.47643806286195417</v>
      </c>
    </row>
    <row r="397" spans="1:2" x14ac:dyDescent="0.3">
      <c r="A397">
        <v>-0.48934769120669519</v>
      </c>
      <c r="B397">
        <f t="shared" si="59"/>
        <v>0.48934769120669519</v>
      </c>
    </row>
    <row r="398" spans="1:2" x14ac:dyDescent="0.3">
      <c r="A398">
        <v>-0.52596604955571646</v>
      </c>
      <c r="B398">
        <f t="shared" si="59"/>
        <v>0.52596604955571646</v>
      </c>
    </row>
    <row r="399" spans="1:2" x14ac:dyDescent="0.3">
      <c r="A399">
        <v>-0.5316122599087072</v>
      </c>
      <c r="B399">
        <f t="shared" si="59"/>
        <v>0.5316122599087072</v>
      </c>
    </row>
    <row r="400" spans="1:2" x14ac:dyDescent="0.3">
      <c r="A400">
        <v>-0.55667442170306958</v>
      </c>
      <c r="B400">
        <f t="shared" si="59"/>
        <v>0.55667442170306958</v>
      </c>
    </row>
    <row r="401" spans="1:2" x14ac:dyDescent="0.3">
      <c r="A401">
        <v>-0.60382601379419487</v>
      </c>
      <c r="B401">
        <f t="shared" si="59"/>
        <v>0.60382601379419487</v>
      </c>
    </row>
    <row r="402" spans="1:2" x14ac:dyDescent="0.3">
      <c r="A402">
        <v>-0.60437630272350695</v>
      </c>
      <c r="B402">
        <f t="shared" ref="B402:B433" si="60">A402*-1</f>
        <v>0.60437630272350695</v>
      </c>
    </row>
    <row r="403" spans="1:2" x14ac:dyDescent="0.3">
      <c r="A403">
        <v>-0.60453010737373136</v>
      </c>
      <c r="B403">
        <f t="shared" si="60"/>
        <v>0.60453010737373136</v>
      </c>
    </row>
    <row r="404" spans="1:2" x14ac:dyDescent="0.3">
      <c r="A404">
        <v>-0.64230992092930306</v>
      </c>
      <c r="B404">
        <f t="shared" si="60"/>
        <v>0.64230992092930306</v>
      </c>
    </row>
    <row r="405" spans="1:2" x14ac:dyDescent="0.3">
      <c r="A405">
        <v>-0.6502082210026815</v>
      </c>
      <c r="B405">
        <f t="shared" si="60"/>
        <v>0.6502082210026815</v>
      </c>
    </row>
    <row r="406" spans="1:2" x14ac:dyDescent="0.3">
      <c r="A406">
        <v>-0.75344139149595768</v>
      </c>
      <c r="B406">
        <f t="shared" si="60"/>
        <v>0.75344139149595768</v>
      </c>
    </row>
    <row r="407" spans="1:2" x14ac:dyDescent="0.3">
      <c r="A407">
        <v>-0.93384060813986158</v>
      </c>
      <c r="B407">
        <f t="shared" si="60"/>
        <v>0.93384060813986158</v>
      </c>
    </row>
    <row r="408" spans="1:2" x14ac:dyDescent="0.3">
      <c r="A408">
        <v>-1.212141740980881</v>
      </c>
      <c r="B408">
        <f t="shared" si="60"/>
        <v>1.212141740980881</v>
      </c>
    </row>
    <row r="409" spans="1:2" x14ac:dyDescent="0.3">
      <c r="A409">
        <v>-1.6070385023073044</v>
      </c>
      <c r="B409">
        <f t="shared" si="60"/>
        <v>1.6070385023073044</v>
      </c>
    </row>
  </sheetData>
  <sortState xmlns:xlrd2="http://schemas.microsoft.com/office/spreadsheetml/2017/richdata2" ref="A2:B201">
    <sortCondition descending="1" ref="A2:A2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167FB-9682-4054-8753-FBDA00921BEF}">
  <dimension ref="A1:L203"/>
  <sheetViews>
    <sheetView workbookViewId="0">
      <selection activeCell="M41" sqref="M41"/>
    </sheetView>
  </sheetViews>
  <sheetFormatPr defaultRowHeight="15.6" x14ac:dyDescent="0.3"/>
  <cols>
    <col min="1" max="1" width="24.5" customWidth="1"/>
    <col min="2" max="2" width="18.8984375" customWidth="1"/>
    <col min="3" max="3" width="15.3984375" customWidth="1"/>
    <col min="4" max="4" width="12.69921875" customWidth="1"/>
    <col min="7" max="7" width="13.796875" customWidth="1"/>
    <col min="8" max="8" width="18.5" customWidth="1"/>
    <col min="11" max="11" width="31.69921875" customWidth="1"/>
    <col min="12" max="12" width="23" customWidth="1"/>
  </cols>
  <sheetData>
    <row r="1" spans="1:12" x14ac:dyDescent="0.3">
      <c r="A1" t="s">
        <v>34</v>
      </c>
      <c r="B1" t="s">
        <v>82</v>
      </c>
      <c r="C1" t="s">
        <v>36</v>
      </c>
      <c r="D1" t="s">
        <v>84</v>
      </c>
      <c r="E1" t="s">
        <v>85</v>
      </c>
      <c r="F1" t="s">
        <v>48</v>
      </c>
      <c r="G1" t="s">
        <v>47</v>
      </c>
      <c r="H1" t="s">
        <v>68</v>
      </c>
      <c r="I1" t="s">
        <v>86</v>
      </c>
      <c r="J1" t="s">
        <v>87</v>
      </c>
      <c r="K1" t="s">
        <v>83</v>
      </c>
      <c r="L1" t="s">
        <v>95</v>
      </c>
    </row>
    <row r="2" spans="1:12" x14ac:dyDescent="0.3">
      <c r="A2">
        <v>0.72830837943466564</v>
      </c>
      <c r="B2">
        <v>1</v>
      </c>
      <c r="C2">
        <f t="shared" ref="C2:C65" si="0">1-B2</f>
        <v>0</v>
      </c>
      <c r="D2">
        <f>SUM(C$2:C2)</f>
        <v>0</v>
      </c>
      <c r="E2">
        <f>SUM(B$2:B2)</f>
        <v>1</v>
      </c>
      <c r="F2">
        <f>E2/E$201</f>
        <v>1.9230769230769232E-2</v>
      </c>
      <c r="G2">
        <f>D2/D$201</f>
        <v>0</v>
      </c>
      <c r="H2" t="e">
        <f>(F1+F2)/2*(G2-G1)</f>
        <v>#VALUE!</v>
      </c>
      <c r="I2">
        <f t="shared" ref="I2:I65" si="1">52-E2</f>
        <v>51</v>
      </c>
      <c r="J2">
        <f t="shared" ref="J2:J65" si="2">148-D2</f>
        <v>148</v>
      </c>
      <c r="K2">
        <f t="shared" ref="K2:K65" si="3">4000*J2-4900*I2</f>
        <v>342100</v>
      </c>
      <c r="L2">
        <f t="shared" ref="L2:L65" si="4">K2/200</f>
        <v>1710.5</v>
      </c>
    </row>
    <row r="3" spans="1:12" x14ac:dyDescent="0.3">
      <c r="A3">
        <v>0.66433893894816953</v>
      </c>
      <c r="B3">
        <v>1</v>
      </c>
      <c r="C3">
        <f t="shared" si="0"/>
        <v>0</v>
      </c>
      <c r="D3">
        <f>SUM(C$2:C3)</f>
        <v>0</v>
      </c>
      <c r="E3">
        <f>SUM(B$2:B3)</f>
        <v>2</v>
      </c>
      <c r="F3">
        <f t="shared" ref="F3:F66" si="5">E3/E$201</f>
        <v>3.8461538461538464E-2</v>
      </c>
      <c r="G3">
        <f t="shared" ref="G3:G66" si="6">D3/D$201</f>
        <v>0</v>
      </c>
      <c r="H3">
        <f>(F2+F3)/2*(G3-G2)</f>
        <v>0</v>
      </c>
      <c r="I3">
        <f t="shared" si="1"/>
        <v>50</v>
      </c>
      <c r="J3">
        <f t="shared" si="2"/>
        <v>148</v>
      </c>
      <c r="K3">
        <f t="shared" si="3"/>
        <v>347000</v>
      </c>
      <c r="L3">
        <f t="shared" si="4"/>
        <v>1735</v>
      </c>
    </row>
    <row r="4" spans="1:12" x14ac:dyDescent="0.3">
      <c r="A4">
        <v>0.60014083360799675</v>
      </c>
      <c r="B4">
        <v>0</v>
      </c>
      <c r="C4">
        <f t="shared" si="0"/>
        <v>1</v>
      </c>
      <c r="D4">
        <f>SUM(C$2:C4)</f>
        <v>1</v>
      </c>
      <c r="E4">
        <f>SUM(B$2:B4)</f>
        <v>2</v>
      </c>
      <c r="F4">
        <f t="shared" si="5"/>
        <v>3.8461538461538464E-2</v>
      </c>
      <c r="G4">
        <f t="shared" si="6"/>
        <v>6.7567567567567571E-3</v>
      </c>
      <c r="I4">
        <f t="shared" si="1"/>
        <v>50</v>
      </c>
      <c r="J4">
        <f t="shared" si="2"/>
        <v>147</v>
      </c>
      <c r="K4">
        <f t="shared" si="3"/>
        <v>343000</v>
      </c>
      <c r="L4">
        <f t="shared" si="4"/>
        <v>1715</v>
      </c>
    </row>
    <row r="5" spans="1:12" x14ac:dyDescent="0.3">
      <c r="A5">
        <v>0.59460621880113762</v>
      </c>
      <c r="B5">
        <v>1</v>
      </c>
      <c r="C5">
        <f t="shared" si="0"/>
        <v>0</v>
      </c>
      <c r="D5">
        <f>SUM(C$2:C5)</f>
        <v>1</v>
      </c>
      <c r="E5">
        <f>SUM(B$2:B5)</f>
        <v>3</v>
      </c>
      <c r="F5">
        <f t="shared" si="5"/>
        <v>5.7692307692307696E-2</v>
      </c>
      <c r="G5">
        <f t="shared" si="6"/>
        <v>6.7567567567567571E-3</v>
      </c>
      <c r="H5">
        <f t="shared" ref="H5:H68" si="7">(F4+F5)/2*(G5-G4)</f>
        <v>0</v>
      </c>
      <c r="I5">
        <f t="shared" si="1"/>
        <v>49</v>
      </c>
      <c r="J5">
        <f t="shared" si="2"/>
        <v>147</v>
      </c>
      <c r="K5">
        <f t="shared" si="3"/>
        <v>347900</v>
      </c>
      <c r="L5">
        <f t="shared" si="4"/>
        <v>1739.5</v>
      </c>
    </row>
    <row r="6" spans="1:12" x14ac:dyDescent="0.3">
      <c r="A6">
        <v>0.57493611561386782</v>
      </c>
      <c r="B6">
        <v>0</v>
      </c>
      <c r="C6">
        <f t="shared" si="0"/>
        <v>1</v>
      </c>
      <c r="D6">
        <f>SUM(C$2:C6)</f>
        <v>2</v>
      </c>
      <c r="E6">
        <f>SUM(B$2:B6)</f>
        <v>3</v>
      </c>
      <c r="F6">
        <f t="shared" si="5"/>
        <v>5.7692307692307696E-2</v>
      </c>
      <c r="G6">
        <f t="shared" si="6"/>
        <v>1.3513513513513514E-2</v>
      </c>
      <c r="H6">
        <f t="shared" si="7"/>
        <v>3.8981288981288983E-4</v>
      </c>
      <c r="I6">
        <f t="shared" si="1"/>
        <v>49</v>
      </c>
      <c r="J6">
        <f t="shared" si="2"/>
        <v>146</v>
      </c>
      <c r="K6">
        <f t="shared" si="3"/>
        <v>343900</v>
      </c>
      <c r="L6">
        <f t="shared" si="4"/>
        <v>1719.5</v>
      </c>
    </row>
    <row r="7" spans="1:12" x14ac:dyDescent="0.3">
      <c r="A7">
        <v>0.54319039619547793</v>
      </c>
      <c r="B7">
        <v>0</v>
      </c>
      <c r="C7">
        <f t="shared" si="0"/>
        <v>1</v>
      </c>
      <c r="D7">
        <f>SUM(C$2:C7)</f>
        <v>3</v>
      </c>
      <c r="E7">
        <f>SUM(B$2:B7)</f>
        <v>3</v>
      </c>
      <c r="F7">
        <f t="shared" si="5"/>
        <v>5.7692307692307696E-2</v>
      </c>
      <c r="G7">
        <f t="shared" si="6"/>
        <v>2.0270270270270271E-2</v>
      </c>
      <c r="H7">
        <f t="shared" si="7"/>
        <v>3.8981288981288983E-4</v>
      </c>
      <c r="I7">
        <f t="shared" si="1"/>
        <v>49</v>
      </c>
      <c r="J7">
        <f t="shared" si="2"/>
        <v>145</v>
      </c>
      <c r="K7">
        <f t="shared" si="3"/>
        <v>339900</v>
      </c>
      <c r="L7">
        <f t="shared" si="4"/>
        <v>1699.5</v>
      </c>
    </row>
    <row r="8" spans="1:12" x14ac:dyDescent="0.3">
      <c r="A8">
        <v>0.52533048745424726</v>
      </c>
      <c r="B8">
        <v>1</v>
      </c>
      <c r="C8">
        <f t="shared" si="0"/>
        <v>0</v>
      </c>
      <c r="D8">
        <f>SUM(C$2:C8)</f>
        <v>3</v>
      </c>
      <c r="E8">
        <f>SUM(B$2:B8)</f>
        <v>4</v>
      </c>
      <c r="F8">
        <f t="shared" si="5"/>
        <v>7.6923076923076927E-2</v>
      </c>
      <c r="G8">
        <f t="shared" si="6"/>
        <v>2.0270270270270271E-2</v>
      </c>
      <c r="H8">
        <f t="shared" si="7"/>
        <v>0</v>
      </c>
      <c r="I8">
        <f t="shared" si="1"/>
        <v>48</v>
      </c>
      <c r="J8">
        <f t="shared" si="2"/>
        <v>145</v>
      </c>
      <c r="K8">
        <f t="shared" si="3"/>
        <v>344800</v>
      </c>
      <c r="L8">
        <f t="shared" si="4"/>
        <v>1724</v>
      </c>
    </row>
    <row r="9" spans="1:12" x14ac:dyDescent="0.3">
      <c r="A9">
        <v>0.50121792622093464</v>
      </c>
      <c r="B9">
        <v>1</v>
      </c>
      <c r="C9">
        <f t="shared" si="0"/>
        <v>0</v>
      </c>
      <c r="D9">
        <f>SUM(C$2:C9)</f>
        <v>3</v>
      </c>
      <c r="E9">
        <f>SUM(B$2:B9)</f>
        <v>5</v>
      </c>
      <c r="F9">
        <f t="shared" si="5"/>
        <v>9.6153846153846159E-2</v>
      </c>
      <c r="G9">
        <f t="shared" si="6"/>
        <v>2.0270270270270271E-2</v>
      </c>
      <c r="H9">
        <f t="shared" si="7"/>
        <v>0</v>
      </c>
      <c r="I9">
        <f t="shared" si="1"/>
        <v>47</v>
      </c>
      <c r="J9">
        <f t="shared" si="2"/>
        <v>145</v>
      </c>
      <c r="K9">
        <f t="shared" si="3"/>
        <v>349700</v>
      </c>
      <c r="L9">
        <f t="shared" si="4"/>
        <v>1748.5</v>
      </c>
    </row>
    <row r="10" spans="1:12" x14ac:dyDescent="0.3">
      <c r="A10">
        <v>0.50030325041720158</v>
      </c>
      <c r="B10">
        <v>1</v>
      </c>
      <c r="C10">
        <f t="shared" si="0"/>
        <v>0</v>
      </c>
      <c r="D10">
        <f>SUM(C$2:C10)</f>
        <v>3</v>
      </c>
      <c r="E10">
        <f>SUM(B$2:B10)</f>
        <v>6</v>
      </c>
      <c r="F10">
        <f t="shared" si="5"/>
        <v>0.11538461538461539</v>
      </c>
      <c r="G10">
        <f t="shared" si="6"/>
        <v>2.0270270270270271E-2</v>
      </c>
      <c r="H10">
        <f t="shared" si="7"/>
        <v>0</v>
      </c>
      <c r="I10">
        <f t="shared" si="1"/>
        <v>46</v>
      </c>
      <c r="J10">
        <f t="shared" si="2"/>
        <v>145</v>
      </c>
      <c r="K10">
        <f t="shared" si="3"/>
        <v>354600</v>
      </c>
      <c r="L10">
        <f t="shared" si="4"/>
        <v>1773</v>
      </c>
    </row>
    <row r="11" spans="1:12" x14ac:dyDescent="0.3">
      <c r="A11">
        <v>0.49659170299835376</v>
      </c>
      <c r="B11">
        <v>1</v>
      </c>
      <c r="C11">
        <f t="shared" si="0"/>
        <v>0</v>
      </c>
      <c r="D11">
        <f>SUM(C$2:C11)</f>
        <v>3</v>
      </c>
      <c r="E11">
        <f>SUM(B$2:B11)</f>
        <v>7</v>
      </c>
      <c r="F11">
        <f t="shared" si="5"/>
        <v>0.13461538461538461</v>
      </c>
      <c r="G11">
        <f t="shared" si="6"/>
        <v>2.0270270270270271E-2</v>
      </c>
      <c r="H11">
        <f t="shared" si="7"/>
        <v>0</v>
      </c>
      <c r="I11">
        <f t="shared" si="1"/>
        <v>45</v>
      </c>
      <c r="J11">
        <f t="shared" si="2"/>
        <v>145</v>
      </c>
      <c r="K11">
        <f t="shared" si="3"/>
        <v>359500</v>
      </c>
      <c r="L11">
        <f t="shared" si="4"/>
        <v>1797.5</v>
      </c>
    </row>
    <row r="12" spans="1:12" x14ac:dyDescent="0.3">
      <c r="A12">
        <v>0.49494219501174347</v>
      </c>
      <c r="B12">
        <v>0</v>
      </c>
      <c r="C12">
        <f t="shared" si="0"/>
        <v>1</v>
      </c>
      <c r="D12">
        <f>SUM(C$2:C12)</f>
        <v>4</v>
      </c>
      <c r="E12">
        <f>SUM(B$2:B12)</f>
        <v>7</v>
      </c>
      <c r="F12">
        <f t="shared" si="5"/>
        <v>0.13461538461538461</v>
      </c>
      <c r="G12">
        <f t="shared" si="6"/>
        <v>2.7027027027027029E-2</v>
      </c>
      <c r="H12">
        <f t="shared" si="7"/>
        <v>9.0956340956340961E-4</v>
      </c>
      <c r="I12">
        <f t="shared" si="1"/>
        <v>45</v>
      </c>
      <c r="J12">
        <f t="shared" si="2"/>
        <v>144</v>
      </c>
      <c r="K12">
        <f t="shared" si="3"/>
        <v>355500</v>
      </c>
      <c r="L12">
        <f t="shared" si="4"/>
        <v>1777.5</v>
      </c>
    </row>
    <row r="13" spans="1:12" x14ac:dyDescent="0.3">
      <c r="A13">
        <v>0.48069202708673864</v>
      </c>
      <c r="B13">
        <v>1</v>
      </c>
      <c r="C13">
        <f t="shared" si="0"/>
        <v>0</v>
      </c>
      <c r="D13">
        <f>SUM(C$2:C13)</f>
        <v>4</v>
      </c>
      <c r="E13">
        <f>SUM(B$2:B13)</f>
        <v>8</v>
      </c>
      <c r="F13">
        <f t="shared" si="5"/>
        <v>0.15384615384615385</v>
      </c>
      <c r="G13">
        <f t="shared" si="6"/>
        <v>2.7027027027027029E-2</v>
      </c>
      <c r="H13">
        <f t="shared" si="7"/>
        <v>0</v>
      </c>
      <c r="I13">
        <f t="shared" si="1"/>
        <v>44</v>
      </c>
      <c r="J13">
        <f t="shared" si="2"/>
        <v>144</v>
      </c>
      <c r="K13">
        <f t="shared" si="3"/>
        <v>360400</v>
      </c>
      <c r="L13">
        <f t="shared" si="4"/>
        <v>1802</v>
      </c>
    </row>
    <row r="14" spans="1:12" x14ac:dyDescent="0.3">
      <c r="A14">
        <v>0.46032300973091556</v>
      </c>
      <c r="B14">
        <v>1</v>
      </c>
      <c r="C14">
        <f t="shared" si="0"/>
        <v>0</v>
      </c>
      <c r="D14">
        <f>SUM(C$2:C14)</f>
        <v>4</v>
      </c>
      <c r="E14">
        <f>SUM(B$2:B14)</f>
        <v>9</v>
      </c>
      <c r="F14">
        <f t="shared" si="5"/>
        <v>0.17307692307692307</v>
      </c>
      <c r="G14">
        <f t="shared" si="6"/>
        <v>2.7027027027027029E-2</v>
      </c>
      <c r="H14">
        <f t="shared" si="7"/>
        <v>0</v>
      </c>
      <c r="I14">
        <f t="shared" si="1"/>
        <v>43</v>
      </c>
      <c r="J14">
        <f t="shared" si="2"/>
        <v>144</v>
      </c>
      <c r="K14">
        <f t="shared" si="3"/>
        <v>365300</v>
      </c>
      <c r="L14">
        <f t="shared" si="4"/>
        <v>1826.5</v>
      </c>
    </row>
    <row r="15" spans="1:12" x14ac:dyDescent="0.3">
      <c r="A15">
        <v>0.45921011948260348</v>
      </c>
      <c r="B15">
        <v>1</v>
      </c>
      <c r="C15">
        <f t="shared" si="0"/>
        <v>0</v>
      </c>
      <c r="D15">
        <f>SUM(C$2:C15)</f>
        <v>4</v>
      </c>
      <c r="E15">
        <f>SUM(B$2:B15)</f>
        <v>10</v>
      </c>
      <c r="F15">
        <f t="shared" si="5"/>
        <v>0.19230769230769232</v>
      </c>
      <c r="G15">
        <f t="shared" si="6"/>
        <v>2.7027027027027029E-2</v>
      </c>
      <c r="H15">
        <f t="shared" si="7"/>
        <v>0</v>
      </c>
      <c r="I15">
        <f t="shared" si="1"/>
        <v>42</v>
      </c>
      <c r="J15">
        <f t="shared" si="2"/>
        <v>144</v>
      </c>
      <c r="K15">
        <f t="shared" si="3"/>
        <v>370200</v>
      </c>
      <c r="L15">
        <f t="shared" si="4"/>
        <v>1851</v>
      </c>
    </row>
    <row r="16" spans="1:12" x14ac:dyDescent="0.3">
      <c r="A16">
        <v>0.45392470297509518</v>
      </c>
      <c r="B16">
        <v>1</v>
      </c>
      <c r="C16">
        <f t="shared" si="0"/>
        <v>0</v>
      </c>
      <c r="D16">
        <f>SUM(C$2:C16)</f>
        <v>4</v>
      </c>
      <c r="E16">
        <f>SUM(B$2:B16)</f>
        <v>11</v>
      </c>
      <c r="F16">
        <f t="shared" si="5"/>
        <v>0.21153846153846154</v>
      </c>
      <c r="G16">
        <f t="shared" si="6"/>
        <v>2.7027027027027029E-2</v>
      </c>
      <c r="H16">
        <f t="shared" si="7"/>
        <v>0</v>
      </c>
      <c r="I16">
        <f t="shared" si="1"/>
        <v>41</v>
      </c>
      <c r="J16">
        <f t="shared" si="2"/>
        <v>144</v>
      </c>
      <c r="K16">
        <f t="shared" si="3"/>
        <v>375100</v>
      </c>
      <c r="L16">
        <f t="shared" si="4"/>
        <v>1875.5</v>
      </c>
    </row>
    <row r="17" spans="1:12" x14ac:dyDescent="0.3">
      <c r="A17">
        <v>0.44010435779607426</v>
      </c>
      <c r="B17">
        <v>1</v>
      </c>
      <c r="C17">
        <f t="shared" si="0"/>
        <v>0</v>
      </c>
      <c r="D17">
        <f>SUM(C$2:C17)</f>
        <v>4</v>
      </c>
      <c r="E17">
        <f>SUM(B$2:B17)</f>
        <v>12</v>
      </c>
      <c r="F17">
        <f t="shared" si="5"/>
        <v>0.23076923076923078</v>
      </c>
      <c r="G17">
        <f t="shared" si="6"/>
        <v>2.7027027027027029E-2</v>
      </c>
      <c r="H17">
        <f t="shared" si="7"/>
        <v>0</v>
      </c>
      <c r="I17">
        <f t="shared" si="1"/>
        <v>40</v>
      </c>
      <c r="J17">
        <f t="shared" si="2"/>
        <v>144</v>
      </c>
      <c r="K17">
        <f t="shared" si="3"/>
        <v>380000</v>
      </c>
      <c r="L17">
        <f t="shared" si="4"/>
        <v>1900</v>
      </c>
    </row>
    <row r="18" spans="1:12" x14ac:dyDescent="0.3">
      <c r="A18">
        <v>0.43151660763232946</v>
      </c>
      <c r="B18">
        <v>1</v>
      </c>
      <c r="C18">
        <f t="shared" si="0"/>
        <v>0</v>
      </c>
      <c r="D18">
        <f>SUM(C$2:C18)</f>
        <v>4</v>
      </c>
      <c r="E18">
        <f>SUM(B$2:B18)</f>
        <v>13</v>
      </c>
      <c r="F18">
        <f t="shared" si="5"/>
        <v>0.25</v>
      </c>
      <c r="G18">
        <f t="shared" si="6"/>
        <v>2.7027027027027029E-2</v>
      </c>
      <c r="H18">
        <f t="shared" si="7"/>
        <v>0</v>
      </c>
      <c r="I18">
        <f t="shared" si="1"/>
        <v>39</v>
      </c>
      <c r="J18">
        <f t="shared" si="2"/>
        <v>144</v>
      </c>
      <c r="K18">
        <f t="shared" si="3"/>
        <v>384900</v>
      </c>
      <c r="L18">
        <f t="shared" si="4"/>
        <v>1924.5</v>
      </c>
    </row>
    <row r="19" spans="1:12" x14ac:dyDescent="0.3">
      <c r="A19">
        <v>0.42859724332297799</v>
      </c>
      <c r="B19">
        <v>1</v>
      </c>
      <c r="C19">
        <f t="shared" si="0"/>
        <v>0</v>
      </c>
      <c r="D19">
        <f>SUM(C$2:C19)</f>
        <v>4</v>
      </c>
      <c r="E19">
        <f>SUM(B$2:B19)</f>
        <v>14</v>
      </c>
      <c r="F19">
        <f t="shared" si="5"/>
        <v>0.26923076923076922</v>
      </c>
      <c r="G19">
        <f t="shared" si="6"/>
        <v>2.7027027027027029E-2</v>
      </c>
      <c r="H19">
        <f t="shared" si="7"/>
        <v>0</v>
      </c>
      <c r="I19">
        <f t="shared" si="1"/>
        <v>38</v>
      </c>
      <c r="J19">
        <f t="shared" si="2"/>
        <v>144</v>
      </c>
      <c r="K19">
        <f t="shared" si="3"/>
        <v>389800</v>
      </c>
      <c r="L19">
        <f t="shared" si="4"/>
        <v>1949</v>
      </c>
    </row>
    <row r="20" spans="1:12" x14ac:dyDescent="0.3">
      <c r="A20">
        <v>0.4031108489543338</v>
      </c>
      <c r="B20">
        <v>1</v>
      </c>
      <c r="C20">
        <f t="shared" si="0"/>
        <v>0</v>
      </c>
      <c r="D20">
        <f>SUM(C$2:C20)</f>
        <v>4</v>
      </c>
      <c r="E20">
        <f>SUM(B$2:B20)</f>
        <v>15</v>
      </c>
      <c r="F20">
        <f t="shared" si="5"/>
        <v>0.28846153846153844</v>
      </c>
      <c r="G20">
        <f t="shared" si="6"/>
        <v>2.7027027027027029E-2</v>
      </c>
      <c r="H20">
        <f t="shared" si="7"/>
        <v>0</v>
      </c>
      <c r="I20">
        <f t="shared" si="1"/>
        <v>37</v>
      </c>
      <c r="J20">
        <f t="shared" si="2"/>
        <v>144</v>
      </c>
      <c r="K20">
        <f t="shared" si="3"/>
        <v>394700</v>
      </c>
      <c r="L20">
        <f t="shared" si="4"/>
        <v>1973.5</v>
      </c>
    </row>
    <row r="21" spans="1:12" x14ac:dyDescent="0.3">
      <c r="A21">
        <v>0.39981826633985518</v>
      </c>
      <c r="B21">
        <v>0</v>
      </c>
      <c r="C21">
        <f t="shared" si="0"/>
        <v>1</v>
      </c>
      <c r="D21">
        <f>SUM(C$2:C21)</f>
        <v>5</v>
      </c>
      <c r="E21">
        <f>SUM(B$2:B21)</f>
        <v>15</v>
      </c>
      <c r="F21">
        <f t="shared" si="5"/>
        <v>0.28846153846153844</v>
      </c>
      <c r="G21">
        <f t="shared" si="6"/>
        <v>3.3783783783783786E-2</v>
      </c>
      <c r="H21">
        <f t="shared" si="7"/>
        <v>1.949064449064449E-3</v>
      </c>
      <c r="I21">
        <f t="shared" si="1"/>
        <v>37</v>
      </c>
      <c r="J21">
        <f t="shared" si="2"/>
        <v>143</v>
      </c>
      <c r="K21">
        <f t="shared" si="3"/>
        <v>390700</v>
      </c>
      <c r="L21">
        <f t="shared" si="4"/>
        <v>1953.5</v>
      </c>
    </row>
    <row r="22" spans="1:12" x14ac:dyDescent="0.3">
      <c r="A22">
        <v>0.39628169741578889</v>
      </c>
      <c r="B22">
        <v>0</v>
      </c>
      <c r="C22">
        <f t="shared" si="0"/>
        <v>1</v>
      </c>
      <c r="D22">
        <f>SUM(C$2:C22)</f>
        <v>6</v>
      </c>
      <c r="E22">
        <f>SUM(B$2:B22)</f>
        <v>15</v>
      </c>
      <c r="F22">
        <f t="shared" si="5"/>
        <v>0.28846153846153844</v>
      </c>
      <c r="G22">
        <f t="shared" si="6"/>
        <v>4.0540540540540543E-2</v>
      </c>
      <c r="H22">
        <f t="shared" si="7"/>
        <v>1.949064449064449E-3</v>
      </c>
      <c r="I22">
        <f t="shared" si="1"/>
        <v>37</v>
      </c>
      <c r="J22">
        <f t="shared" si="2"/>
        <v>142</v>
      </c>
      <c r="K22">
        <f t="shared" si="3"/>
        <v>386700</v>
      </c>
      <c r="L22">
        <f t="shared" si="4"/>
        <v>1933.5</v>
      </c>
    </row>
    <row r="23" spans="1:12" x14ac:dyDescent="0.3">
      <c r="A23">
        <v>0.3959086050913404</v>
      </c>
      <c r="B23">
        <v>0</v>
      </c>
      <c r="C23">
        <f t="shared" si="0"/>
        <v>1</v>
      </c>
      <c r="D23">
        <f>SUM(C$2:C23)</f>
        <v>7</v>
      </c>
      <c r="E23">
        <f>SUM(B$2:B23)</f>
        <v>15</v>
      </c>
      <c r="F23">
        <f t="shared" si="5"/>
        <v>0.28846153846153844</v>
      </c>
      <c r="G23">
        <f t="shared" si="6"/>
        <v>4.72972972972973E-2</v>
      </c>
      <c r="H23">
        <f t="shared" si="7"/>
        <v>1.949064449064449E-3</v>
      </c>
      <c r="I23">
        <f t="shared" si="1"/>
        <v>37</v>
      </c>
      <c r="J23">
        <f t="shared" si="2"/>
        <v>141</v>
      </c>
      <c r="K23">
        <f t="shared" si="3"/>
        <v>382700</v>
      </c>
      <c r="L23">
        <f t="shared" si="4"/>
        <v>1913.5</v>
      </c>
    </row>
    <row r="24" spans="1:12" x14ac:dyDescent="0.3">
      <c r="A24">
        <v>0.39342673107284598</v>
      </c>
      <c r="B24">
        <v>1</v>
      </c>
      <c r="C24">
        <f t="shared" si="0"/>
        <v>0</v>
      </c>
      <c r="D24">
        <f>SUM(C$2:C24)</f>
        <v>7</v>
      </c>
      <c r="E24">
        <f>SUM(B$2:B24)</f>
        <v>16</v>
      </c>
      <c r="F24">
        <f t="shared" si="5"/>
        <v>0.30769230769230771</v>
      </c>
      <c r="G24">
        <f t="shared" si="6"/>
        <v>4.72972972972973E-2</v>
      </c>
      <c r="H24">
        <f t="shared" si="7"/>
        <v>0</v>
      </c>
      <c r="I24">
        <f t="shared" si="1"/>
        <v>36</v>
      </c>
      <c r="J24">
        <f t="shared" si="2"/>
        <v>141</v>
      </c>
      <c r="K24">
        <f t="shared" si="3"/>
        <v>387600</v>
      </c>
      <c r="L24">
        <f t="shared" si="4"/>
        <v>1938</v>
      </c>
    </row>
    <row r="25" spans="1:12" x14ac:dyDescent="0.3">
      <c r="A25">
        <v>0.3924730394699496</v>
      </c>
      <c r="B25">
        <v>1</v>
      </c>
      <c r="C25">
        <f t="shared" si="0"/>
        <v>0</v>
      </c>
      <c r="D25">
        <f>SUM(C$2:C25)</f>
        <v>7</v>
      </c>
      <c r="E25">
        <f>SUM(B$2:B25)</f>
        <v>17</v>
      </c>
      <c r="F25">
        <f t="shared" si="5"/>
        <v>0.32692307692307693</v>
      </c>
      <c r="G25">
        <f t="shared" si="6"/>
        <v>4.72972972972973E-2</v>
      </c>
      <c r="H25">
        <f t="shared" si="7"/>
        <v>0</v>
      </c>
      <c r="I25">
        <f t="shared" si="1"/>
        <v>35</v>
      </c>
      <c r="J25">
        <f t="shared" si="2"/>
        <v>141</v>
      </c>
      <c r="K25">
        <f t="shared" si="3"/>
        <v>392500</v>
      </c>
      <c r="L25">
        <f t="shared" si="4"/>
        <v>1962.5</v>
      </c>
    </row>
    <row r="26" spans="1:12" x14ac:dyDescent="0.3">
      <c r="A26">
        <v>0.38570340381986568</v>
      </c>
      <c r="B26">
        <v>0</v>
      </c>
      <c r="C26">
        <f t="shared" si="0"/>
        <v>1</v>
      </c>
      <c r="D26">
        <f>SUM(C$2:C26)</f>
        <v>8</v>
      </c>
      <c r="E26">
        <f>SUM(B$2:B26)</f>
        <v>17</v>
      </c>
      <c r="F26">
        <f t="shared" si="5"/>
        <v>0.32692307692307693</v>
      </c>
      <c r="G26">
        <f t="shared" si="6"/>
        <v>5.4054054054054057E-2</v>
      </c>
      <c r="H26">
        <f t="shared" si="7"/>
        <v>2.2089397089397091E-3</v>
      </c>
      <c r="I26">
        <f t="shared" si="1"/>
        <v>35</v>
      </c>
      <c r="J26">
        <f t="shared" si="2"/>
        <v>140</v>
      </c>
      <c r="K26">
        <f t="shared" si="3"/>
        <v>388500</v>
      </c>
      <c r="L26">
        <f t="shared" si="4"/>
        <v>1942.5</v>
      </c>
    </row>
    <row r="27" spans="1:12" x14ac:dyDescent="0.3">
      <c r="A27">
        <v>0.38433811697388753</v>
      </c>
      <c r="B27">
        <v>0</v>
      </c>
      <c r="C27">
        <f t="shared" si="0"/>
        <v>1</v>
      </c>
      <c r="D27">
        <f>SUM(C$2:C27)</f>
        <v>9</v>
      </c>
      <c r="E27">
        <f>SUM(B$2:B27)</f>
        <v>17</v>
      </c>
      <c r="F27">
        <f t="shared" si="5"/>
        <v>0.32692307692307693</v>
      </c>
      <c r="G27">
        <f t="shared" si="6"/>
        <v>6.0810810810810814E-2</v>
      </c>
      <c r="H27">
        <f t="shared" si="7"/>
        <v>2.2089397089397091E-3</v>
      </c>
      <c r="I27">
        <f t="shared" si="1"/>
        <v>35</v>
      </c>
      <c r="J27">
        <f t="shared" si="2"/>
        <v>139</v>
      </c>
      <c r="K27">
        <f t="shared" si="3"/>
        <v>384500</v>
      </c>
      <c r="L27">
        <f t="shared" si="4"/>
        <v>1922.5</v>
      </c>
    </row>
    <row r="28" spans="1:12" x14ac:dyDescent="0.3">
      <c r="A28">
        <v>0.38364459396663453</v>
      </c>
      <c r="B28">
        <v>1</v>
      </c>
      <c r="C28">
        <f t="shared" si="0"/>
        <v>0</v>
      </c>
      <c r="D28">
        <f>SUM(C$2:C28)</f>
        <v>9</v>
      </c>
      <c r="E28">
        <f>SUM(B$2:B28)</f>
        <v>18</v>
      </c>
      <c r="F28">
        <f t="shared" si="5"/>
        <v>0.34615384615384615</v>
      </c>
      <c r="G28">
        <f t="shared" si="6"/>
        <v>6.0810810810810814E-2</v>
      </c>
      <c r="H28">
        <f t="shared" si="7"/>
        <v>0</v>
      </c>
      <c r="I28">
        <f t="shared" si="1"/>
        <v>34</v>
      </c>
      <c r="J28">
        <f t="shared" si="2"/>
        <v>139</v>
      </c>
      <c r="K28">
        <f t="shared" si="3"/>
        <v>389400</v>
      </c>
      <c r="L28">
        <f t="shared" si="4"/>
        <v>1947</v>
      </c>
    </row>
    <row r="29" spans="1:12" x14ac:dyDescent="0.3">
      <c r="A29">
        <v>0.380482338840192</v>
      </c>
      <c r="B29">
        <v>0</v>
      </c>
      <c r="C29">
        <f t="shared" si="0"/>
        <v>1</v>
      </c>
      <c r="D29">
        <f>SUM(C$2:C29)</f>
        <v>10</v>
      </c>
      <c r="E29">
        <f>SUM(B$2:B29)</f>
        <v>18</v>
      </c>
      <c r="F29">
        <f t="shared" si="5"/>
        <v>0.34615384615384615</v>
      </c>
      <c r="G29">
        <f t="shared" si="6"/>
        <v>6.7567567567567571E-2</v>
      </c>
      <c r="H29">
        <f t="shared" si="7"/>
        <v>2.338877338877339E-3</v>
      </c>
      <c r="I29">
        <f t="shared" si="1"/>
        <v>34</v>
      </c>
      <c r="J29">
        <f t="shared" si="2"/>
        <v>138</v>
      </c>
      <c r="K29">
        <f t="shared" si="3"/>
        <v>385400</v>
      </c>
      <c r="L29">
        <f t="shared" si="4"/>
        <v>1927</v>
      </c>
    </row>
    <row r="30" spans="1:12" x14ac:dyDescent="0.3">
      <c r="A30">
        <v>0.37604708525552732</v>
      </c>
      <c r="B30">
        <v>1</v>
      </c>
      <c r="C30">
        <f t="shared" si="0"/>
        <v>0</v>
      </c>
      <c r="D30">
        <f>SUM(C$2:C30)</f>
        <v>10</v>
      </c>
      <c r="E30">
        <f>SUM(B$2:B30)</f>
        <v>19</v>
      </c>
      <c r="F30">
        <f t="shared" si="5"/>
        <v>0.36538461538461536</v>
      </c>
      <c r="G30">
        <f t="shared" si="6"/>
        <v>6.7567567567567571E-2</v>
      </c>
      <c r="H30">
        <f t="shared" si="7"/>
        <v>0</v>
      </c>
      <c r="I30">
        <f t="shared" si="1"/>
        <v>33</v>
      </c>
      <c r="J30">
        <f t="shared" si="2"/>
        <v>138</v>
      </c>
      <c r="K30">
        <f t="shared" si="3"/>
        <v>390300</v>
      </c>
      <c r="L30">
        <f t="shared" si="4"/>
        <v>1951.5</v>
      </c>
    </row>
    <row r="31" spans="1:12" x14ac:dyDescent="0.3">
      <c r="A31">
        <v>0.37063459482293148</v>
      </c>
      <c r="B31">
        <v>1</v>
      </c>
      <c r="C31">
        <f t="shared" si="0"/>
        <v>0</v>
      </c>
      <c r="D31">
        <f>SUM(C$2:C31)</f>
        <v>10</v>
      </c>
      <c r="E31">
        <f>SUM(B$2:B31)</f>
        <v>20</v>
      </c>
      <c r="F31">
        <f t="shared" si="5"/>
        <v>0.38461538461538464</v>
      </c>
      <c r="G31">
        <f t="shared" si="6"/>
        <v>6.7567567567567571E-2</v>
      </c>
      <c r="H31">
        <f t="shared" si="7"/>
        <v>0</v>
      </c>
      <c r="I31">
        <f t="shared" si="1"/>
        <v>32</v>
      </c>
      <c r="J31">
        <f t="shared" si="2"/>
        <v>138</v>
      </c>
      <c r="K31">
        <f t="shared" si="3"/>
        <v>395200</v>
      </c>
      <c r="L31">
        <f t="shared" si="4"/>
        <v>1976</v>
      </c>
    </row>
    <row r="32" spans="1:12" x14ac:dyDescent="0.3">
      <c r="A32">
        <v>0.36748158712252271</v>
      </c>
      <c r="B32">
        <v>0</v>
      </c>
      <c r="C32">
        <f t="shared" si="0"/>
        <v>1</v>
      </c>
      <c r="D32">
        <f>SUM(C$2:C32)</f>
        <v>11</v>
      </c>
      <c r="E32">
        <f>SUM(B$2:B32)</f>
        <v>20</v>
      </c>
      <c r="F32">
        <f t="shared" si="5"/>
        <v>0.38461538461538464</v>
      </c>
      <c r="G32">
        <f t="shared" si="6"/>
        <v>7.4324324324324328E-2</v>
      </c>
      <c r="H32">
        <f t="shared" si="7"/>
        <v>2.5987525987525989E-3</v>
      </c>
      <c r="I32">
        <f t="shared" si="1"/>
        <v>32</v>
      </c>
      <c r="J32">
        <f t="shared" si="2"/>
        <v>137</v>
      </c>
      <c r="K32">
        <f t="shared" si="3"/>
        <v>391200</v>
      </c>
      <c r="L32">
        <f t="shared" si="4"/>
        <v>1956</v>
      </c>
    </row>
    <row r="33" spans="1:12" x14ac:dyDescent="0.3">
      <c r="A33">
        <v>0.36490740810370204</v>
      </c>
      <c r="B33">
        <v>0</v>
      </c>
      <c r="C33">
        <f t="shared" si="0"/>
        <v>1</v>
      </c>
      <c r="D33">
        <f>SUM(C$2:C33)</f>
        <v>12</v>
      </c>
      <c r="E33">
        <f>SUM(B$2:B33)</f>
        <v>20</v>
      </c>
      <c r="F33">
        <f t="shared" si="5"/>
        <v>0.38461538461538464</v>
      </c>
      <c r="G33">
        <f t="shared" si="6"/>
        <v>8.1081081081081086E-2</v>
      </c>
      <c r="H33">
        <f t="shared" si="7"/>
        <v>2.5987525987525989E-3</v>
      </c>
      <c r="I33">
        <f t="shared" si="1"/>
        <v>32</v>
      </c>
      <c r="J33">
        <f t="shared" si="2"/>
        <v>136</v>
      </c>
      <c r="K33">
        <f t="shared" si="3"/>
        <v>387200</v>
      </c>
      <c r="L33">
        <f t="shared" si="4"/>
        <v>1936</v>
      </c>
    </row>
    <row r="34" spans="1:12" x14ac:dyDescent="0.3">
      <c r="A34">
        <v>0.35669168939196572</v>
      </c>
      <c r="B34">
        <v>1</v>
      </c>
      <c r="C34">
        <f t="shared" si="0"/>
        <v>0</v>
      </c>
      <c r="D34">
        <f>SUM(C$2:C34)</f>
        <v>12</v>
      </c>
      <c r="E34">
        <f>SUM(B$2:B34)</f>
        <v>21</v>
      </c>
      <c r="F34">
        <f t="shared" si="5"/>
        <v>0.40384615384615385</v>
      </c>
      <c r="G34">
        <f t="shared" si="6"/>
        <v>8.1081081081081086E-2</v>
      </c>
      <c r="H34">
        <f t="shared" si="7"/>
        <v>0</v>
      </c>
      <c r="I34">
        <f t="shared" si="1"/>
        <v>31</v>
      </c>
      <c r="J34">
        <f t="shared" si="2"/>
        <v>136</v>
      </c>
      <c r="K34">
        <f t="shared" si="3"/>
        <v>392100</v>
      </c>
      <c r="L34">
        <f t="shared" si="4"/>
        <v>1960.5</v>
      </c>
    </row>
    <row r="35" spans="1:12" x14ac:dyDescent="0.3">
      <c r="A35">
        <v>0.35629076818312028</v>
      </c>
      <c r="B35">
        <v>1</v>
      </c>
      <c r="C35">
        <f t="shared" si="0"/>
        <v>0</v>
      </c>
      <c r="D35">
        <f>SUM(C$2:C35)</f>
        <v>12</v>
      </c>
      <c r="E35">
        <f>SUM(B$2:B35)</f>
        <v>22</v>
      </c>
      <c r="F35">
        <f t="shared" si="5"/>
        <v>0.42307692307692307</v>
      </c>
      <c r="G35">
        <f t="shared" si="6"/>
        <v>8.1081081081081086E-2</v>
      </c>
      <c r="H35">
        <f t="shared" si="7"/>
        <v>0</v>
      </c>
      <c r="I35">
        <f t="shared" si="1"/>
        <v>30</v>
      </c>
      <c r="J35">
        <f t="shared" si="2"/>
        <v>136</v>
      </c>
      <c r="K35">
        <f t="shared" si="3"/>
        <v>397000</v>
      </c>
      <c r="L35">
        <f t="shared" si="4"/>
        <v>1985</v>
      </c>
    </row>
    <row r="36" spans="1:12" x14ac:dyDescent="0.3">
      <c r="A36">
        <v>0.34942002486219936</v>
      </c>
      <c r="B36">
        <v>0</v>
      </c>
      <c r="C36">
        <f t="shared" si="0"/>
        <v>1</v>
      </c>
      <c r="D36">
        <f>SUM(C$2:C36)</f>
        <v>13</v>
      </c>
      <c r="E36">
        <f>SUM(B$2:B36)</f>
        <v>22</v>
      </c>
      <c r="F36">
        <f t="shared" si="5"/>
        <v>0.42307692307692307</v>
      </c>
      <c r="G36">
        <f t="shared" si="6"/>
        <v>8.7837837837837843E-2</v>
      </c>
      <c r="H36">
        <f t="shared" si="7"/>
        <v>2.8586278586278588E-3</v>
      </c>
      <c r="I36">
        <f t="shared" si="1"/>
        <v>30</v>
      </c>
      <c r="J36">
        <f t="shared" si="2"/>
        <v>135</v>
      </c>
      <c r="K36">
        <f t="shared" si="3"/>
        <v>393000</v>
      </c>
      <c r="L36">
        <f t="shared" si="4"/>
        <v>1965</v>
      </c>
    </row>
    <row r="37" spans="1:12" x14ac:dyDescent="0.3">
      <c r="A37">
        <v>0.34459844873086276</v>
      </c>
      <c r="B37">
        <v>0</v>
      </c>
      <c r="C37">
        <f t="shared" si="0"/>
        <v>1</v>
      </c>
      <c r="D37">
        <f>SUM(C$2:C37)</f>
        <v>14</v>
      </c>
      <c r="E37">
        <f>SUM(B$2:B37)</f>
        <v>22</v>
      </c>
      <c r="F37">
        <f t="shared" si="5"/>
        <v>0.42307692307692307</v>
      </c>
      <c r="G37">
        <f t="shared" si="6"/>
        <v>9.45945945945946E-2</v>
      </c>
      <c r="H37">
        <f t="shared" si="7"/>
        <v>2.8586278586278588E-3</v>
      </c>
      <c r="I37">
        <f t="shared" si="1"/>
        <v>30</v>
      </c>
      <c r="J37">
        <f t="shared" si="2"/>
        <v>134</v>
      </c>
      <c r="K37">
        <f t="shared" si="3"/>
        <v>389000</v>
      </c>
      <c r="L37">
        <f t="shared" si="4"/>
        <v>1945</v>
      </c>
    </row>
    <row r="38" spans="1:12" x14ac:dyDescent="0.3">
      <c r="A38">
        <v>0.33674059359779285</v>
      </c>
      <c r="B38">
        <v>1</v>
      </c>
      <c r="C38">
        <f t="shared" si="0"/>
        <v>0</v>
      </c>
      <c r="D38">
        <f>SUM(C$2:C38)</f>
        <v>14</v>
      </c>
      <c r="E38">
        <f>SUM(B$2:B38)</f>
        <v>23</v>
      </c>
      <c r="F38">
        <f t="shared" si="5"/>
        <v>0.44230769230769229</v>
      </c>
      <c r="G38">
        <f t="shared" si="6"/>
        <v>9.45945945945946E-2</v>
      </c>
      <c r="H38">
        <f t="shared" si="7"/>
        <v>0</v>
      </c>
      <c r="I38">
        <f t="shared" si="1"/>
        <v>29</v>
      </c>
      <c r="J38">
        <f t="shared" si="2"/>
        <v>134</v>
      </c>
      <c r="K38">
        <f t="shared" si="3"/>
        <v>393900</v>
      </c>
      <c r="L38">
        <f t="shared" si="4"/>
        <v>1969.5</v>
      </c>
    </row>
    <row r="39" spans="1:12" x14ac:dyDescent="0.3">
      <c r="A39">
        <v>0.33128491761051937</v>
      </c>
      <c r="B39">
        <v>1</v>
      </c>
      <c r="C39">
        <f t="shared" si="0"/>
        <v>0</v>
      </c>
      <c r="D39">
        <f>SUM(C$2:C39)</f>
        <v>14</v>
      </c>
      <c r="E39">
        <f>SUM(B$2:B39)</f>
        <v>24</v>
      </c>
      <c r="F39">
        <f t="shared" si="5"/>
        <v>0.46153846153846156</v>
      </c>
      <c r="G39">
        <f t="shared" si="6"/>
        <v>9.45945945945946E-2</v>
      </c>
      <c r="H39">
        <f t="shared" si="7"/>
        <v>0</v>
      </c>
      <c r="I39">
        <f t="shared" si="1"/>
        <v>28</v>
      </c>
      <c r="J39">
        <f t="shared" si="2"/>
        <v>134</v>
      </c>
      <c r="K39">
        <f t="shared" si="3"/>
        <v>398800</v>
      </c>
      <c r="L39">
        <f t="shared" si="4"/>
        <v>1994</v>
      </c>
    </row>
    <row r="40" spans="1:12" x14ac:dyDescent="0.3">
      <c r="A40">
        <v>0.32805265780384985</v>
      </c>
      <c r="B40">
        <v>0</v>
      </c>
      <c r="C40">
        <f t="shared" si="0"/>
        <v>1</v>
      </c>
      <c r="D40">
        <f>SUM(C$2:C40)</f>
        <v>15</v>
      </c>
      <c r="E40">
        <f>SUM(B$2:B40)</f>
        <v>24</v>
      </c>
      <c r="F40">
        <f t="shared" si="5"/>
        <v>0.46153846153846156</v>
      </c>
      <c r="G40">
        <f t="shared" si="6"/>
        <v>0.10135135135135136</v>
      </c>
      <c r="H40">
        <f t="shared" si="7"/>
        <v>3.1185031185031187E-3</v>
      </c>
      <c r="I40">
        <f t="shared" si="1"/>
        <v>28</v>
      </c>
      <c r="J40">
        <f t="shared" si="2"/>
        <v>133</v>
      </c>
      <c r="K40">
        <f t="shared" si="3"/>
        <v>394800</v>
      </c>
      <c r="L40">
        <f t="shared" si="4"/>
        <v>1974</v>
      </c>
    </row>
    <row r="41" spans="1:12" x14ac:dyDescent="0.3">
      <c r="A41">
        <v>0.32235398463203341</v>
      </c>
      <c r="B41">
        <v>1</v>
      </c>
      <c r="C41">
        <f t="shared" si="0"/>
        <v>0</v>
      </c>
      <c r="D41">
        <f>SUM(C$2:C41)</f>
        <v>15</v>
      </c>
      <c r="E41">
        <f>SUM(B$2:B41)</f>
        <v>25</v>
      </c>
      <c r="F41">
        <f t="shared" si="5"/>
        <v>0.48076923076923078</v>
      </c>
      <c r="G41">
        <f t="shared" si="6"/>
        <v>0.10135135135135136</v>
      </c>
      <c r="H41">
        <f t="shared" si="7"/>
        <v>0</v>
      </c>
      <c r="I41">
        <f t="shared" si="1"/>
        <v>27</v>
      </c>
      <c r="J41">
        <f t="shared" si="2"/>
        <v>133</v>
      </c>
      <c r="K41">
        <f t="shared" si="3"/>
        <v>399700</v>
      </c>
      <c r="L41">
        <f t="shared" si="4"/>
        <v>1998.5</v>
      </c>
    </row>
    <row r="42" spans="1:12" x14ac:dyDescent="0.3">
      <c r="A42">
        <v>0.31151108752343432</v>
      </c>
      <c r="B42">
        <v>0</v>
      </c>
      <c r="C42">
        <f t="shared" si="0"/>
        <v>1</v>
      </c>
      <c r="D42">
        <f>SUM(C$2:C42)</f>
        <v>16</v>
      </c>
      <c r="E42">
        <f>SUM(B$2:B42)</f>
        <v>25</v>
      </c>
      <c r="F42">
        <f t="shared" si="5"/>
        <v>0.48076923076923078</v>
      </c>
      <c r="G42">
        <f t="shared" si="6"/>
        <v>0.10810810810810811</v>
      </c>
      <c r="H42">
        <f t="shared" si="7"/>
        <v>3.2484407484407486E-3</v>
      </c>
      <c r="I42">
        <f t="shared" si="1"/>
        <v>27</v>
      </c>
      <c r="J42">
        <f t="shared" si="2"/>
        <v>132</v>
      </c>
      <c r="K42">
        <f t="shared" si="3"/>
        <v>395700</v>
      </c>
      <c r="L42">
        <f t="shared" si="4"/>
        <v>1978.5</v>
      </c>
    </row>
    <row r="43" spans="1:12" x14ac:dyDescent="0.3">
      <c r="A43">
        <v>0.30257854924405564</v>
      </c>
      <c r="B43">
        <v>0</v>
      </c>
      <c r="C43">
        <f t="shared" si="0"/>
        <v>1</v>
      </c>
      <c r="D43">
        <f>SUM(C$2:C43)</f>
        <v>17</v>
      </c>
      <c r="E43">
        <f>SUM(B$2:B43)</f>
        <v>25</v>
      </c>
      <c r="F43">
        <f t="shared" si="5"/>
        <v>0.48076923076923078</v>
      </c>
      <c r="G43">
        <f t="shared" si="6"/>
        <v>0.11486486486486487</v>
      </c>
      <c r="H43">
        <f t="shared" si="7"/>
        <v>3.2484407484407486E-3</v>
      </c>
      <c r="I43">
        <f t="shared" si="1"/>
        <v>27</v>
      </c>
      <c r="J43">
        <f t="shared" si="2"/>
        <v>131</v>
      </c>
      <c r="K43">
        <f t="shared" si="3"/>
        <v>391700</v>
      </c>
      <c r="L43">
        <f t="shared" si="4"/>
        <v>1958.5</v>
      </c>
    </row>
    <row r="44" spans="1:12" x14ac:dyDescent="0.3">
      <c r="A44">
        <v>0.30223093875345985</v>
      </c>
      <c r="B44">
        <v>0</v>
      </c>
      <c r="C44">
        <f t="shared" si="0"/>
        <v>1</v>
      </c>
      <c r="D44">
        <f>SUM(C$2:C44)</f>
        <v>18</v>
      </c>
      <c r="E44">
        <f>SUM(B$2:B44)</f>
        <v>25</v>
      </c>
      <c r="F44">
        <f t="shared" si="5"/>
        <v>0.48076923076923078</v>
      </c>
      <c r="G44">
        <f t="shared" si="6"/>
        <v>0.12162162162162163</v>
      </c>
      <c r="H44">
        <f t="shared" si="7"/>
        <v>3.2484407484407486E-3</v>
      </c>
      <c r="I44">
        <f t="shared" si="1"/>
        <v>27</v>
      </c>
      <c r="J44">
        <f t="shared" si="2"/>
        <v>130</v>
      </c>
      <c r="K44">
        <f t="shared" si="3"/>
        <v>387700</v>
      </c>
      <c r="L44">
        <f t="shared" si="4"/>
        <v>1938.5</v>
      </c>
    </row>
    <row r="45" spans="1:12" x14ac:dyDescent="0.3">
      <c r="A45">
        <v>0.29849750425173571</v>
      </c>
      <c r="B45">
        <v>0</v>
      </c>
      <c r="C45">
        <f t="shared" si="0"/>
        <v>1</v>
      </c>
      <c r="D45">
        <f>SUM(C$2:C45)</f>
        <v>19</v>
      </c>
      <c r="E45">
        <f>SUM(B$2:B45)</f>
        <v>25</v>
      </c>
      <c r="F45">
        <f t="shared" si="5"/>
        <v>0.48076923076923078</v>
      </c>
      <c r="G45">
        <f t="shared" si="6"/>
        <v>0.12837837837837837</v>
      </c>
      <c r="H45">
        <f t="shared" si="7"/>
        <v>3.2484407484407421E-3</v>
      </c>
      <c r="I45">
        <f t="shared" si="1"/>
        <v>27</v>
      </c>
      <c r="J45">
        <f t="shared" si="2"/>
        <v>129</v>
      </c>
      <c r="K45">
        <f t="shared" si="3"/>
        <v>383700</v>
      </c>
      <c r="L45">
        <f t="shared" si="4"/>
        <v>1918.5</v>
      </c>
    </row>
    <row r="46" spans="1:12" x14ac:dyDescent="0.3">
      <c r="A46">
        <v>0.29706752079440873</v>
      </c>
      <c r="B46">
        <v>1</v>
      </c>
      <c r="C46">
        <f t="shared" si="0"/>
        <v>0</v>
      </c>
      <c r="D46">
        <f>SUM(C$2:C46)</f>
        <v>19</v>
      </c>
      <c r="E46">
        <f>SUM(B$2:B46)</f>
        <v>26</v>
      </c>
      <c r="F46">
        <f t="shared" si="5"/>
        <v>0.5</v>
      </c>
      <c r="G46">
        <f t="shared" si="6"/>
        <v>0.12837837837837837</v>
      </c>
      <c r="H46">
        <f t="shared" si="7"/>
        <v>0</v>
      </c>
      <c r="I46">
        <f t="shared" si="1"/>
        <v>26</v>
      </c>
      <c r="J46">
        <f t="shared" si="2"/>
        <v>129</v>
      </c>
      <c r="K46">
        <f t="shared" si="3"/>
        <v>388600</v>
      </c>
      <c r="L46">
        <f t="shared" si="4"/>
        <v>1943</v>
      </c>
    </row>
    <row r="47" spans="1:12" x14ac:dyDescent="0.3">
      <c r="A47">
        <v>0.29135908080499989</v>
      </c>
      <c r="B47">
        <v>0</v>
      </c>
      <c r="C47">
        <f t="shared" si="0"/>
        <v>1</v>
      </c>
      <c r="D47">
        <f>SUM(C$2:C47)</f>
        <v>20</v>
      </c>
      <c r="E47">
        <f>SUM(B$2:B47)</f>
        <v>26</v>
      </c>
      <c r="F47">
        <f t="shared" si="5"/>
        <v>0.5</v>
      </c>
      <c r="G47">
        <f t="shared" si="6"/>
        <v>0.13513513513513514</v>
      </c>
      <c r="H47">
        <f t="shared" si="7"/>
        <v>3.3783783783783855E-3</v>
      </c>
      <c r="I47">
        <f t="shared" si="1"/>
        <v>26</v>
      </c>
      <c r="J47">
        <f t="shared" si="2"/>
        <v>128</v>
      </c>
      <c r="K47">
        <f t="shared" si="3"/>
        <v>384600</v>
      </c>
      <c r="L47">
        <f t="shared" si="4"/>
        <v>1923</v>
      </c>
    </row>
    <row r="48" spans="1:12" x14ac:dyDescent="0.3">
      <c r="A48">
        <v>0.29082140083831676</v>
      </c>
      <c r="B48">
        <v>0</v>
      </c>
      <c r="C48">
        <f t="shared" si="0"/>
        <v>1</v>
      </c>
      <c r="D48">
        <f>SUM(C$2:C48)</f>
        <v>21</v>
      </c>
      <c r="E48">
        <f>SUM(B$2:B48)</f>
        <v>26</v>
      </c>
      <c r="F48">
        <f t="shared" si="5"/>
        <v>0.5</v>
      </c>
      <c r="G48">
        <f t="shared" si="6"/>
        <v>0.14189189189189189</v>
      </c>
      <c r="H48">
        <f t="shared" si="7"/>
        <v>3.3783783783783716E-3</v>
      </c>
      <c r="I48">
        <f t="shared" si="1"/>
        <v>26</v>
      </c>
      <c r="J48">
        <f t="shared" si="2"/>
        <v>127</v>
      </c>
      <c r="K48">
        <f t="shared" si="3"/>
        <v>380600</v>
      </c>
      <c r="L48">
        <f t="shared" si="4"/>
        <v>1903</v>
      </c>
    </row>
    <row r="49" spans="1:12" x14ac:dyDescent="0.3">
      <c r="A49">
        <v>0.28056386882875189</v>
      </c>
      <c r="B49">
        <v>0</v>
      </c>
      <c r="C49">
        <f t="shared" si="0"/>
        <v>1</v>
      </c>
      <c r="D49">
        <f>SUM(C$2:C49)</f>
        <v>22</v>
      </c>
      <c r="E49">
        <f>SUM(B$2:B49)</f>
        <v>26</v>
      </c>
      <c r="F49">
        <f t="shared" si="5"/>
        <v>0.5</v>
      </c>
      <c r="G49">
        <f t="shared" si="6"/>
        <v>0.14864864864864866</v>
      </c>
      <c r="H49">
        <f t="shared" si="7"/>
        <v>3.3783783783783855E-3</v>
      </c>
      <c r="I49">
        <f t="shared" si="1"/>
        <v>26</v>
      </c>
      <c r="J49">
        <f t="shared" si="2"/>
        <v>126</v>
      </c>
      <c r="K49">
        <f t="shared" si="3"/>
        <v>376600</v>
      </c>
      <c r="L49">
        <f t="shared" si="4"/>
        <v>1883</v>
      </c>
    </row>
    <row r="50" spans="1:12" x14ac:dyDescent="0.3">
      <c r="A50">
        <v>0.28038692890753208</v>
      </c>
      <c r="B50">
        <v>1</v>
      </c>
      <c r="C50">
        <f t="shared" si="0"/>
        <v>0</v>
      </c>
      <c r="D50">
        <f>SUM(C$2:C50)</f>
        <v>22</v>
      </c>
      <c r="E50">
        <f>SUM(B$2:B50)</f>
        <v>27</v>
      </c>
      <c r="F50">
        <f t="shared" si="5"/>
        <v>0.51923076923076927</v>
      </c>
      <c r="G50">
        <f t="shared" si="6"/>
        <v>0.14864864864864866</v>
      </c>
      <c r="H50">
        <f t="shared" si="7"/>
        <v>0</v>
      </c>
      <c r="I50">
        <f t="shared" si="1"/>
        <v>25</v>
      </c>
      <c r="J50">
        <f t="shared" si="2"/>
        <v>126</v>
      </c>
      <c r="K50">
        <f t="shared" si="3"/>
        <v>381500</v>
      </c>
      <c r="L50">
        <f t="shared" si="4"/>
        <v>1907.5</v>
      </c>
    </row>
    <row r="51" spans="1:12" x14ac:dyDescent="0.3">
      <c r="A51">
        <v>0.27643560911135645</v>
      </c>
      <c r="B51">
        <v>0</v>
      </c>
      <c r="C51">
        <f t="shared" si="0"/>
        <v>1</v>
      </c>
      <c r="D51">
        <f>SUM(C$2:C51)</f>
        <v>23</v>
      </c>
      <c r="E51">
        <f>SUM(B$2:B51)</f>
        <v>27</v>
      </c>
      <c r="F51">
        <f t="shared" si="5"/>
        <v>0.51923076923076927</v>
      </c>
      <c r="G51">
        <f t="shared" si="6"/>
        <v>0.1554054054054054</v>
      </c>
      <c r="H51">
        <f t="shared" si="7"/>
        <v>3.5083160083160016E-3</v>
      </c>
      <c r="I51">
        <f t="shared" si="1"/>
        <v>25</v>
      </c>
      <c r="J51">
        <f t="shared" si="2"/>
        <v>125</v>
      </c>
      <c r="K51">
        <f t="shared" si="3"/>
        <v>377500</v>
      </c>
      <c r="L51">
        <f t="shared" si="4"/>
        <v>1887.5</v>
      </c>
    </row>
    <row r="52" spans="1:12" x14ac:dyDescent="0.3">
      <c r="A52">
        <v>0.27573350822801401</v>
      </c>
      <c r="B52">
        <v>0</v>
      </c>
      <c r="C52">
        <f t="shared" si="0"/>
        <v>1</v>
      </c>
      <c r="D52">
        <f>SUM(C$2:C52)</f>
        <v>24</v>
      </c>
      <c r="E52">
        <f>SUM(B$2:B52)</f>
        <v>27</v>
      </c>
      <c r="F52">
        <f t="shared" si="5"/>
        <v>0.51923076923076927</v>
      </c>
      <c r="G52">
        <f t="shared" si="6"/>
        <v>0.16216216216216217</v>
      </c>
      <c r="H52">
        <f t="shared" si="7"/>
        <v>3.5083160083160159E-3</v>
      </c>
      <c r="I52">
        <f t="shared" si="1"/>
        <v>25</v>
      </c>
      <c r="J52">
        <f t="shared" si="2"/>
        <v>124</v>
      </c>
      <c r="K52">
        <f t="shared" si="3"/>
        <v>373500</v>
      </c>
      <c r="L52">
        <f t="shared" si="4"/>
        <v>1867.5</v>
      </c>
    </row>
    <row r="53" spans="1:12" x14ac:dyDescent="0.3">
      <c r="A53">
        <v>0.2752510628017576</v>
      </c>
      <c r="B53">
        <v>0</v>
      </c>
      <c r="C53">
        <f t="shared" si="0"/>
        <v>1</v>
      </c>
      <c r="D53">
        <f>SUM(C$2:C53)</f>
        <v>25</v>
      </c>
      <c r="E53">
        <f>SUM(B$2:B53)</f>
        <v>27</v>
      </c>
      <c r="F53">
        <f t="shared" si="5"/>
        <v>0.51923076923076927</v>
      </c>
      <c r="G53">
        <f t="shared" si="6"/>
        <v>0.16891891891891891</v>
      </c>
      <c r="H53">
        <f t="shared" si="7"/>
        <v>3.5083160083160016E-3</v>
      </c>
      <c r="I53">
        <f t="shared" si="1"/>
        <v>25</v>
      </c>
      <c r="J53">
        <f t="shared" si="2"/>
        <v>123</v>
      </c>
      <c r="K53">
        <f t="shared" si="3"/>
        <v>369500</v>
      </c>
      <c r="L53">
        <f t="shared" si="4"/>
        <v>1847.5</v>
      </c>
    </row>
    <row r="54" spans="1:12" x14ac:dyDescent="0.3">
      <c r="A54">
        <v>0.27436743955641252</v>
      </c>
      <c r="B54">
        <v>0</v>
      </c>
      <c r="C54">
        <f t="shared" si="0"/>
        <v>1</v>
      </c>
      <c r="D54">
        <f>SUM(C$2:C54)</f>
        <v>26</v>
      </c>
      <c r="E54">
        <f>SUM(B$2:B54)</f>
        <v>27</v>
      </c>
      <c r="F54">
        <f t="shared" si="5"/>
        <v>0.51923076923076927</v>
      </c>
      <c r="G54">
        <f t="shared" si="6"/>
        <v>0.17567567567567569</v>
      </c>
      <c r="H54">
        <f t="shared" si="7"/>
        <v>3.5083160083160159E-3</v>
      </c>
      <c r="I54">
        <f t="shared" si="1"/>
        <v>25</v>
      </c>
      <c r="J54">
        <f t="shared" si="2"/>
        <v>122</v>
      </c>
      <c r="K54">
        <f t="shared" si="3"/>
        <v>365500</v>
      </c>
      <c r="L54">
        <f t="shared" si="4"/>
        <v>1827.5</v>
      </c>
    </row>
    <row r="55" spans="1:12" x14ac:dyDescent="0.3">
      <c r="A55">
        <v>0.26970653419199997</v>
      </c>
      <c r="B55">
        <v>0</v>
      </c>
      <c r="C55">
        <f t="shared" si="0"/>
        <v>1</v>
      </c>
      <c r="D55">
        <f>SUM(C$2:C55)</f>
        <v>27</v>
      </c>
      <c r="E55">
        <f>SUM(B$2:B55)</f>
        <v>27</v>
      </c>
      <c r="F55">
        <f t="shared" si="5"/>
        <v>0.51923076923076927</v>
      </c>
      <c r="G55">
        <f t="shared" si="6"/>
        <v>0.18243243243243243</v>
      </c>
      <c r="H55">
        <f t="shared" si="7"/>
        <v>3.5083160083160016E-3</v>
      </c>
      <c r="I55">
        <f t="shared" si="1"/>
        <v>25</v>
      </c>
      <c r="J55">
        <f t="shared" si="2"/>
        <v>121</v>
      </c>
      <c r="K55">
        <f t="shared" si="3"/>
        <v>361500</v>
      </c>
      <c r="L55">
        <f t="shared" si="4"/>
        <v>1807.5</v>
      </c>
    </row>
    <row r="56" spans="1:12" x14ac:dyDescent="0.3">
      <c r="A56">
        <v>0.26937495119530974</v>
      </c>
      <c r="B56">
        <v>0</v>
      </c>
      <c r="C56">
        <f t="shared" si="0"/>
        <v>1</v>
      </c>
      <c r="D56">
        <f>SUM(C$2:C56)</f>
        <v>28</v>
      </c>
      <c r="E56">
        <f>SUM(B$2:B56)</f>
        <v>27</v>
      </c>
      <c r="F56">
        <f t="shared" si="5"/>
        <v>0.51923076923076927</v>
      </c>
      <c r="G56">
        <f t="shared" si="6"/>
        <v>0.1891891891891892</v>
      </c>
      <c r="H56">
        <f t="shared" si="7"/>
        <v>3.5083160083160159E-3</v>
      </c>
      <c r="I56">
        <f t="shared" si="1"/>
        <v>25</v>
      </c>
      <c r="J56">
        <f t="shared" si="2"/>
        <v>120</v>
      </c>
      <c r="K56">
        <f t="shared" si="3"/>
        <v>357500</v>
      </c>
      <c r="L56">
        <f t="shared" si="4"/>
        <v>1787.5</v>
      </c>
    </row>
    <row r="57" spans="1:12" x14ac:dyDescent="0.3">
      <c r="A57">
        <v>0.26779217822558243</v>
      </c>
      <c r="B57">
        <v>0</v>
      </c>
      <c r="C57">
        <f t="shared" si="0"/>
        <v>1</v>
      </c>
      <c r="D57">
        <f>SUM(C$2:C57)</f>
        <v>29</v>
      </c>
      <c r="E57">
        <f>SUM(B$2:B57)</f>
        <v>27</v>
      </c>
      <c r="F57">
        <f t="shared" si="5"/>
        <v>0.51923076923076927</v>
      </c>
      <c r="G57">
        <f t="shared" si="6"/>
        <v>0.19594594594594594</v>
      </c>
      <c r="H57">
        <f t="shared" si="7"/>
        <v>3.5083160083160016E-3</v>
      </c>
      <c r="I57">
        <f t="shared" si="1"/>
        <v>25</v>
      </c>
      <c r="J57">
        <f t="shared" si="2"/>
        <v>119</v>
      </c>
      <c r="K57">
        <f t="shared" si="3"/>
        <v>353500</v>
      </c>
      <c r="L57">
        <f t="shared" si="4"/>
        <v>1767.5</v>
      </c>
    </row>
    <row r="58" spans="1:12" x14ac:dyDescent="0.3">
      <c r="A58">
        <v>0.25869141302276344</v>
      </c>
      <c r="B58">
        <v>0</v>
      </c>
      <c r="C58">
        <f t="shared" si="0"/>
        <v>1</v>
      </c>
      <c r="D58">
        <f>SUM(C$2:C58)</f>
        <v>30</v>
      </c>
      <c r="E58">
        <f>SUM(B$2:B58)</f>
        <v>27</v>
      </c>
      <c r="F58">
        <f t="shared" si="5"/>
        <v>0.51923076923076927</v>
      </c>
      <c r="G58">
        <f t="shared" si="6"/>
        <v>0.20270270270270271</v>
      </c>
      <c r="H58">
        <f t="shared" si="7"/>
        <v>3.5083160083160159E-3</v>
      </c>
      <c r="I58">
        <f t="shared" si="1"/>
        <v>25</v>
      </c>
      <c r="J58">
        <f t="shared" si="2"/>
        <v>118</v>
      </c>
      <c r="K58">
        <f t="shared" si="3"/>
        <v>349500</v>
      </c>
      <c r="L58">
        <f t="shared" si="4"/>
        <v>1747.5</v>
      </c>
    </row>
    <row r="59" spans="1:12" x14ac:dyDescent="0.3">
      <c r="A59">
        <v>0.25760646721808483</v>
      </c>
      <c r="B59">
        <v>0</v>
      </c>
      <c r="C59">
        <f t="shared" si="0"/>
        <v>1</v>
      </c>
      <c r="D59">
        <f>SUM(C$2:C59)</f>
        <v>31</v>
      </c>
      <c r="E59">
        <f>SUM(B$2:B59)</f>
        <v>27</v>
      </c>
      <c r="F59">
        <f t="shared" si="5"/>
        <v>0.51923076923076927</v>
      </c>
      <c r="G59">
        <f t="shared" si="6"/>
        <v>0.20945945945945946</v>
      </c>
      <c r="H59">
        <f t="shared" si="7"/>
        <v>3.5083160083160016E-3</v>
      </c>
      <c r="I59">
        <f t="shared" si="1"/>
        <v>25</v>
      </c>
      <c r="J59">
        <f t="shared" si="2"/>
        <v>117</v>
      </c>
      <c r="K59">
        <f t="shared" si="3"/>
        <v>345500</v>
      </c>
      <c r="L59">
        <f t="shared" si="4"/>
        <v>1727.5</v>
      </c>
    </row>
    <row r="60" spans="1:12" x14ac:dyDescent="0.3">
      <c r="A60">
        <v>0.25477388116005723</v>
      </c>
      <c r="B60">
        <v>1</v>
      </c>
      <c r="C60">
        <f t="shared" si="0"/>
        <v>0</v>
      </c>
      <c r="D60">
        <f>SUM(C$2:C60)</f>
        <v>31</v>
      </c>
      <c r="E60">
        <f>SUM(B$2:B60)</f>
        <v>28</v>
      </c>
      <c r="F60">
        <f t="shared" si="5"/>
        <v>0.53846153846153844</v>
      </c>
      <c r="G60">
        <f t="shared" si="6"/>
        <v>0.20945945945945946</v>
      </c>
      <c r="H60">
        <f t="shared" si="7"/>
        <v>0</v>
      </c>
      <c r="I60">
        <f t="shared" si="1"/>
        <v>24</v>
      </c>
      <c r="J60">
        <f t="shared" si="2"/>
        <v>117</v>
      </c>
      <c r="K60">
        <f t="shared" si="3"/>
        <v>350400</v>
      </c>
      <c r="L60">
        <f t="shared" si="4"/>
        <v>1752</v>
      </c>
    </row>
    <row r="61" spans="1:12" x14ac:dyDescent="0.3">
      <c r="A61">
        <v>0.25422844254282745</v>
      </c>
      <c r="B61">
        <v>0</v>
      </c>
      <c r="C61">
        <f t="shared" si="0"/>
        <v>1</v>
      </c>
      <c r="D61">
        <f>SUM(C$2:C61)</f>
        <v>32</v>
      </c>
      <c r="E61">
        <f>SUM(B$2:B61)</f>
        <v>28</v>
      </c>
      <c r="F61">
        <f t="shared" si="5"/>
        <v>0.53846153846153844</v>
      </c>
      <c r="G61">
        <f t="shared" si="6"/>
        <v>0.21621621621621623</v>
      </c>
      <c r="H61">
        <f t="shared" si="7"/>
        <v>3.6382536382536458E-3</v>
      </c>
      <c r="I61">
        <f t="shared" si="1"/>
        <v>24</v>
      </c>
      <c r="J61">
        <f t="shared" si="2"/>
        <v>116</v>
      </c>
      <c r="K61">
        <f t="shared" si="3"/>
        <v>346400</v>
      </c>
      <c r="L61">
        <f t="shared" si="4"/>
        <v>1732</v>
      </c>
    </row>
    <row r="62" spans="1:12" x14ac:dyDescent="0.3">
      <c r="A62">
        <v>0.25074538042329508</v>
      </c>
      <c r="B62">
        <v>0</v>
      </c>
      <c r="C62">
        <f t="shared" si="0"/>
        <v>1</v>
      </c>
      <c r="D62">
        <f>SUM(C$2:C62)</f>
        <v>33</v>
      </c>
      <c r="E62">
        <f>SUM(B$2:B62)</f>
        <v>28</v>
      </c>
      <c r="F62">
        <f t="shared" si="5"/>
        <v>0.53846153846153844</v>
      </c>
      <c r="G62">
        <f t="shared" si="6"/>
        <v>0.22297297297297297</v>
      </c>
      <c r="H62">
        <f t="shared" si="7"/>
        <v>3.6382536382536306E-3</v>
      </c>
      <c r="I62">
        <f t="shared" si="1"/>
        <v>24</v>
      </c>
      <c r="J62">
        <f t="shared" si="2"/>
        <v>115</v>
      </c>
      <c r="K62">
        <f t="shared" si="3"/>
        <v>342400</v>
      </c>
      <c r="L62">
        <f t="shared" si="4"/>
        <v>1712</v>
      </c>
    </row>
    <row r="63" spans="1:12" x14ac:dyDescent="0.3">
      <c r="A63">
        <v>0.25044035231365824</v>
      </c>
      <c r="B63">
        <v>1</v>
      </c>
      <c r="C63">
        <f t="shared" si="0"/>
        <v>0</v>
      </c>
      <c r="D63">
        <f>SUM(C$2:C63)</f>
        <v>33</v>
      </c>
      <c r="E63">
        <f>SUM(B$2:B63)</f>
        <v>29</v>
      </c>
      <c r="F63">
        <f t="shared" si="5"/>
        <v>0.55769230769230771</v>
      </c>
      <c r="G63">
        <f t="shared" si="6"/>
        <v>0.22297297297297297</v>
      </c>
      <c r="H63">
        <f t="shared" si="7"/>
        <v>0</v>
      </c>
      <c r="I63">
        <f t="shared" si="1"/>
        <v>23</v>
      </c>
      <c r="J63">
        <f t="shared" si="2"/>
        <v>115</v>
      </c>
      <c r="K63">
        <f t="shared" si="3"/>
        <v>347300</v>
      </c>
      <c r="L63">
        <f t="shared" si="4"/>
        <v>1736.5</v>
      </c>
    </row>
    <row r="64" spans="1:12" x14ac:dyDescent="0.3">
      <c r="A64">
        <v>0.2476391695090468</v>
      </c>
      <c r="B64">
        <v>1</v>
      </c>
      <c r="C64">
        <f t="shared" si="0"/>
        <v>0</v>
      </c>
      <c r="D64">
        <f>SUM(C$2:C64)</f>
        <v>33</v>
      </c>
      <c r="E64">
        <f>SUM(B$2:B64)</f>
        <v>30</v>
      </c>
      <c r="F64">
        <f t="shared" si="5"/>
        <v>0.57692307692307687</v>
      </c>
      <c r="G64">
        <f t="shared" si="6"/>
        <v>0.22297297297297297</v>
      </c>
      <c r="H64">
        <f t="shared" si="7"/>
        <v>0</v>
      </c>
      <c r="I64">
        <f t="shared" si="1"/>
        <v>22</v>
      </c>
      <c r="J64">
        <f t="shared" si="2"/>
        <v>115</v>
      </c>
      <c r="K64">
        <f t="shared" si="3"/>
        <v>352200</v>
      </c>
      <c r="L64">
        <f t="shared" si="4"/>
        <v>1761</v>
      </c>
    </row>
    <row r="65" spans="1:12" x14ac:dyDescent="0.3">
      <c r="A65">
        <v>0.24412384708296908</v>
      </c>
      <c r="B65">
        <v>1</v>
      </c>
      <c r="C65">
        <f t="shared" si="0"/>
        <v>0</v>
      </c>
      <c r="D65">
        <f>SUM(C$2:C65)</f>
        <v>33</v>
      </c>
      <c r="E65">
        <f>SUM(B$2:B65)</f>
        <v>31</v>
      </c>
      <c r="F65">
        <f t="shared" si="5"/>
        <v>0.59615384615384615</v>
      </c>
      <c r="G65">
        <f t="shared" si="6"/>
        <v>0.22297297297297297</v>
      </c>
      <c r="H65">
        <f t="shared" si="7"/>
        <v>0</v>
      </c>
      <c r="I65">
        <f t="shared" si="1"/>
        <v>21</v>
      </c>
      <c r="J65">
        <f t="shared" si="2"/>
        <v>115</v>
      </c>
      <c r="K65">
        <f t="shared" si="3"/>
        <v>357100</v>
      </c>
      <c r="L65">
        <f t="shared" si="4"/>
        <v>1785.5</v>
      </c>
    </row>
    <row r="66" spans="1:12" x14ac:dyDescent="0.3">
      <c r="A66">
        <v>0.23325164457433653</v>
      </c>
      <c r="B66">
        <v>1</v>
      </c>
      <c r="C66">
        <f t="shared" ref="C66:C129" si="8">1-B66</f>
        <v>0</v>
      </c>
      <c r="D66">
        <f>SUM(C$2:C66)</f>
        <v>33</v>
      </c>
      <c r="E66">
        <f>SUM(B$2:B66)</f>
        <v>32</v>
      </c>
      <c r="F66">
        <f t="shared" si="5"/>
        <v>0.61538461538461542</v>
      </c>
      <c r="G66">
        <f t="shared" si="6"/>
        <v>0.22297297297297297</v>
      </c>
      <c r="H66">
        <f t="shared" si="7"/>
        <v>0</v>
      </c>
      <c r="I66">
        <f t="shared" ref="I66:I129" si="9">52-E66</f>
        <v>20</v>
      </c>
      <c r="J66">
        <f t="shared" ref="J66:J129" si="10">148-D66</f>
        <v>115</v>
      </c>
      <c r="K66">
        <f t="shared" ref="K66:K129" si="11">4000*J66-4900*I66</f>
        <v>362000</v>
      </c>
      <c r="L66">
        <f t="shared" ref="L66:L129" si="12">K66/200</f>
        <v>1810</v>
      </c>
    </row>
    <row r="67" spans="1:12" x14ac:dyDescent="0.3">
      <c r="A67">
        <v>0.22419910817017266</v>
      </c>
      <c r="B67">
        <v>0</v>
      </c>
      <c r="C67">
        <f t="shared" si="8"/>
        <v>1</v>
      </c>
      <c r="D67">
        <f>SUM(C$2:C67)</f>
        <v>34</v>
      </c>
      <c r="E67">
        <f>SUM(B$2:B67)</f>
        <v>32</v>
      </c>
      <c r="F67">
        <f t="shared" ref="F67:F84" si="13">E67/E$201</f>
        <v>0.61538461538461542</v>
      </c>
      <c r="G67">
        <f t="shared" ref="G67:G84" si="14">D67/D$201</f>
        <v>0.22972972972972974</v>
      </c>
      <c r="H67">
        <f t="shared" si="7"/>
        <v>4.1580041580041669E-3</v>
      </c>
      <c r="I67">
        <f t="shared" si="9"/>
        <v>20</v>
      </c>
      <c r="J67">
        <f t="shared" si="10"/>
        <v>114</v>
      </c>
      <c r="K67">
        <f t="shared" si="11"/>
        <v>358000</v>
      </c>
      <c r="L67">
        <f t="shared" si="12"/>
        <v>1790</v>
      </c>
    </row>
    <row r="68" spans="1:12" x14ac:dyDescent="0.3">
      <c r="A68">
        <v>0.22418300369949151</v>
      </c>
      <c r="B68">
        <v>1</v>
      </c>
      <c r="C68">
        <f t="shared" si="8"/>
        <v>0</v>
      </c>
      <c r="D68">
        <f>SUM(C$2:C68)</f>
        <v>34</v>
      </c>
      <c r="E68">
        <f>SUM(B$2:B68)</f>
        <v>33</v>
      </c>
      <c r="F68">
        <f t="shared" si="13"/>
        <v>0.63461538461538458</v>
      </c>
      <c r="G68">
        <f t="shared" si="14"/>
        <v>0.22972972972972974</v>
      </c>
      <c r="H68">
        <f t="shared" si="7"/>
        <v>0</v>
      </c>
      <c r="I68">
        <f t="shared" si="9"/>
        <v>19</v>
      </c>
      <c r="J68">
        <f t="shared" si="10"/>
        <v>114</v>
      </c>
      <c r="K68">
        <f t="shared" si="11"/>
        <v>362900</v>
      </c>
      <c r="L68">
        <f t="shared" si="12"/>
        <v>1814.5</v>
      </c>
    </row>
    <row r="69" spans="1:12" x14ac:dyDescent="0.3">
      <c r="A69">
        <v>0.21575360775137425</v>
      </c>
      <c r="B69">
        <v>0</v>
      </c>
      <c r="C69">
        <f t="shared" si="8"/>
        <v>1</v>
      </c>
      <c r="D69">
        <f>SUM(C$2:C69)</f>
        <v>35</v>
      </c>
      <c r="E69">
        <f>SUM(B$2:B69)</f>
        <v>33</v>
      </c>
      <c r="F69">
        <f t="shared" si="13"/>
        <v>0.63461538461538458</v>
      </c>
      <c r="G69">
        <f t="shared" si="14"/>
        <v>0.23648648648648649</v>
      </c>
      <c r="H69">
        <f t="shared" ref="H69:H132" si="15">(F68+F69)/2*(G69-G68)</f>
        <v>4.2879417879417795E-3</v>
      </c>
      <c r="I69">
        <f t="shared" si="9"/>
        <v>19</v>
      </c>
      <c r="J69">
        <f t="shared" si="10"/>
        <v>113</v>
      </c>
      <c r="K69">
        <f t="shared" si="11"/>
        <v>358900</v>
      </c>
      <c r="L69">
        <f t="shared" si="12"/>
        <v>1794.5</v>
      </c>
    </row>
    <row r="70" spans="1:12" x14ac:dyDescent="0.3">
      <c r="A70">
        <v>0.21369163560534099</v>
      </c>
      <c r="B70">
        <v>0</v>
      </c>
      <c r="C70">
        <f t="shared" si="8"/>
        <v>1</v>
      </c>
      <c r="D70">
        <f>SUM(C$2:C70)</f>
        <v>36</v>
      </c>
      <c r="E70">
        <f>SUM(B$2:B70)</f>
        <v>33</v>
      </c>
      <c r="F70">
        <f t="shared" si="13"/>
        <v>0.63461538461538458</v>
      </c>
      <c r="G70">
        <f t="shared" si="14"/>
        <v>0.24324324324324326</v>
      </c>
      <c r="H70">
        <f t="shared" si="15"/>
        <v>4.2879417879417969E-3</v>
      </c>
      <c r="I70">
        <f t="shared" si="9"/>
        <v>19</v>
      </c>
      <c r="J70">
        <f t="shared" si="10"/>
        <v>112</v>
      </c>
      <c r="K70">
        <f t="shared" si="11"/>
        <v>354900</v>
      </c>
      <c r="L70">
        <f t="shared" si="12"/>
        <v>1774.5</v>
      </c>
    </row>
    <row r="71" spans="1:12" x14ac:dyDescent="0.3">
      <c r="A71">
        <v>0.20970840429690382</v>
      </c>
      <c r="B71">
        <v>0</v>
      </c>
      <c r="C71">
        <f t="shared" si="8"/>
        <v>1</v>
      </c>
      <c r="D71">
        <f>SUM(C$2:C71)</f>
        <v>37</v>
      </c>
      <c r="E71">
        <f>SUM(B$2:B71)</f>
        <v>33</v>
      </c>
      <c r="F71">
        <f t="shared" si="13"/>
        <v>0.63461538461538458</v>
      </c>
      <c r="G71">
        <f t="shared" si="14"/>
        <v>0.25</v>
      </c>
      <c r="H71">
        <f t="shared" si="15"/>
        <v>4.2879417879417795E-3</v>
      </c>
      <c r="I71">
        <f t="shared" si="9"/>
        <v>19</v>
      </c>
      <c r="J71">
        <f t="shared" si="10"/>
        <v>111</v>
      </c>
      <c r="K71">
        <f t="shared" si="11"/>
        <v>350900</v>
      </c>
      <c r="L71">
        <f t="shared" si="12"/>
        <v>1754.5</v>
      </c>
    </row>
    <row r="72" spans="1:12" x14ac:dyDescent="0.3">
      <c r="A72">
        <v>0.20511426006389546</v>
      </c>
      <c r="B72">
        <v>0</v>
      </c>
      <c r="C72">
        <f t="shared" si="8"/>
        <v>1</v>
      </c>
      <c r="D72">
        <f>SUM(C$2:C72)</f>
        <v>38</v>
      </c>
      <c r="E72">
        <f>SUM(B$2:B72)</f>
        <v>33</v>
      </c>
      <c r="F72">
        <f t="shared" si="13"/>
        <v>0.63461538461538458</v>
      </c>
      <c r="G72">
        <f t="shared" si="14"/>
        <v>0.25675675675675674</v>
      </c>
      <c r="H72">
        <f t="shared" si="15"/>
        <v>4.2879417879417795E-3</v>
      </c>
      <c r="I72">
        <f t="shared" si="9"/>
        <v>19</v>
      </c>
      <c r="J72">
        <f t="shared" si="10"/>
        <v>110</v>
      </c>
      <c r="K72">
        <f t="shared" si="11"/>
        <v>346900</v>
      </c>
      <c r="L72">
        <f t="shared" si="12"/>
        <v>1734.5</v>
      </c>
    </row>
    <row r="73" spans="1:12" x14ac:dyDescent="0.3">
      <c r="A73">
        <v>0.19682323882809449</v>
      </c>
      <c r="B73">
        <v>0</v>
      </c>
      <c r="C73">
        <f t="shared" si="8"/>
        <v>1</v>
      </c>
      <c r="D73">
        <f>SUM(C$2:C73)</f>
        <v>39</v>
      </c>
      <c r="E73">
        <f>SUM(B$2:B73)</f>
        <v>33</v>
      </c>
      <c r="F73">
        <f t="shared" si="13"/>
        <v>0.63461538461538458</v>
      </c>
      <c r="G73">
        <f t="shared" si="14"/>
        <v>0.26351351351351349</v>
      </c>
      <c r="H73">
        <f t="shared" si="15"/>
        <v>4.2879417879417795E-3</v>
      </c>
      <c r="I73">
        <f t="shared" si="9"/>
        <v>19</v>
      </c>
      <c r="J73">
        <f t="shared" si="10"/>
        <v>109</v>
      </c>
      <c r="K73">
        <f t="shared" si="11"/>
        <v>342900</v>
      </c>
      <c r="L73">
        <f t="shared" si="12"/>
        <v>1714.5</v>
      </c>
    </row>
    <row r="74" spans="1:12" x14ac:dyDescent="0.3">
      <c r="A74">
        <v>0.19047561331985186</v>
      </c>
      <c r="B74">
        <v>0</v>
      </c>
      <c r="C74">
        <f t="shared" si="8"/>
        <v>1</v>
      </c>
      <c r="D74">
        <f>SUM(C$2:C74)</f>
        <v>40</v>
      </c>
      <c r="E74">
        <f>SUM(B$2:B74)</f>
        <v>33</v>
      </c>
      <c r="F74">
        <f t="shared" si="13"/>
        <v>0.63461538461538458</v>
      </c>
      <c r="G74">
        <f t="shared" si="14"/>
        <v>0.27027027027027029</v>
      </c>
      <c r="H74">
        <f t="shared" si="15"/>
        <v>4.2879417879418142E-3</v>
      </c>
      <c r="I74">
        <f t="shared" si="9"/>
        <v>19</v>
      </c>
      <c r="J74">
        <f t="shared" si="10"/>
        <v>108</v>
      </c>
      <c r="K74">
        <f t="shared" si="11"/>
        <v>338900</v>
      </c>
      <c r="L74">
        <f t="shared" si="12"/>
        <v>1694.5</v>
      </c>
    </row>
    <row r="75" spans="1:12" x14ac:dyDescent="0.3">
      <c r="A75">
        <v>0.18591706097477964</v>
      </c>
      <c r="B75">
        <v>0</v>
      </c>
      <c r="C75">
        <f t="shared" si="8"/>
        <v>1</v>
      </c>
      <c r="D75">
        <f>SUM(C$2:C75)</f>
        <v>41</v>
      </c>
      <c r="E75">
        <f>SUM(B$2:B75)</f>
        <v>33</v>
      </c>
      <c r="F75">
        <f t="shared" si="13"/>
        <v>0.63461538461538458</v>
      </c>
      <c r="G75">
        <f t="shared" si="14"/>
        <v>0.27702702702702703</v>
      </c>
      <c r="H75">
        <f t="shared" si="15"/>
        <v>4.2879417879417795E-3</v>
      </c>
      <c r="I75">
        <f t="shared" si="9"/>
        <v>19</v>
      </c>
      <c r="J75">
        <f t="shared" si="10"/>
        <v>107</v>
      </c>
      <c r="K75">
        <f t="shared" si="11"/>
        <v>334900</v>
      </c>
      <c r="L75">
        <f t="shared" si="12"/>
        <v>1674.5</v>
      </c>
    </row>
    <row r="76" spans="1:12" x14ac:dyDescent="0.3">
      <c r="A76">
        <v>0.18476530944088737</v>
      </c>
      <c r="B76">
        <v>1</v>
      </c>
      <c r="C76">
        <f t="shared" si="8"/>
        <v>0</v>
      </c>
      <c r="D76">
        <f>SUM(C$2:C76)</f>
        <v>41</v>
      </c>
      <c r="E76">
        <f>SUM(B$2:B76)</f>
        <v>34</v>
      </c>
      <c r="F76">
        <f t="shared" si="13"/>
        <v>0.65384615384615385</v>
      </c>
      <c r="G76">
        <f t="shared" si="14"/>
        <v>0.27702702702702703</v>
      </c>
      <c r="H76">
        <f t="shared" si="15"/>
        <v>0</v>
      </c>
      <c r="I76">
        <f t="shared" si="9"/>
        <v>18</v>
      </c>
      <c r="J76">
        <f t="shared" si="10"/>
        <v>107</v>
      </c>
      <c r="K76">
        <f t="shared" si="11"/>
        <v>339800</v>
      </c>
      <c r="L76">
        <f t="shared" si="12"/>
        <v>1699</v>
      </c>
    </row>
    <row r="77" spans="1:12" x14ac:dyDescent="0.3">
      <c r="A77">
        <v>0.18251778938948249</v>
      </c>
      <c r="B77">
        <v>0</v>
      </c>
      <c r="C77">
        <f t="shared" si="8"/>
        <v>1</v>
      </c>
      <c r="D77">
        <f>SUM(C$2:C77)</f>
        <v>42</v>
      </c>
      <c r="E77">
        <f>SUM(B$2:B77)</f>
        <v>34</v>
      </c>
      <c r="F77">
        <f t="shared" si="13"/>
        <v>0.65384615384615385</v>
      </c>
      <c r="G77">
        <f t="shared" si="14"/>
        <v>0.28378378378378377</v>
      </c>
      <c r="H77">
        <f t="shared" si="15"/>
        <v>4.4178794178794095E-3</v>
      </c>
      <c r="I77">
        <f t="shared" si="9"/>
        <v>18</v>
      </c>
      <c r="J77">
        <f t="shared" si="10"/>
        <v>106</v>
      </c>
      <c r="K77">
        <f t="shared" si="11"/>
        <v>335800</v>
      </c>
      <c r="L77">
        <f t="shared" si="12"/>
        <v>1679</v>
      </c>
    </row>
    <row r="78" spans="1:12" x14ac:dyDescent="0.3">
      <c r="A78">
        <v>0.17829266312681827</v>
      </c>
      <c r="B78">
        <v>0</v>
      </c>
      <c r="C78">
        <f t="shared" si="8"/>
        <v>1</v>
      </c>
      <c r="D78">
        <f>SUM(C$2:C78)</f>
        <v>43</v>
      </c>
      <c r="E78">
        <f>SUM(B$2:B78)</f>
        <v>34</v>
      </c>
      <c r="F78">
        <f t="shared" si="13"/>
        <v>0.65384615384615385</v>
      </c>
      <c r="G78">
        <f t="shared" si="14"/>
        <v>0.29054054054054052</v>
      </c>
      <c r="H78">
        <f t="shared" si="15"/>
        <v>4.4178794178794095E-3</v>
      </c>
      <c r="I78">
        <f t="shared" si="9"/>
        <v>18</v>
      </c>
      <c r="J78">
        <f t="shared" si="10"/>
        <v>105</v>
      </c>
      <c r="K78">
        <f t="shared" si="11"/>
        <v>331800</v>
      </c>
      <c r="L78">
        <f t="shared" si="12"/>
        <v>1659</v>
      </c>
    </row>
    <row r="79" spans="1:12" x14ac:dyDescent="0.3">
      <c r="A79">
        <v>0.17570418713608377</v>
      </c>
      <c r="B79">
        <v>0</v>
      </c>
      <c r="C79">
        <f t="shared" si="8"/>
        <v>1</v>
      </c>
      <c r="D79">
        <f>SUM(C$2:C79)</f>
        <v>44</v>
      </c>
      <c r="E79">
        <f>SUM(B$2:B79)</f>
        <v>34</v>
      </c>
      <c r="F79">
        <f t="shared" si="13"/>
        <v>0.65384615384615385</v>
      </c>
      <c r="G79">
        <f t="shared" si="14"/>
        <v>0.29729729729729731</v>
      </c>
      <c r="H79">
        <f t="shared" si="15"/>
        <v>4.417879417879445E-3</v>
      </c>
      <c r="I79">
        <f t="shared" si="9"/>
        <v>18</v>
      </c>
      <c r="J79">
        <f t="shared" si="10"/>
        <v>104</v>
      </c>
      <c r="K79">
        <f t="shared" si="11"/>
        <v>327800</v>
      </c>
      <c r="L79">
        <f t="shared" si="12"/>
        <v>1639</v>
      </c>
    </row>
    <row r="80" spans="1:12" x14ac:dyDescent="0.3">
      <c r="A80">
        <v>0.17474869733943058</v>
      </c>
      <c r="B80">
        <v>0</v>
      </c>
      <c r="C80">
        <f t="shared" si="8"/>
        <v>1</v>
      </c>
      <c r="D80">
        <f>SUM(C$2:C80)</f>
        <v>45</v>
      </c>
      <c r="E80">
        <f>SUM(B$2:B80)</f>
        <v>34</v>
      </c>
      <c r="F80">
        <f t="shared" si="13"/>
        <v>0.65384615384615385</v>
      </c>
      <c r="G80">
        <f t="shared" si="14"/>
        <v>0.30405405405405406</v>
      </c>
      <c r="H80">
        <f t="shared" si="15"/>
        <v>4.4178794178794095E-3</v>
      </c>
      <c r="I80">
        <f t="shared" si="9"/>
        <v>18</v>
      </c>
      <c r="J80">
        <f t="shared" si="10"/>
        <v>103</v>
      </c>
      <c r="K80">
        <f t="shared" si="11"/>
        <v>323800</v>
      </c>
      <c r="L80">
        <f t="shared" si="12"/>
        <v>1619</v>
      </c>
    </row>
    <row r="81" spans="1:12" x14ac:dyDescent="0.3">
      <c r="A81">
        <v>0.16899877987484124</v>
      </c>
      <c r="B81">
        <v>0</v>
      </c>
      <c r="C81">
        <f t="shared" si="8"/>
        <v>1</v>
      </c>
      <c r="D81">
        <f>SUM(C$2:C81)</f>
        <v>46</v>
      </c>
      <c r="E81">
        <f>SUM(B$2:B81)</f>
        <v>34</v>
      </c>
      <c r="F81">
        <f t="shared" si="13"/>
        <v>0.65384615384615385</v>
      </c>
      <c r="G81">
        <f t="shared" si="14"/>
        <v>0.3108108108108108</v>
      </c>
      <c r="H81">
        <f t="shared" si="15"/>
        <v>4.4178794178794095E-3</v>
      </c>
      <c r="I81">
        <f t="shared" si="9"/>
        <v>18</v>
      </c>
      <c r="J81">
        <f t="shared" si="10"/>
        <v>102</v>
      </c>
      <c r="K81">
        <f t="shared" si="11"/>
        <v>319800</v>
      </c>
      <c r="L81">
        <f t="shared" si="12"/>
        <v>1599</v>
      </c>
    </row>
    <row r="82" spans="1:12" x14ac:dyDescent="0.3">
      <c r="A82">
        <v>0.16846856456810144</v>
      </c>
      <c r="B82">
        <v>1</v>
      </c>
      <c r="C82">
        <f t="shared" si="8"/>
        <v>0</v>
      </c>
      <c r="D82">
        <f>SUM(C$2:C82)</f>
        <v>46</v>
      </c>
      <c r="E82">
        <f>SUM(B$2:B82)</f>
        <v>35</v>
      </c>
      <c r="F82">
        <f t="shared" si="13"/>
        <v>0.67307692307692313</v>
      </c>
      <c r="G82">
        <f t="shared" si="14"/>
        <v>0.3108108108108108</v>
      </c>
      <c r="H82">
        <f t="shared" si="15"/>
        <v>0</v>
      </c>
      <c r="I82">
        <f t="shared" si="9"/>
        <v>17</v>
      </c>
      <c r="J82">
        <f t="shared" si="10"/>
        <v>102</v>
      </c>
      <c r="K82">
        <f t="shared" si="11"/>
        <v>324700</v>
      </c>
      <c r="L82">
        <f t="shared" si="12"/>
        <v>1623.5</v>
      </c>
    </row>
    <row r="83" spans="1:12" x14ac:dyDescent="0.3">
      <c r="A83">
        <v>0.16352904701533649</v>
      </c>
      <c r="B83">
        <v>0</v>
      </c>
      <c r="C83">
        <f t="shared" si="8"/>
        <v>1</v>
      </c>
      <c r="D83">
        <f>SUM(C$2:C83)</f>
        <v>47</v>
      </c>
      <c r="E83">
        <f>SUM(B$2:B83)</f>
        <v>35</v>
      </c>
      <c r="F83">
        <f t="shared" si="13"/>
        <v>0.67307692307692313</v>
      </c>
      <c r="G83">
        <f t="shared" si="14"/>
        <v>0.31756756756756754</v>
      </c>
      <c r="H83">
        <f t="shared" si="15"/>
        <v>4.5478170478170394E-3</v>
      </c>
      <c r="I83">
        <f t="shared" si="9"/>
        <v>17</v>
      </c>
      <c r="J83">
        <f t="shared" si="10"/>
        <v>101</v>
      </c>
      <c r="K83">
        <f t="shared" si="11"/>
        <v>320700</v>
      </c>
      <c r="L83">
        <f t="shared" si="12"/>
        <v>1603.5</v>
      </c>
    </row>
    <row r="84" spans="1:12" x14ac:dyDescent="0.3">
      <c r="A84">
        <v>0.16265619743125739</v>
      </c>
      <c r="B84">
        <v>1</v>
      </c>
      <c r="C84">
        <f t="shared" si="8"/>
        <v>0</v>
      </c>
      <c r="D84">
        <f>SUM(C$2:C84)</f>
        <v>47</v>
      </c>
      <c r="E84">
        <f>SUM(B$2:B84)</f>
        <v>36</v>
      </c>
      <c r="F84">
        <f t="shared" si="13"/>
        <v>0.69230769230769229</v>
      </c>
      <c r="G84">
        <f t="shared" si="14"/>
        <v>0.31756756756756754</v>
      </c>
      <c r="H84">
        <f t="shared" si="15"/>
        <v>0</v>
      </c>
      <c r="I84">
        <f t="shared" si="9"/>
        <v>16</v>
      </c>
      <c r="J84">
        <f t="shared" si="10"/>
        <v>101</v>
      </c>
      <c r="K84">
        <f t="shared" si="11"/>
        <v>325600</v>
      </c>
      <c r="L84">
        <f t="shared" si="12"/>
        <v>1628</v>
      </c>
    </row>
    <row r="85" spans="1:12" x14ac:dyDescent="0.3">
      <c r="A85">
        <v>0.16079210648546718</v>
      </c>
      <c r="B85">
        <v>1</v>
      </c>
      <c r="C85">
        <f t="shared" si="8"/>
        <v>0</v>
      </c>
      <c r="D85">
        <f>SUM(C$2:C85)</f>
        <v>47</v>
      </c>
      <c r="E85">
        <f>SUM(B$2:B85)</f>
        <v>37</v>
      </c>
      <c r="F85">
        <f t="shared" ref="F85:F148" si="16">E85/52</f>
        <v>0.71153846153846156</v>
      </c>
      <c r="G85">
        <f t="shared" ref="G85:G148" si="17">D85/148</f>
        <v>0.31756756756756754</v>
      </c>
      <c r="H85">
        <f t="shared" si="15"/>
        <v>0</v>
      </c>
      <c r="I85">
        <f t="shared" si="9"/>
        <v>15</v>
      </c>
      <c r="J85">
        <f t="shared" si="10"/>
        <v>101</v>
      </c>
      <c r="K85">
        <f t="shared" si="11"/>
        <v>330500</v>
      </c>
      <c r="L85">
        <f t="shared" si="12"/>
        <v>1652.5</v>
      </c>
    </row>
    <row r="86" spans="1:12" x14ac:dyDescent="0.3">
      <c r="A86">
        <v>0.15705510408951864</v>
      </c>
      <c r="B86">
        <v>0</v>
      </c>
      <c r="C86">
        <f t="shared" si="8"/>
        <v>1</v>
      </c>
      <c r="D86">
        <f>SUM(C$2:C86)</f>
        <v>48</v>
      </c>
      <c r="E86">
        <f>SUM(B$2:B86)</f>
        <v>37</v>
      </c>
      <c r="F86">
        <f t="shared" si="16"/>
        <v>0.71153846153846156</v>
      </c>
      <c r="G86">
        <f t="shared" si="17"/>
        <v>0.32432432432432434</v>
      </c>
      <c r="H86">
        <f t="shared" si="15"/>
        <v>4.8076923076923374E-3</v>
      </c>
      <c r="I86">
        <f t="shared" si="9"/>
        <v>15</v>
      </c>
      <c r="J86">
        <f t="shared" si="10"/>
        <v>100</v>
      </c>
      <c r="K86">
        <f t="shared" si="11"/>
        <v>326500</v>
      </c>
      <c r="L86">
        <f t="shared" si="12"/>
        <v>1632.5</v>
      </c>
    </row>
    <row r="87" spans="1:12" x14ac:dyDescent="0.3">
      <c r="A87">
        <v>0.15629291088873795</v>
      </c>
      <c r="B87">
        <v>0</v>
      </c>
      <c r="C87">
        <f t="shared" si="8"/>
        <v>1</v>
      </c>
      <c r="D87">
        <f>SUM(C$2:C87)</f>
        <v>49</v>
      </c>
      <c r="E87">
        <f>SUM(B$2:B87)</f>
        <v>37</v>
      </c>
      <c r="F87">
        <f t="shared" si="16"/>
        <v>0.71153846153846156</v>
      </c>
      <c r="G87">
        <f t="shared" si="17"/>
        <v>0.33108108108108109</v>
      </c>
      <c r="H87">
        <f t="shared" si="15"/>
        <v>4.8076923076922984E-3</v>
      </c>
      <c r="I87">
        <f t="shared" si="9"/>
        <v>15</v>
      </c>
      <c r="J87">
        <f t="shared" si="10"/>
        <v>99</v>
      </c>
      <c r="K87">
        <f t="shared" si="11"/>
        <v>322500</v>
      </c>
      <c r="L87">
        <f t="shared" si="12"/>
        <v>1612.5</v>
      </c>
    </row>
    <row r="88" spans="1:12" x14ac:dyDescent="0.3">
      <c r="A88">
        <v>0.15472013862323686</v>
      </c>
      <c r="B88">
        <v>0</v>
      </c>
      <c r="C88">
        <f t="shared" si="8"/>
        <v>1</v>
      </c>
      <c r="D88">
        <f>SUM(C$2:C88)</f>
        <v>50</v>
      </c>
      <c r="E88">
        <f>SUM(B$2:B88)</f>
        <v>37</v>
      </c>
      <c r="F88">
        <f t="shared" si="16"/>
        <v>0.71153846153846156</v>
      </c>
      <c r="G88">
        <f t="shared" si="17"/>
        <v>0.33783783783783783</v>
      </c>
      <c r="H88">
        <f t="shared" si="15"/>
        <v>4.8076923076922984E-3</v>
      </c>
      <c r="I88">
        <f t="shared" si="9"/>
        <v>15</v>
      </c>
      <c r="J88">
        <f t="shared" si="10"/>
        <v>98</v>
      </c>
      <c r="K88">
        <f t="shared" si="11"/>
        <v>318500</v>
      </c>
      <c r="L88">
        <f t="shared" si="12"/>
        <v>1592.5</v>
      </c>
    </row>
    <row r="89" spans="1:12" x14ac:dyDescent="0.3">
      <c r="A89">
        <v>0.14291913934643793</v>
      </c>
      <c r="B89">
        <v>0</v>
      </c>
      <c r="C89">
        <f t="shared" si="8"/>
        <v>1</v>
      </c>
      <c r="D89">
        <f>SUM(C$2:C89)</f>
        <v>51</v>
      </c>
      <c r="E89">
        <f>SUM(B$2:B89)</f>
        <v>37</v>
      </c>
      <c r="F89">
        <f t="shared" si="16"/>
        <v>0.71153846153846156</v>
      </c>
      <c r="G89">
        <f t="shared" si="17"/>
        <v>0.34459459459459457</v>
      </c>
      <c r="H89">
        <f t="shared" si="15"/>
        <v>4.8076923076922984E-3</v>
      </c>
      <c r="I89">
        <f t="shared" si="9"/>
        <v>15</v>
      </c>
      <c r="J89">
        <f t="shared" si="10"/>
        <v>97</v>
      </c>
      <c r="K89">
        <f t="shared" si="11"/>
        <v>314500</v>
      </c>
      <c r="L89">
        <f t="shared" si="12"/>
        <v>1572.5</v>
      </c>
    </row>
    <row r="90" spans="1:12" x14ac:dyDescent="0.3">
      <c r="A90">
        <v>0.1409384701773127</v>
      </c>
      <c r="B90">
        <v>0</v>
      </c>
      <c r="C90">
        <f t="shared" si="8"/>
        <v>1</v>
      </c>
      <c r="D90">
        <f>SUM(C$2:C90)</f>
        <v>52</v>
      </c>
      <c r="E90">
        <f>SUM(B$2:B90)</f>
        <v>37</v>
      </c>
      <c r="F90">
        <f t="shared" si="16"/>
        <v>0.71153846153846156</v>
      </c>
      <c r="G90">
        <f t="shared" si="17"/>
        <v>0.35135135135135137</v>
      </c>
      <c r="H90">
        <f t="shared" si="15"/>
        <v>4.8076923076923374E-3</v>
      </c>
      <c r="I90">
        <f t="shared" si="9"/>
        <v>15</v>
      </c>
      <c r="J90">
        <f t="shared" si="10"/>
        <v>96</v>
      </c>
      <c r="K90">
        <f t="shared" si="11"/>
        <v>310500</v>
      </c>
      <c r="L90">
        <f t="shared" si="12"/>
        <v>1552.5</v>
      </c>
    </row>
    <row r="91" spans="1:12" x14ac:dyDescent="0.3">
      <c r="A91">
        <v>0.13480886962398098</v>
      </c>
      <c r="B91">
        <v>1</v>
      </c>
      <c r="C91">
        <f t="shared" si="8"/>
        <v>0</v>
      </c>
      <c r="D91">
        <f>SUM(C$2:C91)</f>
        <v>52</v>
      </c>
      <c r="E91">
        <f>SUM(B$2:B91)</f>
        <v>38</v>
      </c>
      <c r="F91">
        <f t="shared" si="16"/>
        <v>0.73076923076923073</v>
      </c>
      <c r="G91">
        <f t="shared" si="17"/>
        <v>0.35135135135135137</v>
      </c>
      <c r="H91">
        <f t="shared" si="15"/>
        <v>0</v>
      </c>
      <c r="I91">
        <f t="shared" si="9"/>
        <v>14</v>
      </c>
      <c r="J91">
        <f t="shared" si="10"/>
        <v>96</v>
      </c>
      <c r="K91">
        <f t="shared" si="11"/>
        <v>315400</v>
      </c>
      <c r="L91">
        <f t="shared" si="12"/>
        <v>1577</v>
      </c>
    </row>
    <row r="92" spans="1:12" x14ac:dyDescent="0.3">
      <c r="A92">
        <v>0.13410361552082029</v>
      </c>
      <c r="B92">
        <v>0</v>
      </c>
      <c r="C92">
        <f t="shared" si="8"/>
        <v>1</v>
      </c>
      <c r="D92">
        <f>SUM(C$2:C92)</f>
        <v>53</v>
      </c>
      <c r="E92">
        <f>SUM(B$2:B92)</f>
        <v>38</v>
      </c>
      <c r="F92">
        <f t="shared" si="16"/>
        <v>0.73076923076923073</v>
      </c>
      <c r="G92">
        <f t="shared" si="17"/>
        <v>0.35810810810810811</v>
      </c>
      <c r="H92">
        <f t="shared" si="15"/>
        <v>4.9376299376299275E-3</v>
      </c>
      <c r="I92">
        <f t="shared" si="9"/>
        <v>14</v>
      </c>
      <c r="J92">
        <f t="shared" si="10"/>
        <v>95</v>
      </c>
      <c r="K92">
        <f t="shared" si="11"/>
        <v>311400</v>
      </c>
      <c r="L92">
        <f t="shared" si="12"/>
        <v>1557</v>
      </c>
    </row>
    <row r="93" spans="1:12" x14ac:dyDescent="0.3">
      <c r="A93">
        <v>0.13320746691513102</v>
      </c>
      <c r="B93">
        <v>0</v>
      </c>
      <c r="C93">
        <f t="shared" si="8"/>
        <v>1</v>
      </c>
      <c r="D93">
        <f>SUM(C$2:C93)</f>
        <v>54</v>
      </c>
      <c r="E93">
        <f>SUM(B$2:B93)</f>
        <v>38</v>
      </c>
      <c r="F93">
        <f t="shared" si="16"/>
        <v>0.73076923076923073</v>
      </c>
      <c r="G93">
        <f t="shared" si="17"/>
        <v>0.36486486486486486</v>
      </c>
      <c r="H93">
        <f t="shared" si="15"/>
        <v>4.9376299376299275E-3</v>
      </c>
      <c r="I93">
        <f t="shared" si="9"/>
        <v>14</v>
      </c>
      <c r="J93">
        <f t="shared" si="10"/>
        <v>94</v>
      </c>
      <c r="K93">
        <f t="shared" si="11"/>
        <v>307400</v>
      </c>
      <c r="L93">
        <f t="shared" si="12"/>
        <v>1537</v>
      </c>
    </row>
    <row r="94" spans="1:12" x14ac:dyDescent="0.3">
      <c r="A94">
        <v>0.1238858223047071</v>
      </c>
      <c r="B94">
        <v>0</v>
      </c>
      <c r="C94">
        <f t="shared" si="8"/>
        <v>1</v>
      </c>
      <c r="D94">
        <f>SUM(C$2:C94)</f>
        <v>55</v>
      </c>
      <c r="E94">
        <f>SUM(B$2:B94)</f>
        <v>38</v>
      </c>
      <c r="F94">
        <f t="shared" si="16"/>
        <v>0.73076923076923073</v>
      </c>
      <c r="G94">
        <f t="shared" si="17"/>
        <v>0.3716216216216216</v>
      </c>
      <c r="H94">
        <f t="shared" si="15"/>
        <v>4.9376299376299275E-3</v>
      </c>
      <c r="I94">
        <f t="shared" si="9"/>
        <v>14</v>
      </c>
      <c r="J94">
        <f t="shared" si="10"/>
        <v>93</v>
      </c>
      <c r="K94">
        <f t="shared" si="11"/>
        <v>303400</v>
      </c>
      <c r="L94">
        <f t="shared" si="12"/>
        <v>1517</v>
      </c>
    </row>
    <row r="95" spans="1:12" x14ac:dyDescent="0.3">
      <c r="A95">
        <v>0.12197205469755884</v>
      </c>
      <c r="B95">
        <v>1</v>
      </c>
      <c r="C95">
        <f t="shared" si="8"/>
        <v>0</v>
      </c>
      <c r="D95">
        <f>SUM(C$2:C95)</f>
        <v>55</v>
      </c>
      <c r="E95">
        <f>SUM(B$2:B95)</f>
        <v>39</v>
      </c>
      <c r="F95">
        <f t="shared" si="16"/>
        <v>0.75</v>
      </c>
      <c r="G95">
        <f t="shared" si="17"/>
        <v>0.3716216216216216</v>
      </c>
      <c r="H95">
        <f t="shared" si="15"/>
        <v>0</v>
      </c>
      <c r="I95">
        <f t="shared" si="9"/>
        <v>13</v>
      </c>
      <c r="J95">
        <f t="shared" si="10"/>
        <v>93</v>
      </c>
      <c r="K95">
        <f t="shared" si="11"/>
        <v>308300</v>
      </c>
      <c r="L95">
        <f t="shared" si="12"/>
        <v>1541.5</v>
      </c>
    </row>
    <row r="96" spans="1:12" x14ac:dyDescent="0.3">
      <c r="A96">
        <v>0.10529999999999999</v>
      </c>
      <c r="B96">
        <v>0</v>
      </c>
      <c r="C96">
        <f t="shared" si="8"/>
        <v>1</v>
      </c>
      <c r="D96">
        <f>SUM(C$2:C96)</f>
        <v>56</v>
      </c>
      <c r="E96">
        <f>SUM(B$2:B96)</f>
        <v>39</v>
      </c>
      <c r="F96">
        <f t="shared" si="16"/>
        <v>0.75</v>
      </c>
      <c r="G96">
        <f t="shared" si="17"/>
        <v>0.3783783783783784</v>
      </c>
      <c r="H96">
        <f t="shared" si="15"/>
        <v>5.0675675675675991E-3</v>
      </c>
      <c r="I96">
        <f t="shared" si="9"/>
        <v>13</v>
      </c>
      <c r="J96">
        <f t="shared" si="10"/>
        <v>92</v>
      </c>
      <c r="K96">
        <f t="shared" si="11"/>
        <v>304300</v>
      </c>
      <c r="L96">
        <f t="shared" si="12"/>
        <v>1521.5</v>
      </c>
    </row>
    <row r="97" spans="1:12" x14ac:dyDescent="0.3">
      <c r="A97">
        <v>8.6642942043148263E-2</v>
      </c>
      <c r="B97">
        <v>0</v>
      </c>
      <c r="C97">
        <f t="shared" si="8"/>
        <v>1</v>
      </c>
      <c r="D97">
        <f>SUM(C$2:C97)</f>
        <v>57</v>
      </c>
      <c r="E97">
        <f>SUM(B$2:B97)</f>
        <v>39</v>
      </c>
      <c r="F97">
        <f t="shared" si="16"/>
        <v>0.75</v>
      </c>
      <c r="G97">
        <f t="shared" si="17"/>
        <v>0.38513513513513514</v>
      </c>
      <c r="H97">
        <f t="shared" si="15"/>
        <v>5.0675675675675574E-3</v>
      </c>
      <c r="I97">
        <f t="shared" si="9"/>
        <v>13</v>
      </c>
      <c r="J97">
        <f t="shared" si="10"/>
        <v>91</v>
      </c>
      <c r="K97">
        <f t="shared" si="11"/>
        <v>300300</v>
      </c>
      <c r="L97">
        <f t="shared" si="12"/>
        <v>1501.5</v>
      </c>
    </row>
    <row r="98" spans="1:12" x14ac:dyDescent="0.3">
      <c r="A98">
        <v>8.6638861611439522E-2</v>
      </c>
      <c r="B98">
        <v>0</v>
      </c>
      <c r="C98">
        <f t="shared" si="8"/>
        <v>1</v>
      </c>
      <c r="D98">
        <f>SUM(C$2:C98)</f>
        <v>58</v>
      </c>
      <c r="E98">
        <f>SUM(B$2:B98)</f>
        <v>39</v>
      </c>
      <c r="F98">
        <f t="shared" si="16"/>
        <v>0.75</v>
      </c>
      <c r="G98">
        <f t="shared" si="17"/>
        <v>0.39189189189189189</v>
      </c>
      <c r="H98">
        <f t="shared" si="15"/>
        <v>5.0675675675675574E-3</v>
      </c>
      <c r="I98">
        <f t="shared" si="9"/>
        <v>13</v>
      </c>
      <c r="J98">
        <f t="shared" si="10"/>
        <v>90</v>
      </c>
      <c r="K98">
        <f t="shared" si="11"/>
        <v>296300</v>
      </c>
      <c r="L98">
        <f t="shared" si="12"/>
        <v>1481.5</v>
      </c>
    </row>
    <row r="99" spans="1:12" x14ac:dyDescent="0.3">
      <c r="A99">
        <v>8.3091472678945441E-2</v>
      </c>
      <c r="B99">
        <v>0</v>
      </c>
      <c r="C99">
        <f t="shared" si="8"/>
        <v>1</v>
      </c>
      <c r="D99">
        <f>SUM(C$2:C99)</f>
        <v>59</v>
      </c>
      <c r="E99">
        <f>SUM(B$2:B99)</f>
        <v>39</v>
      </c>
      <c r="F99">
        <f t="shared" si="16"/>
        <v>0.75</v>
      </c>
      <c r="G99">
        <f t="shared" si="17"/>
        <v>0.39864864864864863</v>
      </c>
      <c r="H99">
        <f t="shared" si="15"/>
        <v>5.0675675675675574E-3</v>
      </c>
      <c r="I99">
        <f t="shared" si="9"/>
        <v>13</v>
      </c>
      <c r="J99">
        <f t="shared" si="10"/>
        <v>89</v>
      </c>
      <c r="K99">
        <f t="shared" si="11"/>
        <v>292300</v>
      </c>
      <c r="L99">
        <f t="shared" si="12"/>
        <v>1461.5</v>
      </c>
    </row>
    <row r="100" spans="1:12" x14ac:dyDescent="0.3">
      <c r="A100">
        <v>7.9426820770603618E-2</v>
      </c>
      <c r="B100">
        <v>0</v>
      </c>
      <c r="C100">
        <f t="shared" si="8"/>
        <v>1</v>
      </c>
      <c r="D100">
        <f>SUM(C$2:C100)</f>
        <v>60</v>
      </c>
      <c r="E100">
        <f>SUM(B$2:B100)</f>
        <v>39</v>
      </c>
      <c r="F100">
        <f t="shared" si="16"/>
        <v>0.75</v>
      </c>
      <c r="G100">
        <f t="shared" si="17"/>
        <v>0.40540540540540543</v>
      </c>
      <c r="H100">
        <f t="shared" si="15"/>
        <v>5.0675675675675991E-3</v>
      </c>
      <c r="I100">
        <f t="shared" si="9"/>
        <v>13</v>
      </c>
      <c r="J100">
        <f t="shared" si="10"/>
        <v>88</v>
      </c>
      <c r="K100">
        <f t="shared" si="11"/>
        <v>288300</v>
      </c>
      <c r="L100">
        <f t="shared" si="12"/>
        <v>1441.5</v>
      </c>
    </row>
    <row r="101" spans="1:12" x14ac:dyDescent="0.3">
      <c r="A101">
        <v>6.5783941266205626E-2</v>
      </c>
      <c r="B101">
        <v>0</v>
      </c>
      <c r="C101">
        <f t="shared" si="8"/>
        <v>1</v>
      </c>
      <c r="D101">
        <f>SUM(C$2:C101)</f>
        <v>61</v>
      </c>
      <c r="E101">
        <f>SUM(B$2:B101)</f>
        <v>39</v>
      </c>
      <c r="F101">
        <f t="shared" si="16"/>
        <v>0.75</v>
      </c>
      <c r="G101">
        <f t="shared" si="17"/>
        <v>0.41216216216216217</v>
      </c>
      <c r="H101">
        <f t="shared" si="15"/>
        <v>5.0675675675675574E-3</v>
      </c>
      <c r="I101">
        <f t="shared" si="9"/>
        <v>13</v>
      </c>
      <c r="J101">
        <f t="shared" si="10"/>
        <v>87</v>
      </c>
      <c r="K101">
        <f t="shared" si="11"/>
        <v>284300</v>
      </c>
      <c r="L101">
        <f t="shared" si="12"/>
        <v>1421.5</v>
      </c>
    </row>
    <row r="102" spans="1:12" x14ac:dyDescent="0.3">
      <c r="A102">
        <v>6.4245931979951473E-2</v>
      </c>
      <c r="B102">
        <v>1</v>
      </c>
      <c r="C102">
        <f t="shared" si="8"/>
        <v>0</v>
      </c>
      <c r="D102">
        <f>SUM(C$2:C102)</f>
        <v>61</v>
      </c>
      <c r="E102">
        <f>SUM(B$2:B102)</f>
        <v>40</v>
      </c>
      <c r="F102">
        <f t="shared" si="16"/>
        <v>0.76923076923076927</v>
      </c>
      <c r="G102">
        <f t="shared" si="17"/>
        <v>0.41216216216216217</v>
      </c>
      <c r="H102">
        <f t="shared" si="15"/>
        <v>0</v>
      </c>
      <c r="I102">
        <f t="shared" si="9"/>
        <v>12</v>
      </c>
      <c r="J102">
        <f t="shared" si="10"/>
        <v>87</v>
      </c>
      <c r="K102">
        <f t="shared" si="11"/>
        <v>289200</v>
      </c>
      <c r="L102">
        <f t="shared" si="12"/>
        <v>1446</v>
      </c>
    </row>
    <row r="103" spans="1:12" x14ac:dyDescent="0.3">
      <c r="A103">
        <v>6.3640771653610234E-2</v>
      </c>
      <c r="B103">
        <v>0</v>
      </c>
      <c r="C103">
        <f t="shared" si="8"/>
        <v>1</v>
      </c>
      <c r="D103">
        <f>SUM(C$2:C103)</f>
        <v>62</v>
      </c>
      <c r="E103">
        <f>SUM(B$2:B103)</f>
        <v>40</v>
      </c>
      <c r="F103">
        <f t="shared" si="16"/>
        <v>0.76923076923076927</v>
      </c>
      <c r="G103">
        <f t="shared" si="17"/>
        <v>0.41891891891891891</v>
      </c>
      <c r="H103">
        <f t="shared" si="15"/>
        <v>5.1975051975051874E-3</v>
      </c>
      <c r="I103">
        <f t="shared" si="9"/>
        <v>12</v>
      </c>
      <c r="J103">
        <f t="shared" si="10"/>
        <v>86</v>
      </c>
      <c r="K103">
        <f t="shared" si="11"/>
        <v>285200</v>
      </c>
      <c r="L103">
        <f t="shared" si="12"/>
        <v>1426</v>
      </c>
    </row>
    <row r="104" spans="1:12" x14ac:dyDescent="0.3">
      <c r="A104">
        <v>6.2400034391617329E-2</v>
      </c>
      <c r="B104">
        <v>0</v>
      </c>
      <c r="C104">
        <f t="shared" si="8"/>
        <v>1</v>
      </c>
      <c r="D104">
        <f>SUM(C$2:C104)</f>
        <v>63</v>
      </c>
      <c r="E104">
        <f>SUM(B$2:B104)</f>
        <v>40</v>
      </c>
      <c r="F104">
        <f t="shared" si="16"/>
        <v>0.76923076923076927</v>
      </c>
      <c r="G104">
        <f t="shared" si="17"/>
        <v>0.42567567567567566</v>
      </c>
      <c r="H104">
        <f t="shared" si="15"/>
        <v>5.1975051975051874E-3</v>
      </c>
      <c r="I104">
        <f t="shared" si="9"/>
        <v>12</v>
      </c>
      <c r="J104">
        <f t="shared" si="10"/>
        <v>85</v>
      </c>
      <c r="K104">
        <f t="shared" si="11"/>
        <v>281200</v>
      </c>
      <c r="L104">
        <f t="shared" si="12"/>
        <v>1406</v>
      </c>
    </row>
    <row r="105" spans="1:12" x14ac:dyDescent="0.3">
      <c r="A105">
        <v>5.9411539088944067E-2</v>
      </c>
      <c r="B105">
        <v>0</v>
      </c>
      <c r="C105">
        <f t="shared" si="8"/>
        <v>1</v>
      </c>
      <c r="D105">
        <f>SUM(C$2:C105)</f>
        <v>64</v>
      </c>
      <c r="E105">
        <f>SUM(B$2:B105)</f>
        <v>40</v>
      </c>
      <c r="F105">
        <f t="shared" si="16"/>
        <v>0.76923076923076927</v>
      </c>
      <c r="G105">
        <f t="shared" si="17"/>
        <v>0.43243243243243246</v>
      </c>
      <c r="H105">
        <f t="shared" si="15"/>
        <v>5.1975051975052299E-3</v>
      </c>
      <c r="I105">
        <f t="shared" si="9"/>
        <v>12</v>
      </c>
      <c r="J105">
        <f t="shared" si="10"/>
        <v>84</v>
      </c>
      <c r="K105">
        <f t="shared" si="11"/>
        <v>277200</v>
      </c>
      <c r="L105">
        <f t="shared" si="12"/>
        <v>1386</v>
      </c>
    </row>
    <row r="106" spans="1:12" x14ac:dyDescent="0.3">
      <c r="A106">
        <v>5.8146520592719284E-2</v>
      </c>
      <c r="B106">
        <v>1</v>
      </c>
      <c r="C106">
        <f t="shared" si="8"/>
        <v>0</v>
      </c>
      <c r="D106">
        <f>SUM(C$2:C106)</f>
        <v>64</v>
      </c>
      <c r="E106">
        <f>SUM(B$2:B106)</f>
        <v>41</v>
      </c>
      <c r="F106">
        <f t="shared" si="16"/>
        <v>0.78846153846153844</v>
      </c>
      <c r="G106">
        <f t="shared" si="17"/>
        <v>0.43243243243243246</v>
      </c>
      <c r="H106">
        <f t="shared" si="15"/>
        <v>0</v>
      </c>
      <c r="I106">
        <f t="shared" si="9"/>
        <v>11</v>
      </c>
      <c r="J106">
        <f t="shared" si="10"/>
        <v>84</v>
      </c>
      <c r="K106">
        <f t="shared" si="11"/>
        <v>282100</v>
      </c>
      <c r="L106">
        <f t="shared" si="12"/>
        <v>1410.5</v>
      </c>
    </row>
    <row r="107" spans="1:12" x14ac:dyDescent="0.3">
      <c r="A107">
        <v>5.6756399734603696E-2</v>
      </c>
      <c r="B107">
        <v>1</v>
      </c>
      <c r="C107">
        <f t="shared" si="8"/>
        <v>0</v>
      </c>
      <c r="D107">
        <f>SUM(C$2:C107)</f>
        <v>64</v>
      </c>
      <c r="E107">
        <f>SUM(B$2:B107)</f>
        <v>42</v>
      </c>
      <c r="F107">
        <f t="shared" si="16"/>
        <v>0.80769230769230771</v>
      </c>
      <c r="G107">
        <f t="shared" si="17"/>
        <v>0.43243243243243246</v>
      </c>
      <c r="H107">
        <f t="shared" si="15"/>
        <v>0</v>
      </c>
      <c r="I107">
        <f t="shared" si="9"/>
        <v>10</v>
      </c>
      <c r="J107">
        <f t="shared" si="10"/>
        <v>84</v>
      </c>
      <c r="K107">
        <f t="shared" si="11"/>
        <v>287000</v>
      </c>
      <c r="L107">
        <f t="shared" si="12"/>
        <v>1435</v>
      </c>
    </row>
    <row r="108" spans="1:12" x14ac:dyDescent="0.3">
      <c r="A108">
        <v>5.6036520070086748E-2</v>
      </c>
      <c r="B108">
        <v>1</v>
      </c>
      <c r="C108">
        <f t="shared" si="8"/>
        <v>0</v>
      </c>
      <c r="D108">
        <f>SUM(C$2:C108)</f>
        <v>64</v>
      </c>
      <c r="E108">
        <f>SUM(B$2:B108)</f>
        <v>43</v>
      </c>
      <c r="F108">
        <f t="shared" si="16"/>
        <v>0.82692307692307687</v>
      </c>
      <c r="G108">
        <f t="shared" si="17"/>
        <v>0.43243243243243246</v>
      </c>
      <c r="H108">
        <f t="shared" si="15"/>
        <v>0</v>
      </c>
      <c r="I108">
        <f t="shared" si="9"/>
        <v>9</v>
      </c>
      <c r="J108">
        <f t="shared" si="10"/>
        <v>84</v>
      </c>
      <c r="K108">
        <f t="shared" si="11"/>
        <v>291900</v>
      </c>
      <c r="L108">
        <f t="shared" si="12"/>
        <v>1459.5</v>
      </c>
    </row>
    <row r="109" spans="1:12" x14ac:dyDescent="0.3">
      <c r="A109">
        <v>5.1204035030840922E-2</v>
      </c>
      <c r="B109">
        <v>0</v>
      </c>
      <c r="C109">
        <f t="shared" si="8"/>
        <v>1</v>
      </c>
      <c r="D109">
        <f>SUM(C$2:C109)</f>
        <v>65</v>
      </c>
      <c r="E109">
        <f>SUM(B$2:B109)</f>
        <v>43</v>
      </c>
      <c r="F109">
        <f t="shared" si="16"/>
        <v>0.82692307692307687</v>
      </c>
      <c r="G109">
        <f t="shared" si="17"/>
        <v>0.4391891891891892</v>
      </c>
      <c r="H109">
        <f t="shared" si="15"/>
        <v>5.5873180873180755E-3</v>
      </c>
      <c r="I109">
        <f t="shared" si="9"/>
        <v>9</v>
      </c>
      <c r="J109">
        <f t="shared" si="10"/>
        <v>83</v>
      </c>
      <c r="K109">
        <f t="shared" si="11"/>
        <v>287900</v>
      </c>
      <c r="L109">
        <f t="shared" si="12"/>
        <v>1439.5</v>
      </c>
    </row>
    <row r="110" spans="1:12" x14ac:dyDescent="0.3">
      <c r="A110">
        <v>4.8984833135997448E-2</v>
      </c>
      <c r="B110">
        <v>1</v>
      </c>
      <c r="C110">
        <f t="shared" si="8"/>
        <v>0</v>
      </c>
      <c r="D110">
        <f>SUM(C$2:C110)</f>
        <v>65</v>
      </c>
      <c r="E110">
        <f>SUM(B$2:B110)</f>
        <v>44</v>
      </c>
      <c r="F110">
        <f t="shared" si="16"/>
        <v>0.84615384615384615</v>
      </c>
      <c r="G110">
        <f t="shared" si="17"/>
        <v>0.4391891891891892</v>
      </c>
      <c r="H110">
        <f t="shared" si="15"/>
        <v>0</v>
      </c>
      <c r="I110">
        <f t="shared" si="9"/>
        <v>8</v>
      </c>
      <c r="J110">
        <f t="shared" si="10"/>
        <v>83</v>
      </c>
      <c r="K110">
        <f t="shared" si="11"/>
        <v>292800</v>
      </c>
      <c r="L110">
        <f t="shared" si="12"/>
        <v>1464</v>
      </c>
    </row>
    <row r="111" spans="1:12" x14ac:dyDescent="0.3">
      <c r="A111">
        <v>4.4130680909346999E-2</v>
      </c>
      <c r="B111">
        <v>1</v>
      </c>
      <c r="C111">
        <f t="shared" si="8"/>
        <v>0</v>
      </c>
      <c r="D111">
        <f>SUM(C$2:C111)</f>
        <v>65</v>
      </c>
      <c r="E111">
        <f>SUM(B$2:B111)</f>
        <v>45</v>
      </c>
      <c r="F111">
        <f t="shared" si="16"/>
        <v>0.86538461538461542</v>
      </c>
      <c r="G111">
        <f t="shared" si="17"/>
        <v>0.4391891891891892</v>
      </c>
      <c r="H111">
        <f t="shared" si="15"/>
        <v>0</v>
      </c>
      <c r="I111">
        <f t="shared" si="9"/>
        <v>7</v>
      </c>
      <c r="J111">
        <f t="shared" si="10"/>
        <v>83</v>
      </c>
      <c r="K111">
        <f t="shared" si="11"/>
        <v>297700</v>
      </c>
      <c r="L111">
        <f t="shared" si="12"/>
        <v>1488.5</v>
      </c>
    </row>
    <row r="112" spans="1:12" x14ac:dyDescent="0.3">
      <c r="A112">
        <v>4.3259170003629027E-2</v>
      </c>
      <c r="B112">
        <v>1</v>
      </c>
      <c r="C112">
        <f t="shared" si="8"/>
        <v>0</v>
      </c>
      <c r="D112">
        <f>SUM(C$2:C112)</f>
        <v>65</v>
      </c>
      <c r="E112">
        <f>SUM(B$2:B112)</f>
        <v>46</v>
      </c>
      <c r="F112">
        <f t="shared" si="16"/>
        <v>0.88461538461538458</v>
      </c>
      <c r="G112">
        <f t="shared" si="17"/>
        <v>0.4391891891891892</v>
      </c>
      <c r="H112">
        <f t="shared" si="15"/>
        <v>0</v>
      </c>
      <c r="I112">
        <f t="shared" si="9"/>
        <v>6</v>
      </c>
      <c r="J112">
        <f t="shared" si="10"/>
        <v>83</v>
      </c>
      <c r="K112">
        <f t="shared" si="11"/>
        <v>302600</v>
      </c>
      <c r="L112">
        <f t="shared" si="12"/>
        <v>1513</v>
      </c>
    </row>
    <row r="113" spans="1:12" x14ac:dyDescent="0.3">
      <c r="A113">
        <v>4.0358848448125706E-2</v>
      </c>
      <c r="B113">
        <v>0</v>
      </c>
      <c r="C113">
        <f t="shared" si="8"/>
        <v>1</v>
      </c>
      <c r="D113">
        <f>SUM(C$2:C113)</f>
        <v>66</v>
      </c>
      <c r="E113">
        <f>SUM(B$2:B113)</f>
        <v>46</v>
      </c>
      <c r="F113">
        <f t="shared" si="16"/>
        <v>0.88461538461538458</v>
      </c>
      <c r="G113">
        <f t="shared" si="17"/>
        <v>0.44594594594594594</v>
      </c>
      <c r="H113">
        <f t="shared" si="15"/>
        <v>5.9771309771309653E-3</v>
      </c>
      <c r="I113">
        <f t="shared" si="9"/>
        <v>6</v>
      </c>
      <c r="J113">
        <f t="shared" si="10"/>
        <v>82</v>
      </c>
      <c r="K113">
        <f t="shared" si="11"/>
        <v>298600</v>
      </c>
      <c r="L113">
        <f t="shared" si="12"/>
        <v>1493</v>
      </c>
    </row>
    <row r="114" spans="1:12" x14ac:dyDescent="0.3">
      <c r="A114">
        <v>3.8970881794441525E-2</v>
      </c>
      <c r="B114">
        <v>1</v>
      </c>
      <c r="C114">
        <f t="shared" si="8"/>
        <v>0</v>
      </c>
      <c r="D114">
        <f>SUM(C$2:C114)</f>
        <v>66</v>
      </c>
      <c r="E114">
        <f>SUM(B$2:B114)</f>
        <v>47</v>
      </c>
      <c r="F114">
        <f t="shared" si="16"/>
        <v>0.90384615384615385</v>
      </c>
      <c r="G114">
        <f t="shared" si="17"/>
        <v>0.44594594594594594</v>
      </c>
      <c r="H114">
        <f t="shared" si="15"/>
        <v>0</v>
      </c>
      <c r="I114">
        <f t="shared" si="9"/>
        <v>5</v>
      </c>
      <c r="J114">
        <f t="shared" si="10"/>
        <v>82</v>
      </c>
      <c r="K114">
        <f t="shared" si="11"/>
        <v>303500</v>
      </c>
      <c r="L114">
        <f t="shared" si="12"/>
        <v>1517.5</v>
      </c>
    </row>
    <row r="115" spans="1:12" x14ac:dyDescent="0.3">
      <c r="A115">
        <v>3.8516482360921631E-2</v>
      </c>
      <c r="B115">
        <v>0</v>
      </c>
      <c r="C115">
        <f t="shared" si="8"/>
        <v>1</v>
      </c>
      <c r="D115">
        <f>SUM(C$2:C115)</f>
        <v>67</v>
      </c>
      <c r="E115">
        <f>SUM(B$2:B115)</f>
        <v>47</v>
      </c>
      <c r="F115">
        <f t="shared" si="16"/>
        <v>0.90384615384615385</v>
      </c>
      <c r="G115">
        <f t="shared" si="17"/>
        <v>0.45270270270270269</v>
      </c>
      <c r="H115">
        <f t="shared" si="15"/>
        <v>6.1070686070685953E-3</v>
      </c>
      <c r="I115">
        <f t="shared" si="9"/>
        <v>5</v>
      </c>
      <c r="J115">
        <f t="shared" si="10"/>
        <v>81</v>
      </c>
      <c r="K115">
        <f t="shared" si="11"/>
        <v>299500</v>
      </c>
      <c r="L115">
        <f t="shared" si="12"/>
        <v>1497.5</v>
      </c>
    </row>
    <row r="116" spans="1:12" x14ac:dyDescent="0.3">
      <c r="A116">
        <v>3.8505284824310017E-2</v>
      </c>
      <c r="B116">
        <v>0</v>
      </c>
      <c r="C116">
        <f t="shared" si="8"/>
        <v>1</v>
      </c>
      <c r="D116">
        <f>SUM(C$2:C116)</f>
        <v>68</v>
      </c>
      <c r="E116">
        <f>SUM(B$2:B116)</f>
        <v>47</v>
      </c>
      <c r="F116">
        <f t="shared" si="16"/>
        <v>0.90384615384615385</v>
      </c>
      <c r="G116">
        <f t="shared" si="17"/>
        <v>0.45945945945945948</v>
      </c>
      <c r="H116">
        <f t="shared" si="15"/>
        <v>6.1070686070686447E-3</v>
      </c>
      <c r="I116">
        <f t="shared" si="9"/>
        <v>5</v>
      </c>
      <c r="J116">
        <f t="shared" si="10"/>
        <v>80</v>
      </c>
      <c r="K116">
        <f t="shared" si="11"/>
        <v>295500</v>
      </c>
      <c r="L116">
        <f t="shared" si="12"/>
        <v>1477.5</v>
      </c>
    </row>
    <row r="117" spans="1:12" x14ac:dyDescent="0.3">
      <c r="A117">
        <v>3.1793062414260435E-2</v>
      </c>
      <c r="B117">
        <v>0</v>
      </c>
      <c r="C117">
        <f t="shared" si="8"/>
        <v>1</v>
      </c>
      <c r="D117">
        <f>SUM(C$2:C117)</f>
        <v>69</v>
      </c>
      <c r="E117">
        <f>SUM(B$2:B117)</f>
        <v>47</v>
      </c>
      <c r="F117">
        <f t="shared" si="16"/>
        <v>0.90384615384615385</v>
      </c>
      <c r="G117">
        <f t="shared" si="17"/>
        <v>0.46621621621621623</v>
      </c>
      <c r="H117">
        <f t="shared" si="15"/>
        <v>6.1070686070685953E-3</v>
      </c>
      <c r="I117">
        <f t="shared" si="9"/>
        <v>5</v>
      </c>
      <c r="J117">
        <f t="shared" si="10"/>
        <v>79</v>
      </c>
      <c r="K117">
        <f t="shared" si="11"/>
        <v>291500</v>
      </c>
      <c r="L117">
        <f t="shared" si="12"/>
        <v>1457.5</v>
      </c>
    </row>
    <row r="118" spans="1:12" x14ac:dyDescent="0.3">
      <c r="A118">
        <v>2.9399358417939725E-2</v>
      </c>
      <c r="B118">
        <v>0</v>
      </c>
      <c r="C118">
        <f t="shared" si="8"/>
        <v>1</v>
      </c>
      <c r="D118">
        <f>SUM(C$2:C118)</f>
        <v>70</v>
      </c>
      <c r="E118">
        <f>SUM(B$2:B118)</f>
        <v>47</v>
      </c>
      <c r="F118">
        <f t="shared" si="16"/>
        <v>0.90384615384615385</v>
      </c>
      <c r="G118">
        <f t="shared" si="17"/>
        <v>0.47297297297297297</v>
      </c>
      <c r="H118">
        <f t="shared" si="15"/>
        <v>6.1070686070685953E-3</v>
      </c>
      <c r="I118">
        <f t="shared" si="9"/>
        <v>5</v>
      </c>
      <c r="J118">
        <f t="shared" si="10"/>
        <v>78</v>
      </c>
      <c r="K118">
        <f t="shared" si="11"/>
        <v>287500</v>
      </c>
      <c r="L118">
        <f t="shared" si="12"/>
        <v>1437.5</v>
      </c>
    </row>
    <row r="119" spans="1:12" x14ac:dyDescent="0.3">
      <c r="A119">
        <v>2.3371753870028135E-2</v>
      </c>
      <c r="B119">
        <v>0</v>
      </c>
      <c r="C119">
        <f t="shared" si="8"/>
        <v>1</v>
      </c>
      <c r="D119">
        <f>SUM(C$2:C119)</f>
        <v>71</v>
      </c>
      <c r="E119">
        <f>SUM(B$2:B119)</f>
        <v>47</v>
      </c>
      <c r="F119">
        <f t="shared" si="16"/>
        <v>0.90384615384615385</v>
      </c>
      <c r="G119">
        <f t="shared" si="17"/>
        <v>0.47972972972972971</v>
      </c>
      <c r="H119">
        <f t="shared" si="15"/>
        <v>6.1070686070685953E-3</v>
      </c>
      <c r="I119">
        <f t="shared" si="9"/>
        <v>5</v>
      </c>
      <c r="J119">
        <f t="shared" si="10"/>
        <v>77</v>
      </c>
      <c r="K119">
        <f t="shared" si="11"/>
        <v>283500</v>
      </c>
      <c r="L119">
        <f t="shared" si="12"/>
        <v>1417.5</v>
      </c>
    </row>
    <row r="120" spans="1:12" x14ac:dyDescent="0.3">
      <c r="A120">
        <v>2.0990218338173106E-2</v>
      </c>
      <c r="B120">
        <v>0</v>
      </c>
      <c r="C120">
        <f t="shared" si="8"/>
        <v>1</v>
      </c>
      <c r="D120">
        <f>SUM(C$2:C120)</f>
        <v>72</v>
      </c>
      <c r="E120">
        <f>SUM(B$2:B120)</f>
        <v>47</v>
      </c>
      <c r="F120">
        <f t="shared" si="16"/>
        <v>0.90384615384615385</v>
      </c>
      <c r="G120">
        <f t="shared" si="17"/>
        <v>0.48648648648648651</v>
      </c>
      <c r="H120">
        <f t="shared" si="15"/>
        <v>6.1070686070686447E-3</v>
      </c>
      <c r="I120">
        <f t="shared" si="9"/>
        <v>5</v>
      </c>
      <c r="J120">
        <f t="shared" si="10"/>
        <v>76</v>
      </c>
      <c r="K120">
        <f t="shared" si="11"/>
        <v>279500</v>
      </c>
      <c r="L120">
        <f t="shared" si="12"/>
        <v>1397.5</v>
      </c>
    </row>
    <row r="121" spans="1:12" x14ac:dyDescent="0.3">
      <c r="A121">
        <v>1.7398501467970132E-2</v>
      </c>
      <c r="B121">
        <v>0</v>
      </c>
      <c r="C121">
        <f t="shared" si="8"/>
        <v>1</v>
      </c>
      <c r="D121">
        <f>SUM(C$2:C121)</f>
        <v>73</v>
      </c>
      <c r="E121">
        <f>SUM(B$2:B121)</f>
        <v>47</v>
      </c>
      <c r="F121">
        <f t="shared" si="16"/>
        <v>0.90384615384615385</v>
      </c>
      <c r="G121">
        <f t="shared" si="17"/>
        <v>0.49324324324324326</v>
      </c>
      <c r="H121">
        <f t="shared" si="15"/>
        <v>6.1070686070685953E-3</v>
      </c>
      <c r="I121">
        <f t="shared" si="9"/>
        <v>5</v>
      </c>
      <c r="J121">
        <f t="shared" si="10"/>
        <v>75</v>
      </c>
      <c r="K121">
        <f t="shared" si="11"/>
        <v>275500</v>
      </c>
      <c r="L121">
        <f t="shared" si="12"/>
        <v>1377.5</v>
      </c>
    </row>
    <row r="122" spans="1:12" x14ac:dyDescent="0.3">
      <c r="A122">
        <v>1.2521548779919969E-2</v>
      </c>
      <c r="B122">
        <v>0</v>
      </c>
      <c r="C122">
        <f t="shared" si="8"/>
        <v>1</v>
      </c>
      <c r="D122">
        <f>SUM(C$2:C122)</f>
        <v>74</v>
      </c>
      <c r="E122">
        <f>SUM(B$2:B122)</f>
        <v>47</v>
      </c>
      <c r="F122">
        <f t="shared" si="16"/>
        <v>0.90384615384615385</v>
      </c>
      <c r="G122">
        <f t="shared" si="17"/>
        <v>0.5</v>
      </c>
      <c r="H122">
        <f t="shared" si="15"/>
        <v>6.1070686070685953E-3</v>
      </c>
      <c r="I122">
        <f t="shared" si="9"/>
        <v>5</v>
      </c>
      <c r="J122">
        <f t="shared" si="10"/>
        <v>74</v>
      </c>
      <c r="K122">
        <f t="shared" si="11"/>
        <v>271500</v>
      </c>
      <c r="L122">
        <f t="shared" si="12"/>
        <v>1357.5</v>
      </c>
    </row>
    <row r="123" spans="1:12" x14ac:dyDescent="0.3">
      <c r="A123">
        <v>1.1859965385485394E-2</v>
      </c>
      <c r="B123">
        <v>0</v>
      </c>
      <c r="C123">
        <f t="shared" si="8"/>
        <v>1</v>
      </c>
      <c r="D123">
        <f>SUM(C$2:C123)</f>
        <v>75</v>
      </c>
      <c r="E123">
        <f>SUM(B$2:B123)</f>
        <v>47</v>
      </c>
      <c r="F123">
        <f t="shared" si="16"/>
        <v>0.90384615384615385</v>
      </c>
      <c r="G123">
        <f t="shared" si="17"/>
        <v>0.5067567567567568</v>
      </c>
      <c r="H123">
        <f t="shared" si="15"/>
        <v>6.1070686070686447E-3</v>
      </c>
      <c r="I123">
        <f t="shared" si="9"/>
        <v>5</v>
      </c>
      <c r="J123">
        <f t="shared" si="10"/>
        <v>73</v>
      </c>
      <c r="K123">
        <f t="shared" si="11"/>
        <v>267500</v>
      </c>
      <c r="L123">
        <f t="shared" si="12"/>
        <v>1337.5</v>
      </c>
    </row>
    <row r="124" spans="1:12" x14ac:dyDescent="0.3">
      <c r="A124">
        <v>5.4357678517733543E-3</v>
      </c>
      <c r="B124">
        <v>1</v>
      </c>
      <c r="C124">
        <f t="shared" si="8"/>
        <v>0</v>
      </c>
      <c r="D124">
        <f>SUM(C$2:C124)</f>
        <v>75</v>
      </c>
      <c r="E124">
        <f>SUM(B$2:B124)</f>
        <v>48</v>
      </c>
      <c r="F124">
        <f t="shared" si="16"/>
        <v>0.92307692307692313</v>
      </c>
      <c r="G124">
        <f t="shared" si="17"/>
        <v>0.5067567567567568</v>
      </c>
      <c r="H124">
        <f t="shared" si="15"/>
        <v>0</v>
      </c>
      <c r="I124">
        <f t="shared" si="9"/>
        <v>4</v>
      </c>
      <c r="J124">
        <f t="shared" si="10"/>
        <v>73</v>
      </c>
      <c r="K124">
        <f t="shared" si="11"/>
        <v>272400</v>
      </c>
      <c r="L124">
        <f t="shared" si="12"/>
        <v>1362</v>
      </c>
    </row>
    <row r="125" spans="1:12" x14ac:dyDescent="0.3">
      <c r="A125">
        <v>3.2182665022553597E-3</v>
      </c>
      <c r="B125">
        <v>0</v>
      </c>
      <c r="C125">
        <f t="shared" si="8"/>
        <v>1</v>
      </c>
      <c r="D125">
        <f>SUM(C$2:C125)</f>
        <v>76</v>
      </c>
      <c r="E125">
        <f>SUM(B$2:B125)</f>
        <v>48</v>
      </c>
      <c r="F125">
        <f t="shared" si="16"/>
        <v>0.92307692307692313</v>
      </c>
      <c r="G125">
        <f t="shared" si="17"/>
        <v>0.51351351351351349</v>
      </c>
      <c r="H125">
        <f t="shared" si="15"/>
        <v>6.237006237006174E-3</v>
      </c>
      <c r="I125">
        <f t="shared" si="9"/>
        <v>4</v>
      </c>
      <c r="J125">
        <f t="shared" si="10"/>
        <v>72</v>
      </c>
      <c r="K125">
        <f t="shared" si="11"/>
        <v>268400</v>
      </c>
      <c r="L125">
        <f t="shared" si="12"/>
        <v>1342</v>
      </c>
    </row>
    <row r="126" spans="1:12" x14ac:dyDescent="0.3">
      <c r="A126">
        <v>1.805988856032701E-3</v>
      </c>
      <c r="B126">
        <v>0</v>
      </c>
      <c r="C126">
        <f t="shared" si="8"/>
        <v>1</v>
      </c>
      <c r="D126">
        <f>SUM(C$2:C126)</f>
        <v>77</v>
      </c>
      <c r="E126">
        <f>SUM(B$2:B126)</f>
        <v>48</v>
      </c>
      <c r="F126">
        <f t="shared" si="16"/>
        <v>0.92307692307692313</v>
      </c>
      <c r="G126">
        <f t="shared" si="17"/>
        <v>0.52027027027027029</v>
      </c>
      <c r="H126">
        <f t="shared" si="15"/>
        <v>6.2370062370062764E-3</v>
      </c>
      <c r="I126">
        <f t="shared" si="9"/>
        <v>4</v>
      </c>
      <c r="J126">
        <f t="shared" si="10"/>
        <v>71</v>
      </c>
      <c r="K126">
        <f t="shared" si="11"/>
        <v>264400</v>
      </c>
      <c r="L126">
        <f t="shared" si="12"/>
        <v>1322</v>
      </c>
    </row>
    <row r="127" spans="1:12" x14ac:dyDescent="0.3">
      <c r="A127">
        <v>-9.4457390674444058E-4</v>
      </c>
      <c r="B127">
        <v>0</v>
      </c>
      <c r="C127">
        <f t="shared" si="8"/>
        <v>1</v>
      </c>
      <c r="D127">
        <f>SUM(C$2:C127)</f>
        <v>78</v>
      </c>
      <c r="E127">
        <f>SUM(B$2:B127)</f>
        <v>48</v>
      </c>
      <c r="F127">
        <f t="shared" si="16"/>
        <v>0.92307692307692313</v>
      </c>
      <c r="G127">
        <f t="shared" si="17"/>
        <v>0.52702702702702697</v>
      </c>
      <c r="H127">
        <f t="shared" si="15"/>
        <v>6.237006237006174E-3</v>
      </c>
      <c r="I127">
        <f t="shared" si="9"/>
        <v>4</v>
      </c>
      <c r="J127">
        <f t="shared" si="10"/>
        <v>70</v>
      </c>
      <c r="K127">
        <f t="shared" si="11"/>
        <v>260400</v>
      </c>
      <c r="L127">
        <f t="shared" si="12"/>
        <v>1302</v>
      </c>
    </row>
    <row r="128" spans="1:12" x14ac:dyDescent="0.3">
      <c r="A128">
        <v>-3.5048332429387583E-3</v>
      </c>
      <c r="B128">
        <v>1</v>
      </c>
      <c r="C128">
        <f t="shared" si="8"/>
        <v>0</v>
      </c>
      <c r="D128">
        <f>SUM(C$2:C128)</f>
        <v>78</v>
      </c>
      <c r="E128">
        <f>SUM(B$2:B128)</f>
        <v>49</v>
      </c>
      <c r="F128">
        <f t="shared" si="16"/>
        <v>0.94230769230769229</v>
      </c>
      <c r="G128">
        <f t="shared" si="17"/>
        <v>0.52702702702702697</v>
      </c>
      <c r="H128">
        <f t="shared" si="15"/>
        <v>0</v>
      </c>
      <c r="I128">
        <f t="shared" si="9"/>
        <v>3</v>
      </c>
      <c r="J128">
        <f t="shared" si="10"/>
        <v>70</v>
      </c>
      <c r="K128">
        <f t="shared" si="11"/>
        <v>265300</v>
      </c>
      <c r="L128">
        <f t="shared" si="12"/>
        <v>1326.5</v>
      </c>
    </row>
    <row r="129" spans="1:12" x14ac:dyDescent="0.3">
      <c r="A129">
        <v>-9.4760695421266094E-3</v>
      </c>
      <c r="B129">
        <v>0</v>
      </c>
      <c r="C129">
        <f t="shared" si="8"/>
        <v>1</v>
      </c>
      <c r="D129">
        <f>SUM(C$2:C129)</f>
        <v>79</v>
      </c>
      <c r="E129">
        <f>SUM(B$2:B129)</f>
        <v>49</v>
      </c>
      <c r="F129">
        <f t="shared" si="16"/>
        <v>0.94230769230769229</v>
      </c>
      <c r="G129">
        <f t="shared" si="17"/>
        <v>0.53378378378378377</v>
      </c>
      <c r="H129">
        <f t="shared" si="15"/>
        <v>6.3669438669439063E-3</v>
      </c>
      <c r="I129">
        <f t="shared" si="9"/>
        <v>3</v>
      </c>
      <c r="J129">
        <f t="shared" si="10"/>
        <v>69</v>
      </c>
      <c r="K129">
        <f t="shared" si="11"/>
        <v>261300</v>
      </c>
      <c r="L129">
        <f t="shared" si="12"/>
        <v>1306.5</v>
      </c>
    </row>
    <row r="130" spans="1:12" x14ac:dyDescent="0.3">
      <c r="A130">
        <v>-1.6127698021995207E-2</v>
      </c>
      <c r="B130">
        <v>0</v>
      </c>
      <c r="C130">
        <f t="shared" ref="C130:C193" si="18">1-B130</f>
        <v>1</v>
      </c>
      <c r="D130">
        <f>SUM(C$2:C130)</f>
        <v>80</v>
      </c>
      <c r="E130">
        <f>SUM(B$2:B130)</f>
        <v>49</v>
      </c>
      <c r="F130">
        <f t="shared" si="16"/>
        <v>0.94230769230769229</v>
      </c>
      <c r="G130">
        <f t="shared" si="17"/>
        <v>0.54054054054054057</v>
      </c>
      <c r="H130">
        <f t="shared" si="15"/>
        <v>6.3669438669439063E-3</v>
      </c>
      <c r="I130">
        <f t="shared" ref="I130:I193" si="19">52-E130</f>
        <v>3</v>
      </c>
      <c r="J130">
        <f t="shared" ref="J130:J193" si="20">148-D130</f>
        <v>68</v>
      </c>
      <c r="K130">
        <f t="shared" ref="K130:K193" si="21">4000*J130-4900*I130</f>
        <v>257300</v>
      </c>
      <c r="L130">
        <f t="shared" ref="L130:L193" si="22">K130/200</f>
        <v>1286.5</v>
      </c>
    </row>
    <row r="131" spans="1:12" x14ac:dyDescent="0.3">
      <c r="A131">
        <v>-1.8147300473673446E-2</v>
      </c>
      <c r="B131">
        <v>0</v>
      </c>
      <c r="C131">
        <f t="shared" si="18"/>
        <v>1</v>
      </c>
      <c r="D131">
        <f>SUM(C$2:C131)</f>
        <v>81</v>
      </c>
      <c r="E131">
        <f>SUM(B$2:B131)</f>
        <v>49</v>
      </c>
      <c r="F131">
        <f t="shared" si="16"/>
        <v>0.94230769230769229</v>
      </c>
      <c r="G131">
        <f t="shared" si="17"/>
        <v>0.54729729729729726</v>
      </c>
      <c r="H131">
        <f t="shared" si="15"/>
        <v>6.3669438669438014E-3</v>
      </c>
      <c r="I131">
        <f t="shared" si="19"/>
        <v>3</v>
      </c>
      <c r="J131">
        <f t="shared" si="20"/>
        <v>67</v>
      </c>
      <c r="K131">
        <f t="shared" si="21"/>
        <v>253300</v>
      </c>
      <c r="L131">
        <f t="shared" si="22"/>
        <v>1266.5</v>
      </c>
    </row>
    <row r="132" spans="1:12" x14ac:dyDescent="0.3">
      <c r="A132">
        <v>-2.7226782438810708E-2</v>
      </c>
      <c r="B132">
        <v>0</v>
      </c>
      <c r="C132">
        <f t="shared" si="18"/>
        <v>1</v>
      </c>
      <c r="D132">
        <f>SUM(C$2:C132)</f>
        <v>82</v>
      </c>
      <c r="E132">
        <f>SUM(B$2:B132)</f>
        <v>49</v>
      </c>
      <c r="F132">
        <f t="shared" si="16"/>
        <v>0.94230769230769229</v>
      </c>
      <c r="G132">
        <f t="shared" si="17"/>
        <v>0.55405405405405406</v>
      </c>
      <c r="H132">
        <f t="shared" si="15"/>
        <v>6.3669438669439063E-3</v>
      </c>
      <c r="I132">
        <f t="shared" si="19"/>
        <v>3</v>
      </c>
      <c r="J132">
        <f t="shared" si="20"/>
        <v>66</v>
      </c>
      <c r="K132">
        <f t="shared" si="21"/>
        <v>249300</v>
      </c>
      <c r="L132">
        <f t="shared" si="22"/>
        <v>1246.5</v>
      </c>
    </row>
    <row r="133" spans="1:12" x14ac:dyDescent="0.3">
      <c r="A133">
        <v>-3.774024157420261E-2</v>
      </c>
      <c r="B133">
        <v>0</v>
      </c>
      <c r="C133">
        <f t="shared" si="18"/>
        <v>1</v>
      </c>
      <c r="D133">
        <f>SUM(C$2:C133)</f>
        <v>83</v>
      </c>
      <c r="E133">
        <f>SUM(B$2:B133)</f>
        <v>49</v>
      </c>
      <c r="F133">
        <f t="shared" si="16"/>
        <v>0.94230769230769229</v>
      </c>
      <c r="G133">
        <f t="shared" si="17"/>
        <v>0.56081081081081086</v>
      </c>
      <c r="H133">
        <f t="shared" ref="H133:H196" si="23">(F132+F133)/2*(G133-G132)</f>
        <v>6.3669438669439063E-3</v>
      </c>
      <c r="I133">
        <f t="shared" si="19"/>
        <v>3</v>
      </c>
      <c r="J133">
        <f t="shared" si="20"/>
        <v>65</v>
      </c>
      <c r="K133">
        <f t="shared" si="21"/>
        <v>245300</v>
      </c>
      <c r="L133">
        <f t="shared" si="22"/>
        <v>1226.5</v>
      </c>
    </row>
    <row r="134" spans="1:12" x14ac:dyDescent="0.3">
      <c r="A134">
        <v>-4.1364812422327646E-2</v>
      </c>
      <c r="B134">
        <v>0</v>
      </c>
      <c r="C134">
        <f t="shared" si="18"/>
        <v>1</v>
      </c>
      <c r="D134">
        <f>SUM(C$2:C134)</f>
        <v>84</v>
      </c>
      <c r="E134">
        <f>SUM(B$2:B134)</f>
        <v>49</v>
      </c>
      <c r="F134">
        <f t="shared" si="16"/>
        <v>0.94230769230769229</v>
      </c>
      <c r="G134">
        <f t="shared" si="17"/>
        <v>0.56756756756756754</v>
      </c>
      <c r="H134">
        <f t="shared" si="23"/>
        <v>6.3669438669438014E-3</v>
      </c>
      <c r="I134">
        <f t="shared" si="19"/>
        <v>3</v>
      </c>
      <c r="J134">
        <f t="shared" si="20"/>
        <v>64</v>
      </c>
      <c r="K134">
        <f t="shared" si="21"/>
        <v>241300</v>
      </c>
      <c r="L134">
        <f t="shared" si="22"/>
        <v>1206.5</v>
      </c>
    </row>
    <row r="135" spans="1:12" x14ac:dyDescent="0.3">
      <c r="A135">
        <v>-4.7019857200727988E-2</v>
      </c>
      <c r="B135">
        <v>0</v>
      </c>
      <c r="C135">
        <f t="shared" si="18"/>
        <v>1</v>
      </c>
      <c r="D135">
        <f>SUM(C$2:C135)</f>
        <v>85</v>
      </c>
      <c r="E135">
        <f>SUM(B$2:B135)</f>
        <v>49</v>
      </c>
      <c r="F135">
        <f t="shared" si="16"/>
        <v>0.94230769230769229</v>
      </c>
      <c r="G135">
        <f t="shared" si="17"/>
        <v>0.57432432432432434</v>
      </c>
      <c r="H135">
        <f t="shared" si="23"/>
        <v>6.3669438669439063E-3</v>
      </c>
      <c r="I135">
        <f t="shared" si="19"/>
        <v>3</v>
      </c>
      <c r="J135">
        <f t="shared" si="20"/>
        <v>63</v>
      </c>
      <c r="K135">
        <f t="shared" si="21"/>
        <v>237300</v>
      </c>
      <c r="L135">
        <f t="shared" si="22"/>
        <v>1186.5</v>
      </c>
    </row>
    <row r="136" spans="1:12" x14ac:dyDescent="0.3">
      <c r="A136">
        <v>-4.7790077252305392E-2</v>
      </c>
      <c r="B136">
        <v>0</v>
      </c>
      <c r="C136">
        <f t="shared" si="18"/>
        <v>1</v>
      </c>
      <c r="D136">
        <f>SUM(C$2:C136)</f>
        <v>86</v>
      </c>
      <c r="E136">
        <f>SUM(B$2:B136)</f>
        <v>49</v>
      </c>
      <c r="F136">
        <f t="shared" si="16"/>
        <v>0.94230769230769229</v>
      </c>
      <c r="G136">
        <f t="shared" si="17"/>
        <v>0.58108108108108103</v>
      </c>
      <c r="H136">
        <f t="shared" si="23"/>
        <v>6.3669438669438014E-3</v>
      </c>
      <c r="I136">
        <f t="shared" si="19"/>
        <v>3</v>
      </c>
      <c r="J136">
        <f t="shared" si="20"/>
        <v>62</v>
      </c>
      <c r="K136">
        <f t="shared" si="21"/>
        <v>233300</v>
      </c>
      <c r="L136">
        <f t="shared" si="22"/>
        <v>1166.5</v>
      </c>
    </row>
    <row r="137" spans="1:12" x14ac:dyDescent="0.3">
      <c r="A137">
        <v>-5.1363230182126851E-2</v>
      </c>
      <c r="B137">
        <v>0</v>
      </c>
      <c r="C137">
        <f t="shared" si="18"/>
        <v>1</v>
      </c>
      <c r="D137">
        <f>SUM(C$2:C137)</f>
        <v>87</v>
      </c>
      <c r="E137">
        <f>SUM(B$2:B137)</f>
        <v>49</v>
      </c>
      <c r="F137">
        <f t="shared" si="16"/>
        <v>0.94230769230769229</v>
      </c>
      <c r="G137">
        <f t="shared" si="17"/>
        <v>0.58783783783783783</v>
      </c>
      <c r="H137">
        <f t="shared" si="23"/>
        <v>6.3669438669439063E-3</v>
      </c>
      <c r="I137">
        <f t="shared" si="19"/>
        <v>3</v>
      </c>
      <c r="J137">
        <f t="shared" si="20"/>
        <v>61</v>
      </c>
      <c r="K137">
        <f t="shared" si="21"/>
        <v>229300</v>
      </c>
      <c r="L137">
        <f t="shared" si="22"/>
        <v>1146.5</v>
      </c>
    </row>
    <row r="138" spans="1:12" x14ac:dyDescent="0.3">
      <c r="A138">
        <v>-6.4566767297679406E-2</v>
      </c>
      <c r="B138">
        <v>0</v>
      </c>
      <c r="C138">
        <f t="shared" si="18"/>
        <v>1</v>
      </c>
      <c r="D138">
        <f>SUM(C$2:C138)</f>
        <v>88</v>
      </c>
      <c r="E138">
        <f>SUM(B$2:B138)</f>
        <v>49</v>
      </c>
      <c r="F138">
        <f t="shared" si="16"/>
        <v>0.94230769230769229</v>
      </c>
      <c r="G138">
        <f t="shared" si="17"/>
        <v>0.59459459459459463</v>
      </c>
      <c r="H138">
        <f t="shared" si="23"/>
        <v>6.3669438669439063E-3</v>
      </c>
      <c r="I138">
        <f t="shared" si="19"/>
        <v>3</v>
      </c>
      <c r="J138">
        <f t="shared" si="20"/>
        <v>60</v>
      </c>
      <c r="K138">
        <f t="shared" si="21"/>
        <v>225300</v>
      </c>
      <c r="L138">
        <f t="shared" si="22"/>
        <v>1126.5</v>
      </c>
    </row>
    <row r="139" spans="1:12" x14ac:dyDescent="0.3">
      <c r="A139">
        <v>-6.5140363002545387E-2</v>
      </c>
      <c r="B139">
        <v>1</v>
      </c>
      <c r="C139">
        <f t="shared" si="18"/>
        <v>0</v>
      </c>
      <c r="D139">
        <f>SUM(C$2:C139)</f>
        <v>88</v>
      </c>
      <c r="E139">
        <f>SUM(B$2:B139)</f>
        <v>50</v>
      </c>
      <c r="F139">
        <f t="shared" si="16"/>
        <v>0.96153846153846156</v>
      </c>
      <c r="G139">
        <f t="shared" si="17"/>
        <v>0.59459459459459463</v>
      </c>
      <c r="H139">
        <f t="shared" si="23"/>
        <v>0</v>
      </c>
      <c r="I139">
        <f t="shared" si="19"/>
        <v>2</v>
      </c>
      <c r="J139">
        <f t="shared" si="20"/>
        <v>60</v>
      </c>
      <c r="K139">
        <f t="shared" si="21"/>
        <v>230200</v>
      </c>
      <c r="L139">
        <f t="shared" si="22"/>
        <v>1151</v>
      </c>
    </row>
    <row r="140" spans="1:12" x14ac:dyDescent="0.3">
      <c r="A140">
        <v>-7.938212814347595E-2</v>
      </c>
      <c r="B140">
        <v>0</v>
      </c>
      <c r="C140">
        <f t="shared" si="18"/>
        <v>1</v>
      </c>
      <c r="D140">
        <f>SUM(C$2:C140)</f>
        <v>89</v>
      </c>
      <c r="E140">
        <f>SUM(B$2:B140)</f>
        <v>50</v>
      </c>
      <c r="F140">
        <f t="shared" si="16"/>
        <v>0.96153846153846156</v>
      </c>
      <c r="G140">
        <f t="shared" si="17"/>
        <v>0.60135135135135132</v>
      </c>
      <c r="H140">
        <f t="shared" si="23"/>
        <v>6.4968814968814305E-3</v>
      </c>
      <c r="I140">
        <f t="shared" si="19"/>
        <v>2</v>
      </c>
      <c r="J140">
        <f t="shared" si="20"/>
        <v>59</v>
      </c>
      <c r="K140">
        <f t="shared" si="21"/>
        <v>226200</v>
      </c>
      <c r="L140">
        <f t="shared" si="22"/>
        <v>1131</v>
      </c>
    </row>
    <row r="141" spans="1:12" x14ac:dyDescent="0.3">
      <c r="A141">
        <v>-7.9489757049009513E-2</v>
      </c>
      <c r="B141">
        <v>0</v>
      </c>
      <c r="C141">
        <f t="shared" si="18"/>
        <v>1</v>
      </c>
      <c r="D141">
        <f>SUM(C$2:C141)</f>
        <v>90</v>
      </c>
      <c r="E141">
        <f>SUM(B$2:B141)</f>
        <v>50</v>
      </c>
      <c r="F141">
        <f t="shared" si="16"/>
        <v>0.96153846153846156</v>
      </c>
      <c r="G141">
        <f t="shared" si="17"/>
        <v>0.60810810810810811</v>
      </c>
      <c r="H141">
        <f t="shared" si="23"/>
        <v>6.4968814968815371E-3</v>
      </c>
      <c r="I141">
        <f t="shared" si="19"/>
        <v>2</v>
      </c>
      <c r="J141">
        <f t="shared" si="20"/>
        <v>58</v>
      </c>
      <c r="K141">
        <f t="shared" si="21"/>
        <v>222200</v>
      </c>
      <c r="L141">
        <f t="shared" si="22"/>
        <v>1111</v>
      </c>
    </row>
    <row r="142" spans="1:12" x14ac:dyDescent="0.3">
      <c r="A142">
        <v>-8.8134916820609949E-2</v>
      </c>
      <c r="B142">
        <v>0</v>
      </c>
      <c r="C142">
        <f t="shared" si="18"/>
        <v>1</v>
      </c>
      <c r="D142">
        <f>SUM(C$2:C142)</f>
        <v>91</v>
      </c>
      <c r="E142">
        <f>SUM(B$2:B142)</f>
        <v>50</v>
      </c>
      <c r="F142">
        <f t="shared" si="16"/>
        <v>0.96153846153846156</v>
      </c>
      <c r="G142">
        <f t="shared" si="17"/>
        <v>0.61486486486486491</v>
      </c>
      <c r="H142">
        <f t="shared" si="23"/>
        <v>6.4968814968815371E-3</v>
      </c>
      <c r="I142">
        <f t="shared" si="19"/>
        <v>2</v>
      </c>
      <c r="J142">
        <f t="shared" si="20"/>
        <v>57</v>
      </c>
      <c r="K142">
        <f t="shared" si="21"/>
        <v>218200</v>
      </c>
      <c r="L142">
        <f t="shared" si="22"/>
        <v>1091</v>
      </c>
    </row>
    <row r="143" spans="1:12" x14ac:dyDescent="0.3">
      <c r="A143">
        <v>-9.0001589031843854E-2</v>
      </c>
      <c r="B143">
        <v>0</v>
      </c>
      <c r="C143">
        <f t="shared" si="18"/>
        <v>1</v>
      </c>
      <c r="D143">
        <f>SUM(C$2:C143)</f>
        <v>92</v>
      </c>
      <c r="E143">
        <f>SUM(B$2:B143)</f>
        <v>50</v>
      </c>
      <c r="F143">
        <f t="shared" si="16"/>
        <v>0.96153846153846156</v>
      </c>
      <c r="G143">
        <f t="shared" si="17"/>
        <v>0.6216216216216216</v>
      </c>
      <c r="H143">
        <f t="shared" si="23"/>
        <v>6.4968814968814305E-3</v>
      </c>
      <c r="I143">
        <f t="shared" si="19"/>
        <v>2</v>
      </c>
      <c r="J143">
        <f t="shared" si="20"/>
        <v>56</v>
      </c>
      <c r="K143">
        <f t="shared" si="21"/>
        <v>214200</v>
      </c>
      <c r="L143">
        <f t="shared" si="22"/>
        <v>1071</v>
      </c>
    </row>
    <row r="144" spans="1:12" x14ac:dyDescent="0.3">
      <c r="A144">
        <v>-9.1087563108918995E-2</v>
      </c>
      <c r="B144">
        <v>0</v>
      </c>
      <c r="C144">
        <f t="shared" si="18"/>
        <v>1</v>
      </c>
      <c r="D144">
        <f>SUM(C$2:C144)</f>
        <v>93</v>
      </c>
      <c r="E144">
        <f>SUM(B$2:B144)</f>
        <v>50</v>
      </c>
      <c r="F144">
        <f t="shared" si="16"/>
        <v>0.96153846153846156</v>
      </c>
      <c r="G144">
        <f t="shared" si="17"/>
        <v>0.6283783783783784</v>
      </c>
      <c r="H144">
        <f t="shared" si="23"/>
        <v>6.4968814968815371E-3</v>
      </c>
      <c r="I144">
        <f t="shared" si="19"/>
        <v>2</v>
      </c>
      <c r="J144">
        <f t="shared" si="20"/>
        <v>55</v>
      </c>
      <c r="K144">
        <f t="shared" si="21"/>
        <v>210200</v>
      </c>
      <c r="L144">
        <f t="shared" si="22"/>
        <v>1051</v>
      </c>
    </row>
    <row r="145" spans="1:12" x14ac:dyDescent="0.3">
      <c r="A145">
        <v>-9.4292579765988913E-2</v>
      </c>
      <c r="B145">
        <v>0</v>
      </c>
      <c r="C145">
        <f t="shared" si="18"/>
        <v>1</v>
      </c>
      <c r="D145">
        <f>SUM(C$2:C145)</f>
        <v>94</v>
      </c>
      <c r="E145">
        <f>SUM(B$2:B145)</f>
        <v>50</v>
      </c>
      <c r="F145">
        <f t="shared" si="16"/>
        <v>0.96153846153846156</v>
      </c>
      <c r="G145">
        <f t="shared" si="17"/>
        <v>0.63513513513513509</v>
      </c>
      <c r="H145">
        <f t="shared" si="23"/>
        <v>6.4968814968814305E-3</v>
      </c>
      <c r="I145">
        <f t="shared" si="19"/>
        <v>2</v>
      </c>
      <c r="J145">
        <f t="shared" si="20"/>
        <v>54</v>
      </c>
      <c r="K145">
        <f t="shared" si="21"/>
        <v>206200</v>
      </c>
      <c r="L145">
        <f t="shared" si="22"/>
        <v>1031</v>
      </c>
    </row>
    <row r="146" spans="1:12" x14ac:dyDescent="0.3">
      <c r="A146">
        <v>-0.10175840260998704</v>
      </c>
      <c r="B146">
        <v>0</v>
      </c>
      <c r="C146">
        <f t="shared" si="18"/>
        <v>1</v>
      </c>
      <c r="D146">
        <f>SUM(C$2:C146)</f>
        <v>95</v>
      </c>
      <c r="E146">
        <f>SUM(B$2:B146)</f>
        <v>50</v>
      </c>
      <c r="F146">
        <f t="shared" si="16"/>
        <v>0.96153846153846156</v>
      </c>
      <c r="G146">
        <f t="shared" si="17"/>
        <v>0.64189189189189189</v>
      </c>
      <c r="H146">
        <f t="shared" si="23"/>
        <v>6.4968814968815371E-3</v>
      </c>
      <c r="I146">
        <f t="shared" si="19"/>
        <v>2</v>
      </c>
      <c r="J146">
        <f t="shared" si="20"/>
        <v>53</v>
      </c>
      <c r="K146">
        <f t="shared" si="21"/>
        <v>202200</v>
      </c>
      <c r="L146">
        <f t="shared" si="22"/>
        <v>1011</v>
      </c>
    </row>
    <row r="147" spans="1:12" x14ac:dyDescent="0.3">
      <c r="A147">
        <v>-0.12284064281369696</v>
      </c>
      <c r="B147">
        <v>0</v>
      </c>
      <c r="C147">
        <f t="shared" si="18"/>
        <v>1</v>
      </c>
      <c r="D147">
        <f>SUM(C$2:C147)</f>
        <v>96</v>
      </c>
      <c r="E147">
        <f>SUM(B$2:B147)</f>
        <v>50</v>
      </c>
      <c r="F147">
        <f t="shared" si="16"/>
        <v>0.96153846153846156</v>
      </c>
      <c r="G147">
        <f t="shared" si="17"/>
        <v>0.64864864864864868</v>
      </c>
      <c r="H147">
        <f t="shared" si="23"/>
        <v>6.4968814968815371E-3</v>
      </c>
      <c r="I147">
        <f t="shared" si="19"/>
        <v>2</v>
      </c>
      <c r="J147">
        <f t="shared" si="20"/>
        <v>52</v>
      </c>
      <c r="K147">
        <f t="shared" si="21"/>
        <v>198200</v>
      </c>
      <c r="L147">
        <f t="shared" si="22"/>
        <v>991</v>
      </c>
    </row>
    <row r="148" spans="1:12" x14ac:dyDescent="0.3">
      <c r="A148">
        <v>-0.13905561160873947</v>
      </c>
      <c r="B148">
        <v>0</v>
      </c>
      <c r="C148">
        <f t="shared" si="18"/>
        <v>1</v>
      </c>
      <c r="D148">
        <f>SUM(C$2:C148)</f>
        <v>97</v>
      </c>
      <c r="E148">
        <f>SUM(B$2:B148)</f>
        <v>50</v>
      </c>
      <c r="F148">
        <f t="shared" si="16"/>
        <v>0.96153846153846156</v>
      </c>
      <c r="G148">
        <f t="shared" si="17"/>
        <v>0.65540540540540537</v>
      </c>
      <c r="H148">
        <f t="shared" si="23"/>
        <v>6.4968814968814305E-3</v>
      </c>
      <c r="I148">
        <f t="shared" si="19"/>
        <v>2</v>
      </c>
      <c r="J148">
        <f t="shared" si="20"/>
        <v>51</v>
      </c>
      <c r="K148">
        <f t="shared" si="21"/>
        <v>194200</v>
      </c>
      <c r="L148">
        <f t="shared" si="22"/>
        <v>971</v>
      </c>
    </row>
    <row r="149" spans="1:12" x14ac:dyDescent="0.3">
      <c r="A149">
        <v>-0.13990425697692851</v>
      </c>
      <c r="B149">
        <v>0</v>
      </c>
      <c r="C149">
        <f t="shared" si="18"/>
        <v>1</v>
      </c>
      <c r="D149">
        <f>SUM(C$2:C149)</f>
        <v>98</v>
      </c>
      <c r="E149">
        <f>SUM(B$2:B149)</f>
        <v>50</v>
      </c>
      <c r="F149">
        <f t="shared" ref="F149:F201" si="24">E149/52</f>
        <v>0.96153846153846156</v>
      </c>
      <c r="G149">
        <f t="shared" ref="G149:G201" si="25">D149/148</f>
        <v>0.66216216216216217</v>
      </c>
      <c r="H149">
        <f t="shared" si="23"/>
        <v>6.4968814968815371E-3</v>
      </c>
      <c r="I149">
        <f t="shared" si="19"/>
        <v>2</v>
      </c>
      <c r="J149">
        <f t="shared" si="20"/>
        <v>50</v>
      </c>
      <c r="K149">
        <f t="shared" si="21"/>
        <v>190200</v>
      </c>
      <c r="L149">
        <f t="shared" si="22"/>
        <v>951</v>
      </c>
    </row>
    <row r="150" spans="1:12" x14ac:dyDescent="0.3">
      <c r="A150">
        <v>-0.14279055979816552</v>
      </c>
      <c r="B150">
        <v>0</v>
      </c>
      <c r="C150">
        <f t="shared" si="18"/>
        <v>1</v>
      </c>
      <c r="D150">
        <f>SUM(C$2:C150)</f>
        <v>99</v>
      </c>
      <c r="E150">
        <f>SUM(B$2:B150)</f>
        <v>50</v>
      </c>
      <c r="F150">
        <f t="shared" si="24"/>
        <v>0.96153846153846156</v>
      </c>
      <c r="G150">
        <f t="shared" si="25"/>
        <v>0.66891891891891897</v>
      </c>
      <c r="H150">
        <f t="shared" si="23"/>
        <v>6.4968814968815371E-3</v>
      </c>
      <c r="I150">
        <f t="shared" si="19"/>
        <v>2</v>
      </c>
      <c r="J150">
        <f t="shared" si="20"/>
        <v>49</v>
      </c>
      <c r="K150">
        <f t="shared" si="21"/>
        <v>186200</v>
      </c>
      <c r="L150">
        <f t="shared" si="22"/>
        <v>931</v>
      </c>
    </row>
    <row r="151" spans="1:12" x14ac:dyDescent="0.3">
      <c r="A151">
        <v>-0.14588582337662956</v>
      </c>
      <c r="B151">
        <v>0</v>
      </c>
      <c r="C151">
        <f t="shared" si="18"/>
        <v>1</v>
      </c>
      <c r="D151">
        <f>SUM(C$2:C151)</f>
        <v>100</v>
      </c>
      <c r="E151">
        <f>SUM(B$2:B151)</f>
        <v>50</v>
      </c>
      <c r="F151">
        <f t="shared" si="24"/>
        <v>0.96153846153846156</v>
      </c>
      <c r="G151">
        <f t="shared" si="25"/>
        <v>0.67567567567567566</v>
      </c>
      <c r="H151">
        <f t="shared" si="23"/>
        <v>6.4968814968814305E-3</v>
      </c>
      <c r="I151">
        <f t="shared" si="19"/>
        <v>2</v>
      </c>
      <c r="J151">
        <f t="shared" si="20"/>
        <v>48</v>
      </c>
      <c r="K151">
        <f t="shared" si="21"/>
        <v>182200</v>
      </c>
      <c r="L151">
        <f t="shared" si="22"/>
        <v>911</v>
      </c>
    </row>
    <row r="152" spans="1:12" x14ac:dyDescent="0.3">
      <c r="A152">
        <v>-0.17128629923985142</v>
      </c>
      <c r="B152">
        <v>0</v>
      </c>
      <c r="C152">
        <f t="shared" si="18"/>
        <v>1</v>
      </c>
      <c r="D152">
        <f>SUM(C$2:C152)</f>
        <v>101</v>
      </c>
      <c r="E152">
        <f>SUM(B$2:B152)</f>
        <v>50</v>
      </c>
      <c r="F152">
        <f t="shared" si="24"/>
        <v>0.96153846153846156</v>
      </c>
      <c r="G152">
        <f t="shared" si="25"/>
        <v>0.68243243243243246</v>
      </c>
      <c r="H152">
        <f t="shared" si="23"/>
        <v>6.4968814968815371E-3</v>
      </c>
      <c r="I152">
        <f t="shared" si="19"/>
        <v>2</v>
      </c>
      <c r="J152">
        <f t="shared" si="20"/>
        <v>47</v>
      </c>
      <c r="K152">
        <f t="shared" si="21"/>
        <v>178200</v>
      </c>
      <c r="L152">
        <f t="shared" si="22"/>
        <v>891</v>
      </c>
    </row>
    <row r="153" spans="1:12" x14ac:dyDescent="0.3">
      <c r="A153">
        <v>-0.17784322870927669</v>
      </c>
      <c r="B153">
        <v>0</v>
      </c>
      <c r="C153">
        <f t="shared" si="18"/>
        <v>1</v>
      </c>
      <c r="D153">
        <f>SUM(C$2:C153)</f>
        <v>102</v>
      </c>
      <c r="E153">
        <f>SUM(B$2:B153)</f>
        <v>50</v>
      </c>
      <c r="F153">
        <f t="shared" si="24"/>
        <v>0.96153846153846156</v>
      </c>
      <c r="G153">
        <f t="shared" si="25"/>
        <v>0.68918918918918914</v>
      </c>
      <c r="H153">
        <f t="shared" si="23"/>
        <v>6.4968814968814305E-3</v>
      </c>
      <c r="I153">
        <f t="shared" si="19"/>
        <v>2</v>
      </c>
      <c r="J153">
        <f t="shared" si="20"/>
        <v>46</v>
      </c>
      <c r="K153">
        <f t="shared" si="21"/>
        <v>174200</v>
      </c>
      <c r="L153">
        <f t="shared" si="22"/>
        <v>871</v>
      </c>
    </row>
    <row r="154" spans="1:12" x14ac:dyDescent="0.3">
      <c r="A154">
        <v>-0.17941447502999069</v>
      </c>
      <c r="B154">
        <v>0</v>
      </c>
      <c r="C154">
        <f t="shared" si="18"/>
        <v>1</v>
      </c>
      <c r="D154">
        <f>SUM(C$2:C154)</f>
        <v>103</v>
      </c>
      <c r="E154">
        <f>SUM(B$2:B154)</f>
        <v>50</v>
      </c>
      <c r="F154">
        <f t="shared" si="24"/>
        <v>0.96153846153846156</v>
      </c>
      <c r="G154">
        <f t="shared" si="25"/>
        <v>0.69594594594594594</v>
      </c>
      <c r="H154">
        <f t="shared" si="23"/>
        <v>6.4968814968815371E-3</v>
      </c>
      <c r="I154">
        <f t="shared" si="19"/>
        <v>2</v>
      </c>
      <c r="J154">
        <f t="shared" si="20"/>
        <v>45</v>
      </c>
      <c r="K154">
        <f t="shared" si="21"/>
        <v>170200</v>
      </c>
      <c r="L154">
        <f t="shared" si="22"/>
        <v>851</v>
      </c>
    </row>
    <row r="155" spans="1:12" x14ac:dyDescent="0.3">
      <c r="A155">
        <v>-0.19519874800069859</v>
      </c>
      <c r="B155">
        <v>0</v>
      </c>
      <c r="C155">
        <f t="shared" si="18"/>
        <v>1</v>
      </c>
      <c r="D155">
        <f>SUM(C$2:C155)</f>
        <v>104</v>
      </c>
      <c r="E155">
        <f>SUM(B$2:B155)</f>
        <v>50</v>
      </c>
      <c r="F155">
        <f t="shared" si="24"/>
        <v>0.96153846153846156</v>
      </c>
      <c r="G155">
        <f t="shared" si="25"/>
        <v>0.70270270270270274</v>
      </c>
      <c r="H155">
        <f t="shared" si="23"/>
        <v>6.4968814968815371E-3</v>
      </c>
      <c r="I155">
        <f t="shared" si="19"/>
        <v>2</v>
      </c>
      <c r="J155">
        <f t="shared" si="20"/>
        <v>44</v>
      </c>
      <c r="K155">
        <f t="shared" si="21"/>
        <v>166200</v>
      </c>
      <c r="L155">
        <f t="shared" si="22"/>
        <v>831</v>
      </c>
    </row>
    <row r="156" spans="1:12" x14ac:dyDescent="0.3">
      <c r="A156">
        <v>-0.19862400811695757</v>
      </c>
      <c r="B156">
        <v>0</v>
      </c>
      <c r="C156">
        <f t="shared" si="18"/>
        <v>1</v>
      </c>
      <c r="D156">
        <f>SUM(C$2:C156)</f>
        <v>105</v>
      </c>
      <c r="E156">
        <f>SUM(B$2:B156)</f>
        <v>50</v>
      </c>
      <c r="F156">
        <f t="shared" si="24"/>
        <v>0.96153846153846156</v>
      </c>
      <c r="G156">
        <f t="shared" si="25"/>
        <v>0.70945945945945943</v>
      </c>
      <c r="H156">
        <f t="shared" si="23"/>
        <v>6.4968814968814305E-3</v>
      </c>
      <c r="I156">
        <f t="shared" si="19"/>
        <v>2</v>
      </c>
      <c r="J156">
        <f t="shared" si="20"/>
        <v>43</v>
      </c>
      <c r="K156">
        <f t="shared" si="21"/>
        <v>162200</v>
      </c>
      <c r="L156">
        <f t="shared" si="22"/>
        <v>811</v>
      </c>
    </row>
    <row r="157" spans="1:12" x14ac:dyDescent="0.3">
      <c r="A157">
        <v>-0.20324825024829285</v>
      </c>
      <c r="B157">
        <v>0</v>
      </c>
      <c r="C157">
        <f t="shared" si="18"/>
        <v>1</v>
      </c>
      <c r="D157">
        <f>SUM(C$2:C157)</f>
        <v>106</v>
      </c>
      <c r="E157">
        <f>SUM(B$2:B157)</f>
        <v>50</v>
      </c>
      <c r="F157">
        <f t="shared" si="24"/>
        <v>0.96153846153846156</v>
      </c>
      <c r="G157">
        <f t="shared" si="25"/>
        <v>0.71621621621621623</v>
      </c>
      <c r="H157">
        <f t="shared" si="23"/>
        <v>6.4968814968815371E-3</v>
      </c>
      <c r="I157">
        <f t="shared" si="19"/>
        <v>2</v>
      </c>
      <c r="J157">
        <f t="shared" si="20"/>
        <v>42</v>
      </c>
      <c r="K157">
        <f t="shared" si="21"/>
        <v>158200</v>
      </c>
      <c r="L157">
        <f t="shared" si="22"/>
        <v>791</v>
      </c>
    </row>
    <row r="158" spans="1:12" x14ac:dyDescent="0.3">
      <c r="A158">
        <v>-0.20668448843463227</v>
      </c>
      <c r="B158">
        <v>0</v>
      </c>
      <c r="C158">
        <f t="shared" si="18"/>
        <v>1</v>
      </c>
      <c r="D158">
        <f>SUM(C$2:C158)</f>
        <v>107</v>
      </c>
      <c r="E158">
        <f>SUM(B$2:B158)</f>
        <v>50</v>
      </c>
      <c r="F158">
        <f t="shared" si="24"/>
        <v>0.96153846153846156</v>
      </c>
      <c r="G158">
        <f t="shared" si="25"/>
        <v>0.72297297297297303</v>
      </c>
      <c r="H158">
        <f t="shared" si="23"/>
        <v>6.4968814968815371E-3</v>
      </c>
      <c r="I158">
        <f t="shared" si="19"/>
        <v>2</v>
      </c>
      <c r="J158">
        <f t="shared" si="20"/>
        <v>41</v>
      </c>
      <c r="K158">
        <f t="shared" si="21"/>
        <v>154200</v>
      </c>
      <c r="L158">
        <f t="shared" si="22"/>
        <v>771</v>
      </c>
    </row>
    <row r="159" spans="1:12" x14ac:dyDescent="0.3">
      <c r="A159">
        <v>-0.21454568803458837</v>
      </c>
      <c r="B159">
        <v>0</v>
      </c>
      <c r="C159">
        <f t="shared" si="18"/>
        <v>1</v>
      </c>
      <c r="D159">
        <f>SUM(C$2:C159)</f>
        <v>108</v>
      </c>
      <c r="E159">
        <f>SUM(B$2:B159)</f>
        <v>50</v>
      </c>
      <c r="F159">
        <f t="shared" si="24"/>
        <v>0.96153846153846156</v>
      </c>
      <c r="G159">
        <f t="shared" si="25"/>
        <v>0.72972972972972971</v>
      </c>
      <c r="H159">
        <f t="shared" si="23"/>
        <v>6.4968814968814305E-3</v>
      </c>
      <c r="I159">
        <f t="shared" si="19"/>
        <v>2</v>
      </c>
      <c r="J159">
        <f t="shared" si="20"/>
        <v>40</v>
      </c>
      <c r="K159">
        <f t="shared" si="21"/>
        <v>150200</v>
      </c>
      <c r="L159">
        <f t="shared" si="22"/>
        <v>751</v>
      </c>
    </row>
    <row r="160" spans="1:12" x14ac:dyDescent="0.3">
      <c r="A160">
        <v>-0.21463230568250566</v>
      </c>
      <c r="B160">
        <v>0</v>
      </c>
      <c r="C160">
        <f t="shared" si="18"/>
        <v>1</v>
      </c>
      <c r="D160">
        <f>SUM(C$2:C160)</f>
        <v>109</v>
      </c>
      <c r="E160">
        <f>SUM(B$2:B160)</f>
        <v>50</v>
      </c>
      <c r="F160">
        <f t="shared" si="24"/>
        <v>0.96153846153846156</v>
      </c>
      <c r="G160">
        <f t="shared" si="25"/>
        <v>0.73648648648648651</v>
      </c>
      <c r="H160">
        <f t="shared" si="23"/>
        <v>6.4968814968815371E-3</v>
      </c>
      <c r="I160">
        <f t="shared" si="19"/>
        <v>2</v>
      </c>
      <c r="J160">
        <f t="shared" si="20"/>
        <v>39</v>
      </c>
      <c r="K160">
        <f t="shared" si="21"/>
        <v>146200</v>
      </c>
      <c r="L160">
        <f t="shared" si="22"/>
        <v>731</v>
      </c>
    </row>
    <row r="161" spans="1:12" x14ac:dyDescent="0.3">
      <c r="A161">
        <v>-0.21491257618987353</v>
      </c>
      <c r="B161">
        <v>0</v>
      </c>
      <c r="C161">
        <f t="shared" si="18"/>
        <v>1</v>
      </c>
      <c r="D161">
        <f>SUM(C$2:C161)</f>
        <v>110</v>
      </c>
      <c r="E161">
        <f>SUM(B$2:B161)</f>
        <v>50</v>
      </c>
      <c r="F161">
        <f t="shared" si="24"/>
        <v>0.96153846153846156</v>
      </c>
      <c r="G161">
        <f t="shared" si="25"/>
        <v>0.7432432432432432</v>
      </c>
      <c r="H161">
        <f t="shared" si="23"/>
        <v>6.4968814968814305E-3</v>
      </c>
      <c r="I161">
        <f t="shared" si="19"/>
        <v>2</v>
      </c>
      <c r="J161">
        <f t="shared" si="20"/>
        <v>38</v>
      </c>
      <c r="K161">
        <f t="shared" si="21"/>
        <v>142200</v>
      </c>
      <c r="L161">
        <f t="shared" si="22"/>
        <v>711</v>
      </c>
    </row>
    <row r="162" spans="1:12" x14ac:dyDescent="0.3">
      <c r="A162">
        <v>-0.22219307488150633</v>
      </c>
      <c r="B162">
        <v>0</v>
      </c>
      <c r="C162">
        <f t="shared" si="18"/>
        <v>1</v>
      </c>
      <c r="D162">
        <f>SUM(C$2:C162)</f>
        <v>111</v>
      </c>
      <c r="E162">
        <f>SUM(B$2:B162)</f>
        <v>50</v>
      </c>
      <c r="F162">
        <f t="shared" si="24"/>
        <v>0.96153846153846156</v>
      </c>
      <c r="G162">
        <f t="shared" si="25"/>
        <v>0.75</v>
      </c>
      <c r="H162">
        <f t="shared" si="23"/>
        <v>6.4968814968815371E-3</v>
      </c>
      <c r="I162">
        <f t="shared" si="19"/>
        <v>2</v>
      </c>
      <c r="J162">
        <f t="shared" si="20"/>
        <v>37</v>
      </c>
      <c r="K162">
        <f t="shared" si="21"/>
        <v>138200</v>
      </c>
      <c r="L162">
        <f t="shared" si="22"/>
        <v>691</v>
      </c>
    </row>
    <row r="163" spans="1:12" x14ac:dyDescent="0.3">
      <c r="A163">
        <v>-0.24827666031849027</v>
      </c>
      <c r="B163">
        <v>0</v>
      </c>
      <c r="C163">
        <f t="shared" si="18"/>
        <v>1</v>
      </c>
      <c r="D163">
        <f>SUM(C$2:C163)</f>
        <v>112</v>
      </c>
      <c r="E163">
        <f>SUM(B$2:B163)</f>
        <v>50</v>
      </c>
      <c r="F163">
        <f t="shared" si="24"/>
        <v>0.96153846153846156</v>
      </c>
      <c r="G163">
        <f t="shared" si="25"/>
        <v>0.7567567567567568</v>
      </c>
      <c r="H163">
        <f t="shared" si="23"/>
        <v>6.4968814968815371E-3</v>
      </c>
      <c r="I163">
        <f t="shared" si="19"/>
        <v>2</v>
      </c>
      <c r="J163">
        <f t="shared" si="20"/>
        <v>36</v>
      </c>
      <c r="K163">
        <f t="shared" si="21"/>
        <v>134200</v>
      </c>
      <c r="L163">
        <f t="shared" si="22"/>
        <v>671</v>
      </c>
    </row>
    <row r="164" spans="1:12" x14ac:dyDescent="0.3">
      <c r="A164">
        <v>-0.25478877529386518</v>
      </c>
      <c r="B164">
        <v>0</v>
      </c>
      <c r="C164">
        <f t="shared" si="18"/>
        <v>1</v>
      </c>
      <c r="D164">
        <f>SUM(C$2:C164)</f>
        <v>113</v>
      </c>
      <c r="E164">
        <f>SUM(B$2:B164)</f>
        <v>50</v>
      </c>
      <c r="F164">
        <f t="shared" si="24"/>
        <v>0.96153846153846156</v>
      </c>
      <c r="G164">
        <f t="shared" si="25"/>
        <v>0.76351351351351349</v>
      </c>
      <c r="H164">
        <f t="shared" si="23"/>
        <v>6.4968814968814305E-3</v>
      </c>
      <c r="I164">
        <f t="shared" si="19"/>
        <v>2</v>
      </c>
      <c r="J164">
        <f t="shared" si="20"/>
        <v>35</v>
      </c>
      <c r="K164">
        <f t="shared" si="21"/>
        <v>130200</v>
      </c>
      <c r="L164">
        <f t="shared" si="22"/>
        <v>651</v>
      </c>
    </row>
    <row r="165" spans="1:12" x14ac:dyDescent="0.3">
      <c r="A165">
        <v>-0.28708769761543762</v>
      </c>
      <c r="B165">
        <v>0</v>
      </c>
      <c r="C165">
        <f t="shared" si="18"/>
        <v>1</v>
      </c>
      <c r="D165">
        <f>SUM(C$2:C165)</f>
        <v>114</v>
      </c>
      <c r="E165">
        <f>SUM(B$2:B165)</f>
        <v>50</v>
      </c>
      <c r="F165">
        <f t="shared" si="24"/>
        <v>0.96153846153846156</v>
      </c>
      <c r="G165">
        <f t="shared" si="25"/>
        <v>0.77027027027027029</v>
      </c>
      <c r="H165">
        <f t="shared" si="23"/>
        <v>6.4968814968815371E-3</v>
      </c>
      <c r="I165">
        <f t="shared" si="19"/>
        <v>2</v>
      </c>
      <c r="J165">
        <f t="shared" si="20"/>
        <v>34</v>
      </c>
      <c r="K165">
        <f t="shared" si="21"/>
        <v>126200</v>
      </c>
      <c r="L165">
        <f t="shared" si="22"/>
        <v>631</v>
      </c>
    </row>
    <row r="166" spans="1:12" x14ac:dyDescent="0.3">
      <c r="A166">
        <v>-0.2981259959676229</v>
      </c>
      <c r="B166">
        <v>0</v>
      </c>
      <c r="C166">
        <f t="shared" si="18"/>
        <v>1</v>
      </c>
      <c r="D166">
        <f>SUM(C$2:C166)</f>
        <v>115</v>
      </c>
      <c r="E166">
        <f>SUM(B$2:B166)</f>
        <v>50</v>
      </c>
      <c r="F166">
        <f t="shared" si="24"/>
        <v>0.96153846153846156</v>
      </c>
      <c r="G166">
        <f t="shared" si="25"/>
        <v>0.77702702702702697</v>
      </c>
      <c r="H166">
        <f t="shared" si="23"/>
        <v>6.4968814968814305E-3</v>
      </c>
      <c r="I166">
        <f t="shared" si="19"/>
        <v>2</v>
      </c>
      <c r="J166">
        <f t="shared" si="20"/>
        <v>33</v>
      </c>
      <c r="K166">
        <f t="shared" si="21"/>
        <v>122200</v>
      </c>
      <c r="L166">
        <f t="shared" si="22"/>
        <v>611</v>
      </c>
    </row>
    <row r="167" spans="1:12" x14ac:dyDescent="0.3">
      <c r="A167">
        <v>-0.30169500785161513</v>
      </c>
      <c r="B167">
        <v>0</v>
      </c>
      <c r="C167">
        <f t="shared" si="18"/>
        <v>1</v>
      </c>
      <c r="D167">
        <f>SUM(C$2:C167)</f>
        <v>116</v>
      </c>
      <c r="E167">
        <f>SUM(B$2:B167)</f>
        <v>50</v>
      </c>
      <c r="F167">
        <f t="shared" si="24"/>
        <v>0.96153846153846156</v>
      </c>
      <c r="G167">
        <f t="shared" si="25"/>
        <v>0.78378378378378377</v>
      </c>
      <c r="H167">
        <f t="shared" si="23"/>
        <v>6.4968814968815371E-3</v>
      </c>
      <c r="I167">
        <f t="shared" si="19"/>
        <v>2</v>
      </c>
      <c r="J167">
        <f t="shared" si="20"/>
        <v>32</v>
      </c>
      <c r="K167">
        <f t="shared" si="21"/>
        <v>118200</v>
      </c>
      <c r="L167">
        <f t="shared" si="22"/>
        <v>591</v>
      </c>
    </row>
    <row r="168" spans="1:12" x14ac:dyDescent="0.3">
      <c r="A168">
        <v>-0.35215635990324146</v>
      </c>
      <c r="B168">
        <v>0</v>
      </c>
      <c r="C168">
        <f t="shared" si="18"/>
        <v>1</v>
      </c>
      <c r="D168">
        <f>SUM(C$2:C168)</f>
        <v>117</v>
      </c>
      <c r="E168">
        <f>SUM(B$2:B168)</f>
        <v>50</v>
      </c>
      <c r="F168">
        <f t="shared" si="24"/>
        <v>0.96153846153846156</v>
      </c>
      <c r="G168">
        <f t="shared" si="25"/>
        <v>0.79054054054054057</v>
      </c>
      <c r="H168">
        <f t="shared" si="23"/>
        <v>6.4968814968815371E-3</v>
      </c>
      <c r="I168">
        <f t="shared" si="19"/>
        <v>2</v>
      </c>
      <c r="J168">
        <f t="shared" si="20"/>
        <v>31</v>
      </c>
      <c r="K168">
        <f t="shared" si="21"/>
        <v>114200</v>
      </c>
      <c r="L168">
        <f t="shared" si="22"/>
        <v>571</v>
      </c>
    </row>
    <row r="169" spans="1:12" x14ac:dyDescent="0.3">
      <c r="A169">
        <v>-0.37881689463780566</v>
      </c>
      <c r="B169">
        <v>0</v>
      </c>
      <c r="C169">
        <f t="shared" si="18"/>
        <v>1</v>
      </c>
      <c r="D169">
        <f>SUM(C$2:C169)</f>
        <v>118</v>
      </c>
      <c r="E169">
        <f>SUM(B$2:B169)</f>
        <v>50</v>
      </c>
      <c r="F169">
        <f t="shared" si="24"/>
        <v>0.96153846153846156</v>
      </c>
      <c r="G169">
        <f t="shared" si="25"/>
        <v>0.79729729729729726</v>
      </c>
      <c r="H169">
        <f t="shared" si="23"/>
        <v>6.4968814968814305E-3</v>
      </c>
      <c r="I169">
        <f t="shared" si="19"/>
        <v>2</v>
      </c>
      <c r="J169">
        <f t="shared" si="20"/>
        <v>30</v>
      </c>
      <c r="K169">
        <f t="shared" si="21"/>
        <v>110200</v>
      </c>
      <c r="L169">
        <f t="shared" si="22"/>
        <v>551</v>
      </c>
    </row>
    <row r="170" spans="1:12" x14ac:dyDescent="0.3">
      <c r="A170">
        <v>-0.40266497162163284</v>
      </c>
      <c r="B170">
        <v>0</v>
      </c>
      <c r="C170">
        <f t="shared" si="18"/>
        <v>1</v>
      </c>
      <c r="D170">
        <f>SUM(C$2:C170)</f>
        <v>119</v>
      </c>
      <c r="E170">
        <f>SUM(B$2:B170)</f>
        <v>50</v>
      </c>
      <c r="F170">
        <f t="shared" si="24"/>
        <v>0.96153846153846156</v>
      </c>
      <c r="G170">
        <f t="shared" si="25"/>
        <v>0.80405405405405406</v>
      </c>
      <c r="H170">
        <f t="shared" si="23"/>
        <v>6.4968814968815371E-3</v>
      </c>
      <c r="I170">
        <f t="shared" si="19"/>
        <v>2</v>
      </c>
      <c r="J170">
        <f t="shared" si="20"/>
        <v>29</v>
      </c>
      <c r="K170">
        <f t="shared" si="21"/>
        <v>106200</v>
      </c>
      <c r="L170">
        <f t="shared" si="22"/>
        <v>531</v>
      </c>
    </row>
    <row r="171" spans="1:12" x14ac:dyDescent="0.3">
      <c r="A171">
        <v>-0.40520155139655323</v>
      </c>
      <c r="B171">
        <v>0</v>
      </c>
      <c r="C171">
        <f t="shared" si="18"/>
        <v>1</v>
      </c>
      <c r="D171">
        <f>SUM(C$2:C171)</f>
        <v>120</v>
      </c>
      <c r="E171">
        <f>SUM(B$2:B171)</f>
        <v>50</v>
      </c>
      <c r="F171">
        <f t="shared" si="24"/>
        <v>0.96153846153846156</v>
      </c>
      <c r="G171">
        <f t="shared" si="25"/>
        <v>0.81081081081081086</v>
      </c>
      <c r="H171">
        <f t="shared" si="23"/>
        <v>6.4968814968815371E-3</v>
      </c>
      <c r="I171">
        <f t="shared" si="19"/>
        <v>2</v>
      </c>
      <c r="J171">
        <f t="shared" si="20"/>
        <v>28</v>
      </c>
      <c r="K171">
        <f t="shared" si="21"/>
        <v>102200</v>
      </c>
      <c r="L171">
        <f t="shared" si="22"/>
        <v>511</v>
      </c>
    </row>
    <row r="172" spans="1:12" x14ac:dyDescent="0.3">
      <c r="A172">
        <v>-0.40529437634835153</v>
      </c>
      <c r="B172">
        <v>0</v>
      </c>
      <c r="C172">
        <f t="shared" si="18"/>
        <v>1</v>
      </c>
      <c r="D172">
        <f>SUM(C$2:C172)</f>
        <v>121</v>
      </c>
      <c r="E172">
        <f>SUM(B$2:B172)</f>
        <v>50</v>
      </c>
      <c r="F172">
        <f t="shared" si="24"/>
        <v>0.96153846153846156</v>
      </c>
      <c r="G172">
        <f t="shared" si="25"/>
        <v>0.81756756756756754</v>
      </c>
      <c r="H172">
        <f t="shared" si="23"/>
        <v>6.4968814968814305E-3</v>
      </c>
      <c r="I172">
        <f t="shared" si="19"/>
        <v>2</v>
      </c>
      <c r="J172">
        <f t="shared" si="20"/>
        <v>27</v>
      </c>
      <c r="K172">
        <f t="shared" si="21"/>
        <v>98200</v>
      </c>
      <c r="L172">
        <f t="shared" si="22"/>
        <v>491</v>
      </c>
    </row>
    <row r="173" spans="1:12" x14ac:dyDescent="0.3">
      <c r="A173">
        <v>-0.41809946993501673</v>
      </c>
      <c r="B173">
        <v>0</v>
      </c>
      <c r="C173">
        <f t="shared" si="18"/>
        <v>1</v>
      </c>
      <c r="D173">
        <f>SUM(C$2:C173)</f>
        <v>122</v>
      </c>
      <c r="E173">
        <f>SUM(B$2:B173)</f>
        <v>50</v>
      </c>
      <c r="F173">
        <f t="shared" si="24"/>
        <v>0.96153846153846156</v>
      </c>
      <c r="G173">
        <f t="shared" si="25"/>
        <v>0.82432432432432434</v>
      </c>
      <c r="H173">
        <f t="shared" si="23"/>
        <v>6.4968814968815371E-3</v>
      </c>
      <c r="I173">
        <f t="shared" si="19"/>
        <v>2</v>
      </c>
      <c r="J173">
        <f t="shared" si="20"/>
        <v>26</v>
      </c>
      <c r="K173">
        <f t="shared" si="21"/>
        <v>94200</v>
      </c>
      <c r="L173">
        <f t="shared" si="22"/>
        <v>471</v>
      </c>
    </row>
    <row r="174" spans="1:12" x14ac:dyDescent="0.3">
      <c r="A174">
        <v>-0.4185289375946013</v>
      </c>
      <c r="B174">
        <v>0</v>
      </c>
      <c r="C174">
        <f t="shared" si="18"/>
        <v>1</v>
      </c>
      <c r="D174">
        <f>SUM(C$2:C174)</f>
        <v>123</v>
      </c>
      <c r="E174">
        <f>SUM(B$2:B174)</f>
        <v>50</v>
      </c>
      <c r="F174">
        <f t="shared" si="24"/>
        <v>0.96153846153846156</v>
      </c>
      <c r="G174">
        <f t="shared" si="25"/>
        <v>0.83108108108108103</v>
      </c>
      <c r="H174">
        <f t="shared" si="23"/>
        <v>6.4968814968814305E-3</v>
      </c>
      <c r="I174">
        <f t="shared" si="19"/>
        <v>2</v>
      </c>
      <c r="J174">
        <f t="shared" si="20"/>
        <v>25</v>
      </c>
      <c r="K174">
        <f t="shared" si="21"/>
        <v>90200</v>
      </c>
      <c r="L174">
        <f t="shared" si="22"/>
        <v>451</v>
      </c>
    </row>
    <row r="175" spans="1:12" x14ac:dyDescent="0.3">
      <c r="A175">
        <v>-0.42669058941741711</v>
      </c>
      <c r="B175">
        <v>1</v>
      </c>
      <c r="C175">
        <f t="shared" si="18"/>
        <v>0</v>
      </c>
      <c r="D175">
        <f>SUM(C$2:C175)</f>
        <v>123</v>
      </c>
      <c r="E175">
        <f>SUM(B$2:B175)</f>
        <v>51</v>
      </c>
      <c r="F175">
        <f t="shared" si="24"/>
        <v>0.98076923076923073</v>
      </c>
      <c r="G175">
        <f t="shared" si="25"/>
        <v>0.83108108108108103</v>
      </c>
      <c r="H175">
        <f t="shared" si="23"/>
        <v>0</v>
      </c>
      <c r="I175">
        <f t="shared" si="19"/>
        <v>1</v>
      </c>
      <c r="J175">
        <f t="shared" si="20"/>
        <v>25</v>
      </c>
      <c r="K175">
        <f t="shared" si="21"/>
        <v>95100</v>
      </c>
      <c r="L175">
        <f t="shared" si="22"/>
        <v>475.5</v>
      </c>
    </row>
    <row r="176" spans="1:12" x14ac:dyDescent="0.3">
      <c r="A176">
        <v>-0.42861490712268202</v>
      </c>
      <c r="B176">
        <v>0</v>
      </c>
      <c r="C176">
        <f t="shared" si="18"/>
        <v>1</v>
      </c>
      <c r="D176">
        <f>SUM(C$2:C176)</f>
        <v>124</v>
      </c>
      <c r="E176">
        <f>SUM(B$2:B176)</f>
        <v>51</v>
      </c>
      <c r="F176">
        <f t="shared" si="24"/>
        <v>0.98076923076923073</v>
      </c>
      <c r="G176">
        <f t="shared" si="25"/>
        <v>0.83783783783783783</v>
      </c>
      <c r="H176">
        <f t="shared" si="23"/>
        <v>6.626819126819168E-3</v>
      </c>
      <c r="I176">
        <f t="shared" si="19"/>
        <v>1</v>
      </c>
      <c r="J176">
        <f t="shared" si="20"/>
        <v>24</v>
      </c>
      <c r="K176">
        <f t="shared" si="21"/>
        <v>91100</v>
      </c>
      <c r="L176">
        <f t="shared" si="22"/>
        <v>455.5</v>
      </c>
    </row>
    <row r="177" spans="1:12" x14ac:dyDescent="0.3">
      <c r="A177">
        <v>-0.4422642783849825</v>
      </c>
      <c r="B177">
        <v>0</v>
      </c>
      <c r="C177">
        <f t="shared" si="18"/>
        <v>1</v>
      </c>
      <c r="D177">
        <f>SUM(C$2:C177)</f>
        <v>125</v>
      </c>
      <c r="E177">
        <f>SUM(B$2:B177)</f>
        <v>51</v>
      </c>
      <c r="F177">
        <f t="shared" si="24"/>
        <v>0.98076923076923073</v>
      </c>
      <c r="G177">
        <f t="shared" si="25"/>
        <v>0.84459459459459463</v>
      </c>
      <c r="H177">
        <f t="shared" si="23"/>
        <v>6.626819126819168E-3</v>
      </c>
      <c r="I177">
        <f t="shared" si="19"/>
        <v>1</v>
      </c>
      <c r="J177">
        <f t="shared" si="20"/>
        <v>23</v>
      </c>
      <c r="K177">
        <f t="shared" si="21"/>
        <v>87100</v>
      </c>
      <c r="L177">
        <f t="shared" si="22"/>
        <v>435.5</v>
      </c>
    </row>
    <row r="178" spans="1:12" x14ac:dyDescent="0.3">
      <c r="A178">
        <v>-0.4459525061581856</v>
      </c>
      <c r="B178">
        <v>0</v>
      </c>
      <c r="C178">
        <f t="shared" si="18"/>
        <v>1</v>
      </c>
      <c r="D178">
        <f>SUM(C$2:C178)</f>
        <v>126</v>
      </c>
      <c r="E178">
        <f>SUM(B$2:B178)</f>
        <v>51</v>
      </c>
      <c r="F178">
        <f t="shared" si="24"/>
        <v>0.98076923076923073</v>
      </c>
      <c r="G178">
        <f t="shared" si="25"/>
        <v>0.85135135135135132</v>
      </c>
      <c r="H178">
        <f t="shared" si="23"/>
        <v>6.6268191268190587E-3</v>
      </c>
      <c r="I178">
        <f t="shared" si="19"/>
        <v>1</v>
      </c>
      <c r="J178">
        <f t="shared" si="20"/>
        <v>22</v>
      </c>
      <c r="K178">
        <f t="shared" si="21"/>
        <v>83100</v>
      </c>
      <c r="L178">
        <f t="shared" si="22"/>
        <v>415.5</v>
      </c>
    </row>
    <row r="179" spans="1:12" x14ac:dyDescent="0.3">
      <c r="A179">
        <v>-0.44999543893133143</v>
      </c>
      <c r="B179">
        <v>0</v>
      </c>
      <c r="C179">
        <f t="shared" si="18"/>
        <v>1</v>
      </c>
      <c r="D179">
        <f>SUM(C$2:C179)</f>
        <v>127</v>
      </c>
      <c r="E179">
        <f>SUM(B$2:B179)</f>
        <v>51</v>
      </c>
      <c r="F179">
        <f t="shared" si="24"/>
        <v>0.98076923076923073</v>
      </c>
      <c r="G179">
        <f t="shared" si="25"/>
        <v>0.85810810810810811</v>
      </c>
      <c r="H179">
        <f t="shared" si="23"/>
        <v>6.626819126819168E-3</v>
      </c>
      <c r="I179">
        <f t="shared" si="19"/>
        <v>1</v>
      </c>
      <c r="J179">
        <f t="shared" si="20"/>
        <v>21</v>
      </c>
      <c r="K179">
        <f t="shared" si="21"/>
        <v>79100</v>
      </c>
      <c r="L179">
        <f t="shared" si="22"/>
        <v>395.5</v>
      </c>
    </row>
    <row r="180" spans="1:12" x14ac:dyDescent="0.3">
      <c r="A180">
        <v>-0.46006339314375311</v>
      </c>
      <c r="B180">
        <v>0</v>
      </c>
      <c r="C180">
        <f t="shared" si="18"/>
        <v>1</v>
      </c>
      <c r="D180">
        <f>SUM(C$2:C180)</f>
        <v>128</v>
      </c>
      <c r="E180">
        <f>SUM(B$2:B180)</f>
        <v>51</v>
      </c>
      <c r="F180">
        <f t="shared" si="24"/>
        <v>0.98076923076923073</v>
      </c>
      <c r="G180">
        <f t="shared" si="25"/>
        <v>0.86486486486486491</v>
      </c>
      <c r="H180">
        <f t="shared" si="23"/>
        <v>6.626819126819168E-3</v>
      </c>
      <c r="I180">
        <f t="shared" si="19"/>
        <v>1</v>
      </c>
      <c r="J180">
        <f t="shared" si="20"/>
        <v>20</v>
      </c>
      <c r="K180">
        <f t="shared" si="21"/>
        <v>75100</v>
      </c>
      <c r="L180">
        <f t="shared" si="22"/>
        <v>375.5</v>
      </c>
    </row>
    <row r="181" spans="1:12" x14ac:dyDescent="0.3">
      <c r="A181">
        <v>-0.46120314420859354</v>
      </c>
      <c r="B181">
        <v>0</v>
      </c>
      <c r="C181">
        <f t="shared" si="18"/>
        <v>1</v>
      </c>
      <c r="D181">
        <f>SUM(C$2:C181)</f>
        <v>129</v>
      </c>
      <c r="E181">
        <f>SUM(B$2:B181)</f>
        <v>51</v>
      </c>
      <c r="F181">
        <f t="shared" si="24"/>
        <v>0.98076923076923073</v>
      </c>
      <c r="G181">
        <f t="shared" si="25"/>
        <v>0.8716216216216216</v>
      </c>
      <c r="H181">
        <f t="shared" si="23"/>
        <v>6.6268191268190587E-3</v>
      </c>
      <c r="I181">
        <f t="shared" si="19"/>
        <v>1</v>
      </c>
      <c r="J181">
        <f t="shared" si="20"/>
        <v>19</v>
      </c>
      <c r="K181">
        <f t="shared" si="21"/>
        <v>71100</v>
      </c>
      <c r="L181">
        <f t="shared" si="22"/>
        <v>355.5</v>
      </c>
    </row>
    <row r="182" spans="1:12" x14ac:dyDescent="0.3">
      <c r="A182">
        <v>-0.46332571376318643</v>
      </c>
      <c r="B182">
        <v>0</v>
      </c>
      <c r="C182">
        <f t="shared" si="18"/>
        <v>1</v>
      </c>
      <c r="D182">
        <f>SUM(C$2:C182)</f>
        <v>130</v>
      </c>
      <c r="E182">
        <f>SUM(B$2:B182)</f>
        <v>51</v>
      </c>
      <c r="F182">
        <f t="shared" si="24"/>
        <v>0.98076923076923073</v>
      </c>
      <c r="G182">
        <f t="shared" si="25"/>
        <v>0.8783783783783784</v>
      </c>
      <c r="H182">
        <f t="shared" si="23"/>
        <v>6.626819126819168E-3</v>
      </c>
      <c r="I182">
        <f t="shared" si="19"/>
        <v>1</v>
      </c>
      <c r="J182">
        <f t="shared" si="20"/>
        <v>18</v>
      </c>
      <c r="K182">
        <f t="shared" si="21"/>
        <v>67100</v>
      </c>
      <c r="L182">
        <f t="shared" si="22"/>
        <v>335.5</v>
      </c>
    </row>
    <row r="183" spans="1:12" x14ac:dyDescent="0.3">
      <c r="A183">
        <v>-0.50345886441522536</v>
      </c>
      <c r="B183">
        <v>0</v>
      </c>
      <c r="C183">
        <f t="shared" si="18"/>
        <v>1</v>
      </c>
      <c r="D183">
        <f>SUM(C$2:C183)</f>
        <v>131</v>
      </c>
      <c r="E183">
        <f>SUM(B$2:B183)</f>
        <v>51</v>
      </c>
      <c r="F183">
        <f t="shared" si="24"/>
        <v>0.98076923076923073</v>
      </c>
      <c r="G183">
        <f t="shared" si="25"/>
        <v>0.88513513513513509</v>
      </c>
      <c r="H183">
        <f t="shared" si="23"/>
        <v>6.6268191268190587E-3</v>
      </c>
      <c r="I183">
        <f t="shared" si="19"/>
        <v>1</v>
      </c>
      <c r="J183">
        <f t="shared" si="20"/>
        <v>17</v>
      </c>
      <c r="K183">
        <f t="shared" si="21"/>
        <v>63100</v>
      </c>
      <c r="L183">
        <f t="shared" si="22"/>
        <v>315.5</v>
      </c>
    </row>
    <row r="184" spans="1:12" x14ac:dyDescent="0.3">
      <c r="A184">
        <v>-0.51568928406737791</v>
      </c>
      <c r="B184">
        <v>1</v>
      </c>
      <c r="C184">
        <f t="shared" si="18"/>
        <v>0</v>
      </c>
      <c r="D184">
        <f>SUM(C$2:C184)</f>
        <v>131</v>
      </c>
      <c r="E184">
        <f>SUM(B$2:B184)</f>
        <v>52</v>
      </c>
      <c r="F184">
        <f t="shared" si="24"/>
        <v>1</v>
      </c>
      <c r="G184">
        <f t="shared" si="25"/>
        <v>0.88513513513513509</v>
      </c>
      <c r="H184">
        <f t="shared" si="23"/>
        <v>0</v>
      </c>
      <c r="I184">
        <f t="shared" si="19"/>
        <v>0</v>
      </c>
      <c r="J184">
        <f t="shared" si="20"/>
        <v>17</v>
      </c>
      <c r="K184">
        <f t="shared" si="21"/>
        <v>68000</v>
      </c>
      <c r="L184">
        <f t="shared" si="22"/>
        <v>340</v>
      </c>
    </row>
    <row r="185" spans="1:12" x14ac:dyDescent="0.3">
      <c r="A185">
        <v>-0.53145032949611581</v>
      </c>
      <c r="B185">
        <v>0</v>
      </c>
      <c r="C185">
        <f t="shared" si="18"/>
        <v>1</v>
      </c>
      <c r="D185">
        <f>SUM(C$2:C185)</f>
        <v>132</v>
      </c>
      <c r="E185">
        <f>SUM(B$2:B185)</f>
        <v>52</v>
      </c>
      <c r="F185">
        <f t="shared" si="24"/>
        <v>1</v>
      </c>
      <c r="G185">
        <f t="shared" si="25"/>
        <v>0.89189189189189189</v>
      </c>
      <c r="H185">
        <f t="shared" si="23"/>
        <v>6.7567567567567988E-3</v>
      </c>
      <c r="I185">
        <f t="shared" si="19"/>
        <v>0</v>
      </c>
      <c r="J185">
        <f t="shared" si="20"/>
        <v>16</v>
      </c>
      <c r="K185">
        <f t="shared" si="21"/>
        <v>64000</v>
      </c>
      <c r="L185">
        <f t="shared" si="22"/>
        <v>320</v>
      </c>
    </row>
    <row r="186" spans="1:12" x14ac:dyDescent="0.3">
      <c r="A186">
        <v>-0.58492274456191895</v>
      </c>
      <c r="B186">
        <v>0</v>
      </c>
      <c r="C186">
        <f t="shared" si="18"/>
        <v>1</v>
      </c>
      <c r="D186">
        <f>SUM(C$2:C186)</f>
        <v>133</v>
      </c>
      <c r="E186">
        <f>SUM(B$2:B186)</f>
        <v>52</v>
      </c>
      <c r="F186">
        <f t="shared" si="24"/>
        <v>1</v>
      </c>
      <c r="G186">
        <f t="shared" si="25"/>
        <v>0.89864864864864868</v>
      </c>
      <c r="H186">
        <f t="shared" si="23"/>
        <v>6.7567567567567988E-3</v>
      </c>
      <c r="I186">
        <f t="shared" si="19"/>
        <v>0</v>
      </c>
      <c r="J186">
        <f t="shared" si="20"/>
        <v>15</v>
      </c>
      <c r="K186">
        <f t="shared" si="21"/>
        <v>60000</v>
      </c>
      <c r="L186">
        <f t="shared" si="22"/>
        <v>300</v>
      </c>
    </row>
    <row r="187" spans="1:12" x14ac:dyDescent="0.3">
      <c r="A187">
        <v>-0.61523938194282568</v>
      </c>
      <c r="B187">
        <v>0</v>
      </c>
      <c r="C187">
        <f t="shared" si="18"/>
        <v>1</v>
      </c>
      <c r="D187">
        <f>SUM(C$2:C187)</f>
        <v>134</v>
      </c>
      <c r="E187">
        <f>SUM(B$2:B187)</f>
        <v>52</v>
      </c>
      <c r="F187">
        <f t="shared" si="24"/>
        <v>1</v>
      </c>
      <c r="G187">
        <f t="shared" si="25"/>
        <v>0.90540540540540537</v>
      </c>
      <c r="H187">
        <f t="shared" si="23"/>
        <v>6.7567567567566877E-3</v>
      </c>
      <c r="I187">
        <f t="shared" si="19"/>
        <v>0</v>
      </c>
      <c r="J187">
        <f t="shared" si="20"/>
        <v>14</v>
      </c>
      <c r="K187">
        <f t="shared" si="21"/>
        <v>56000</v>
      </c>
      <c r="L187">
        <f t="shared" si="22"/>
        <v>280</v>
      </c>
    </row>
    <row r="188" spans="1:12" x14ac:dyDescent="0.3">
      <c r="A188">
        <v>-0.64853401127824661</v>
      </c>
      <c r="B188">
        <v>0</v>
      </c>
      <c r="C188">
        <f t="shared" si="18"/>
        <v>1</v>
      </c>
      <c r="D188">
        <f>SUM(C$2:C188)</f>
        <v>135</v>
      </c>
      <c r="E188">
        <f>SUM(B$2:B188)</f>
        <v>52</v>
      </c>
      <c r="F188">
        <f t="shared" si="24"/>
        <v>1</v>
      </c>
      <c r="G188">
        <f t="shared" si="25"/>
        <v>0.91216216216216217</v>
      </c>
      <c r="H188">
        <f t="shared" si="23"/>
        <v>6.7567567567567988E-3</v>
      </c>
      <c r="I188">
        <f t="shared" si="19"/>
        <v>0</v>
      </c>
      <c r="J188">
        <f t="shared" si="20"/>
        <v>13</v>
      </c>
      <c r="K188">
        <f t="shared" si="21"/>
        <v>52000</v>
      </c>
      <c r="L188">
        <f t="shared" si="22"/>
        <v>260</v>
      </c>
    </row>
    <row r="189" spans="1:12" x14ac:dyDescent="0.3">
      <c r="A189">
        <v>-0.68702515475344561</v>
      </c>
      <c r="B189">
        <v>0</v>
      </c>
      <c r="C189">
        <f t="shared" si="18"/>
        <v>1</v>
      </c>
      <c r="D189">
        <f>SUM(C$2:C189)</f>
        <v>136</v>
      </c>
      <c r="E189">
        <f>SUM(B$2:B189)</f>
        <v>52</v>
      </c>
      <c r="F189">
        <f t="shared" si="24"/>
        <v>1</v>
      </c>
      <c r="G189">
        <f t="shared" si="25"/>
        <v>0.91891891891891897</v>
      </c>
      <c r="H189">
        <f t="shared" si="23"/>
        <v>6.7567567567567988E-3</v>
      </c>
      <c r="I189">
        <f t="shared" si="19"/>
        <v>0</v>
      </c>
      <c r="J189">
        <f t="shared" si="20"/>
        <v>12</v>
      </c>
      <c r="K189">
        <f t="shared" si="21"/>
        <v>48000</v>
      </c>
      <c r="L189">
        <f t="shared" si="22"/>
        <v>240</v>
      </c>
    </row>
    <row r="190" spans="1:12" x14ac:dyDescent="0.3">
      <c r="A190">
        <v>-0.72586633327260186</v>
      </c>
      <c r="B190">
        <v>0</v>
      </c>
      <c r="C190">
        <f t="shared" si="18"/>
        <v>1</v>
      </c>
      <c r="D190">
        <f>SUM(C$2:C190)</f>
        <v>137</v>
      </c>
      <c r="E190">
        <f>SUM(B$2:B190)</f>
        <v>52</v>
      </c>
      <c r="F190">
        <f t="shared" si="24"/>
        <v>1</v>
      </c>
      <c r="G190">
        <f t="shared" si="25"/>
        <v>0.92567567567567566</v>
      </c>
      <c r="H190">
        <f t="shared" si="23"/>
        <v>6.7567567567566877E-3</v>
      </c>
      <c r="I190">
        <f t="shared" si="19"/>
        <v>0</v>
      </c>
      <c r="J190">
        <f t="shared" si="20"/>
        <v>11</v>
      </c>
      <c r="K190">
        <f t="shared" si="21"/>
        <v>44000</v>
      </c>
      <c r="L190">
        <f t="shared" si="22"/>
        <v>220</v>
      </c>
    </row>
    <row r="191" spans="1:12" x14ac:dyDescent="0.3">
      <c r="A191">
        <v>-0.83531159685493073</v>
      </c>
      <c r="B191">
        <v>0</v>
      </c>
      <c r="C191">
        <f t="shared" si="18"/>
        <v>1</v>
      </c>
      <c r="D191">
        <f>SUM(C$2:C191)</f>
        <v>138</v>
      </c>
      <c r="E191">
        <f>SUM(B$2:B191)</f>
        <v>52</v>
      </c>
      <c r="F191">
        <f t="shared" si="24"/>
        <v>1</v>
      </c>
      <c r="G191">
        <f t="shared" si="25"/>
        <v>0.93243243243243246</v>
      </c>
      <c r="H191">
        <f t="shared" si="23"/>
        <v>6.7567567567567988E-3</v>
      </c>
      <c r="I191">
        <f t="shared" si="19"/>
        <v>0</v>
      </c>
      <c r="J191">
        <f t="shared" si="20"/>
        <v>10</v>
      </c>
      <c r="K191">
        <f t="shared" si="21"/>
        <v>40000</v>
      </c>
      <c r="L191">
        <f t="shared" si="22"/>
        <v>200</v>
      </c>
    </row>
    <row r="192" spans="1:12" x14ac:dyDescent="0.3">
      <c r="A192">
        <v>-0.84717779952522343</v>
      </c>
      <c r="B192">
        <v>0</v>
      </c>
      <c r="C192">
        <f t="shared" si="18"/>
        <v>1</v>
      </c>
      <c r="D192">
        <f>SUM(C$2:C192)</f>
        <v>139</v>
      </c>
      <c r="E192">
        <f>SUM(B$2:B192)</f>
        <v>52</v>
      </c>
      <c r="F192">
        <f t="shared" si="24"/>
        <v>1</v>
      </c>
      <c r="G192">
        <f t="shared" si="25"/>
        <v>0.93918918918918914</v>
      </c>
      <c r="H192">
        <f t="shared" si="23"/>
        <v>6.7567567567566877E-3</v>
      </c>
      <c r="I192">
        <f t="shared" si="19"/>
        <v>0</v>
      </c>
      <c r="J192">
        <f t="shared" si="20"/>
        <v>9</v>
      </c>
      <c r="K192">
        <f t="shared" si="21"/>
        <v>36000</v>
      </c>
      <c r="L192">
        <f t="shared" si="22"/>
        <v>180</v>
      </c>
    </row>
    <row r="193" spans="1:12" x14ac:dyDescent="0.3">
      <c r="A193">
        <v>-0.89314115970107888</v>
      </c>
      <c r="B193">
        <v>0</v>
      </c>
      <c r="C193">
        <f t="shared" si="18"/>
        <v>1</v>
      </c>
      <c r="D193">
        <f>SUM(C$2:C193)</f>
        <v>140</v>
      </c>
      <c r="E193">
        <f>SUM(B$2:B193)</f>
        <v>52</v>
      </c>
      <c r="F193">
        <f t="shared" si="24"/>
        <v>1</v>
      </c>
      <c r="G193">
        <f t="shared" si="25"/>
        <v>0.94594594594594594</v>
      </c>
      <c r="H193">
        <f t="shared" si="23"/>
        <v>6.7567567567567988E-3</v>
      </c>
      <c r="I193">
        <f t="shared" si="19"/>
        <v>0</v>
      </c>
      <c r="J193">
        <f t="shared" si="20"/>
        <v>8</v>
      </c>
      <c r="K193">
        <f t="shared" si="21"/>
        <v>32000</v>
      </c>
      <c r="L193">
        <f t="shared" si="22"/>
        <v>160</v>
      </c>
    </row>
    <row r="194" spans="1:12" x14ac:dyDescent="0.3">
      <c r="A194">
        <v>-1.0464397857771528</v>
      </c>
      <c r="B194">
        <v>0</v>
      </c>
      <c r="C194">
        <f t="shared" ref="C194:C201" si="26">1-B194</f>
        <v>1</v>
      </c>
      <c r="D194">
        <f>SUM(C$2:C194)</f>
        <v>141</v>
      </c>
      <c r="E194">
        <f>SUM(B$2:B194)</f>
        <v>52</v>
      </c>
      <c r="F194">
        <f t="shared" si="24"/>
        <v>1</v>
      </c>
      <c r="G194">
        <f t="shared" si="25"/>
        <v>0.95270270270270274</v>
      </c>
      <c r="H194">
        <f t="shared" si="23"/>
        <v>6.7567567567567988E-3</v>
      </c>
      <c r="I194">
        <f t="shared" ref="I194:I201" si="27">52-E194</f>
        <v>0</v>
      </c>
      <c r="J194">
        <f t="shared" ref="J194:J201" si="28">148-D194</f>
        <v>7</v>
      </c>
      <c r="K194">
        <f t="shared" ref="K194:K201" si="29">4000*J194-4900*I194</f>
        <v>28000</v>
      </c>
      <c r="L194">
        <f t="shared" ref="L194:L201" si="30">K194/200</f>
        <v>140</v>
      </c>
    </row>
    <row r="195" spans="1:12" x14ac:dyDescent="0.3">
      <c r="A195">
        <v>-1.0713335975271296</v>
      </c>
      <c r="B195">
        <v>0</v>
      </c>
      <c r="C195">
        <f t="shared" si="26"/>
        <v>1</v>
      </c>
      <c r="D195">
        <f>SUM(C$2:C195)</f>
        <v>142</v>
      </c>
      <c r="E195">
        <f>SUM(B$2:B195)</f>
        <v>52</v>
      </c>
      <c r="F195">
        <f t="shared" si="24"/>
        <v>1</v>
      </c>
      <c r="G195">
        <f t="shared" si="25"/>
        <v>0.95945945945945943</v>
      </c>
      <c r="H195">
        <f t="shared" si="23"/>
        <v>6.7567567567566877E-3</v>
      </c>
      <c r="I195">
        <f t="shared" si="27"/>
        <v>0</v>
      </c>
      <c r="J195">
        <f t="shared" si="28"/>
        <v>6</v>
      </c>
      <c r="K195">
        <f t="shared" si="29"/>
        <v>24000</v>
      </c>
      <c r="L195">
        <f t="shared" si="30"/>
        <v>120</v>
      </c>
    </row>
    <row r="196" spans="1:12" x14ac:dyDescent="0.3">
      <c r="A196">
        <v>-1.1542841389684124</v>
      </c>
      <c r="B196">
        <v>0</v>
      </c>
      <c r="C196">
        <f t="shared" si="26"/>
        <v>1</v>
      </c>
      <c r="D196">
        <f>SUM(C$2:C196)</f>
        <v>143</v>
      </c>
      <c r="E196">
        <f>SUM(B$2:B196)</f>
        <v>52</v>
      </c>
      <c r="F196">
        <f t="shared" si="24"/>
        <v>1</v>
      </c>
      <c r="G196">
        <f t="shared" si="25"/>
        <v>0.96621621621621623</v>
      </c>
      <c r="H196">
        <f t="shared" si="23"/>
        <v>6.7567567567567988E-3</v>
      </c>
      <c r="I196">
        <f t="shared" si="27"/>
        <v>0</v>
      </c>
      <c r="J196">
        <f t="shared" si="28"/>
        <v>5</v>
      </c>
      <c r="K196">
        <f t="shared" si="29"/>
        <v>20000</v>
      </c>
      <c r="L196">
        <f t="shared" si="30"/>
        <v>100</v>
      </c>
    </row>
    <row r="197" spans="1:12" x14ac:dyDescent="0.3">
      <c r="A197">
        <v>-1.1742482466058182</v>
      </c>
      <c r="B197">
        <v>0</v>
      </c>
      <c r="C197">
        <f t="shared" si="26"/>
        <v>1</v>
      </c>
      <c r="D197">
        <f>SUM(C$2:C197)</f>
        <v>144</v>
      </c>
      <c r="E197">
        <f>SUM(B$2:B197)</f>
        <v>52</v>
      </c>
      <c r="F197">
        <f t="shared" si="24"/>
        <v>1</v>
      </c>
      <c r="G197">
        <f t="shared" si="25"/>
        <v>0.97297297297297303</v>
      </c>
      <c r="H197">
        <f t="shared" ref="H197:H201" si="31">(F196+F197)/2*(G197-G196)</f>
        <v>6.7567567567567988E-3</v>
      </c>
      <c r="I197">
        <f t="shared" si="27"/>
        <v>0</v>
      </c>
      <c r="J197">
        <f t="shared" si="28"/>
        <v>4</v>
      </c>
      <c r="K197">
        <f t="shared" si="29"/>
        <v>16000</v>
      </c>
      <c r="L197">
        <f t="shared" si="30"/>
        <v>80</v>
      </c>
    </row>
    <row r="198" spans="1:12" x14ac:dyDescent="0.3">
      <c r="A198">
        <v>-1.2613678219730708</v>
      </c>
      <c r="B198">
        <v>0</v>
      </c>
      <c r="C198">
        <f t="shared" si="26"/>
        <v>1</v>
      </c>
      <c r="D198">
        <f>SUM(C$2:C198)</f>
        <v>145</v>
      </c>
      <c r="E198">
        <f>SUM(B$2:B198)</f>
        <v>52</v>
      </c>
      <c r="F198">
        <f t="shared" si="24"/>
        <v>1</v>
      </c>
      <c r="G198">
        <f t="shared" si="25"/>
        <v>0.97972972972972971</v>
      </c>
      <c r="H198">
        <f t="shared" si="31"/>
        <v>6.7567567567566877E-3</v>
      </c>
      <c r="I198">
        <f t="shared" si="27"/>
        <v>0</v>
      </c>
      <c r="J198">
        <f t="shared" si="28"/>
        <v>3</v>
      </c>
      <c r="K198">
        <f t="shared" si="29"/>
        <v>12000</v>
      </c>
      <c r="L198">
        <f t="shared" si="30"/>
        <v>60</v>
      </c>
    </row>
    <row r="199" spans="1:12" x14ac:dyDescent="0.3">
      <c r="A199">
        <v>-1.6845497454734719</v>
      </c>
      <c r="B199">
        <v>0</v>
      </c>
      <c r="C199">
        <f t="shared" si="26"/>
        <v>1</v>
      </c>
      <c r="D199">
        <f>SUM(C$2:C199)</f>
        <v>146</v>
      </c>
      <c r="E199">
        <f>SUM(B$2:B199)</f>
        <v>52</v>
      </c>
      <c r="F199">
        <f t="shared" si="24"/>
        <v>1</v>
      </c>
      <c r="G199">
        <f t="shared" si="25"/>
        <v>0.98648648648648651</v>
      </c>
      <c r="H199">
        <f t="shared" si="31"/>
        <v>6.7567567567567988E-3</v>
      </c>
      <c r="I199">
        <f t="shared" si="27"/>
        <v>0</v>
      </c>
      <c r="J199">
        <f t="shared" si="28"/>
        <v>2</v>
      </c>
      <c r="K199">
        <f t="shared" si="29"/>
        <v>8000</v>
      </c>
      <c r="L199">
        <f t="shared" si="30"/>
        <v>40</v>
      </c>
    </row>
    <row r="200" spans="1:12" x14ac:dyDescent="0.3">
      <c r="A200">
        <v>-1.8642223058504959</v>
      </c>
      <c r="B200">
        <v>0</v>
      </c>
      <c r="C200">
        <f t="shared" si="26"/>
        <v>1</v>
      </c>
      <c r="D200">
        <f>SUM(C$2:C200)</f>
        <v>147</v>
      </c>
      <c r="E200">
        <f>SUM(B$2:B200)</f>
        <v>52</v>
      </c>
      <c r="F200">
        <f t="shared" si="24"/>
        <v>1</v>
      </c>
      <c r="G200">
        <f t="shared" si="25"/>
        <v>0.9932432432432432</v>
      </c>
      <c r="H200">
        <f t="shared" si="31"/>
        <v>6.7567567567566877E-3</v>
      </c>
      <c r="I200">
        <f t="shared" si="27"/>
        <v>0</v>
      </c>
      <c r="J200">
        <f t="shared" si="28"/>
        <v>1</v>
      </c>
      <c r="K200">
        <f t="shared" si="29"/>
        <v>4000</v>
      </c>
      <c r="L200">
        <f t="shared" si="30"/>
        <v>20</v>
      </c>
    </row>
    <row r="201" spans="1:12" x14ac:dyDescent="0.3">
      <c r="A201">
        <v>-2.3365750898486732</v>
      </c>
      <c r="B201">
        <v>0</v>
      </c>
      <c r="C201">
        <f t="shared" si="26"/>
        <v>1</v>
      </c>
      <c r="D201">
        <f>SUM(C$2:C201)</f>
        <v>148</v>
      </c>
      <c r="E201">
        <f>SUM(B$2:B201)</f>
        <v>52</v>
      </c>
      <c r="F201">
        <f t="shared" si="24"/>
        <v>1</v>
      </c>
      <c r="G201">
        <f t="shared" si="25"/>
        <v>1</v>
      </c>
      <c r="H201">
        <f t="shared" si="31"/>
        <v>6.7567567567567988E-3</v>
      </c>
      <c r="I201">
        <f t="shared" si="27"/>
        <v>0</v>
      </c>
      <c r="J201">
        <f t="shared" si="28"/>
        <v>0</v>
      </c>
      <c r="K201">
        <f t="shared" si="29"/>
        <v>0</v>
      </c>
      <c r="L201">
        <f t="shared" si="30"/>
        <v>0</v>
      </c>
    </row>
    <row r="202" spans="1:12" x14ac:dyDescent="0.3">
      <c r="G202" s="51" t="s">
        <v>58</v>
      </c>
      <c r="H202" s="51">
        <f xml:space="preserve"> SUM(H4:H201)</f>
        <v>0.78014553014553067</v>
      </c>
      <c r="K202" s="51" t="s">
        <v>96</v>
      </c>
      <c r="L202" s="51">
        <f>MAX(L3:L201)</f>
        <v>1998.5</v>
      </c>
    </row>
    <row r="203" spans="1:12" x14ac:dyDescent="0.3">
      <c r="K203" s="51" t="s">
        <v>97</v>
      </c>
      <c r="L203" s="51">
        <v>0.32200000000000001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2D7DB-F895-4BD1-9552-6DB97D9406BD}">
  <dimension ref="A1:L218"/>
  <sheetViews>
    <sheetView topLeftCell="A181" workbookViewId="0">
      <selection activeCell="S198" sqref="S198"/>
    </sheetView>
  </sheetViews>
  <sheetFormatPr defaultRowHeight="15.6" x14ac:dyDescent="0.3"/>
  <sheetData>
    <row r="1" spans="1:12" x14ac:dyDescent="0.3">
      <c r="A1" t="s">
        <v>34</v>
      </c>
      <c r="B1" t="s">
        <v>82</v>
      </c>
      <c r="C1" t="s">
        <v>36</v>
      </c>
      <c r="D1" t="s">
        <v>84</v>
      </c>
      <c r="E1" t="s">
        <v>85</v>
      </c>
      <c r="F1" t="s">
        <v>48</v>
      </c>
      <c r="G1" t="s">
        <v>47</v>
      </c>
      <c r="H1" t="s">
        <v>68</v>
      </c>
      <c r="I1" t="s">
        <v>86</v>
      </c>
      <c r="J1" t="s">
        <v>87</v>
      </c>
      <c r="K1" t="s">
        <v>83</v>
      </c>
    </row>
    <row r="2" spans="1:12" x14ac:dyDescent="0.3">
      <c r="A2">
        <v>0.72020416830207368</v>
      </c>
      <c r="B2">
        <v>0</v>
      </c>
      <c r="C2">
        <f t="shared" ref="C2:C33" si="0">1-B2</f>
        <v>1</v>
      </c>
      <c r="D2">
        <f>SUM(C$2:C2)</f>
        <v>1</v>
      </c>
      <c r="E2">
        <f>SUM(B$2:B2)</f>
        <v>0</v>
      </c>
      <c r="F2">
        <f>E2/E$201</f>
        <v>0</v>
      </c>
      <c r="G2">
        <f>D2/D$201</f>
        <v>6.7567567567567571E-3</v>
      </c>
      <c r="H2" t="e">
        <f>(F1+F2)/2*(G2-G1)</f>
        <v>#VALUE!</v>
      </c>
      <c r="I2">
        <f t="shared" ref="I2:I33" si="1">52-E2</f>
        <v>52</v>
      </c>
      <c r="J2">
        <f t="shared" ref="J2:J33" si="2">148-D2</f>
        <v>147</v>
      </c>
      <c r="K2">
        <f t="shared" ref="K2:K33" si="3">4000*J2-4900*I2</f>
        <v>333200</v>
      </c>
      <c r="L2">
        <f t="shared" ref="L2:L33" si="4">K2/200</f>
        <v>1666</v>
      </c>
    </row>
    <row r="3" spans="1:12" x14ac:dyDescent="0.3">
      <c r="A3">
        <v>0.63533600875169793</v>
      </c>
      <c r="B3">
        <v>1</v>
      </c>
      <c r="C3">
        <f t="shared" si="0"/>
        <v>0</v>
      </c>
      <c r="D3">
        <f>SUM(C$2:C3)</f>
        <v>1</v>
      </c>
      <c r="E3">
        <f>SUM(B$2:B3)</f>
        <v>1</v>
      </c>
      <c r="F3">
        <f t="shared" ref="F3:F66" si="5">E3/E$201</f>
        <v>1.9230769230769232E-2</v>
      </c>
      <c r="G3">
        <f t="shared" ref="G3:G66" si="6">D3/D$201</f>
        <v>6.7567567567567571E-3</v>
      </c>
      <c r="H3">
        <f>(F2+F3)/2*(G3-G2)</f>
        <v>0</v>
      </c>
      <c r="I3">
        <f t="shared" si="1"/>
        <v>51</v>
      </c>
      <c r="J3">
        <f t="shared" si="2"/>
        <v>147</v>
      </c>
      <c r="K3">
        <f t="shared" si="3"/>
        <v>338100</v>
      </c>
      <c r="L3">
        <f t="shared" si="4"/>
        <v>1690.5</v>
      </c>
    </row>
    <row r="4" spans="1:12" x14ac:dyDescent="0.3">
      <c r="A4">
        <v>0.61468858171952157</v>
      </c>
      <c r="B4">
        <v>1</v>
      </c>
      <c r="C4">
        <f t="shared" si="0"/>
        <v>0</v>
      </c>
      <c r="D4">
        <f>SUM(C$2:C4)</f>
        <v>1</v>
      </c>
      <c r="E4">
        <f>SUM(B$2:B4)</f>
        <v>2</v>
      </c>
      <c r="F4">
        <f t="shared" si="5"/>
        <v>3.8461538461538464E-2</v>
      </c>
      <c r="G4">
        <f t="shared" si="6"/>
        <v>6.7567567567567571E-3</v>
      </c>
      <c r="I4">
        <f t="shared" si="1"/>
        <v>50</v>
      </c>
      <c r="J4">
        <f t="shared" si="2"/>
        <v>147</v>
      </c>
      <c r="K4">
        <f t="shared" si="3"/>
        <v>343000</v>
      </c>
      <c r="L4">
        <f t="shared" si="4"/>
        <v>1715</v>
      </c>
    </row>
    <row r="5" spans="1:12" x14ac:dyDescent="0.3">
      <c r="A5">
        <v>0.57867632807474523</v>
      </c>
      <c r="B5">
        <v>1</v>
      </c>
      <c r="C5">
        <f t="shared" si="0"/>
        <v>0</v>
      </c>
      <c r="D5">
        <f>SUM(C$2:C5)</f>
        <v>1</v>
      </c>
      <c r="E5">
        <f>SUM(B$2:B5)</f>
        <v>3</v>
      </c>
      <c r="F5">
        <f t="shared" si="5"/>
        <v>5.7692307692307696E-2</v>
      </c>
      <c r="G5">
        <f t="shared" si="6"/>
        <v>6.7567567567567571E-3</v>
      </c>
      <c r="H5">
        <f t="shared" ref="H5:H36" si="7">(F4+F5)/2*(G5-G4)</f>
        <v>0</v>
      </c>
      <c r="I5">
        <f t="shared" si="1"/>
        <v>49</v>
      </c>
      <c r="J5">
        <f t="shared" si="2"/>
        <v>147</v>
      </c>
      <c r="K5">
        <f t="shared" si="3"/>
        <v>347900</v>
      </c>
      <c r="L5">
        <f t="shared" si="4"/>
        <v>1739.5</v>
      </c>
    </row>
    <row r="6" spans="1:12" x14ac:dyDescent="0.3">
      <c r="A6">
        <v>0.57561106477682222</v>
      </c>
      <c r="B6">
        <v>0</v>
      </c>
      <c r="C6">
        <f t="shared" si="0"/>
        <v>1</v>
      </c>
      <c r="D6">
        <f>SUM(C$2:C6)</f>
        <v>2</v>
      </c>
      <c r="E6">
        <f>SUM(B$2:B6)</f>
        <v>3</v>
      </c>
      <c r="F6">
        <f t="shared" si="5"/>
        <v>5.7692307692307696E-2</v>
      </c>
      <c r="G6">
        <f t="shared" si="6"/>
        <v>1.3513513513513514E-2</v>
      </c>
      <c r="H6">
        <f t="shared" si="7"/>
        <v>3.8981288981288983E-4</v>
      </c>
      <c r="I6">
        <f t="shared" si="1"/>
        <v>49</v>
      </c>
      <c r="J6">
        <f t="shared" si="2"/>
        <v>146</v>
      </c>
      <c r="K6">
        <f t="shared" si="3"/>
        <v>343900</v>
      </c>
      <c r="L6">
        <f t="shared" si="4"/>
        <v>1719.5</v>
      </c>
    </row>
    <row r="7" spans="1:12" x14ac:dyDescent="0.3">
      <c r="A7">
        <v>0.56859337657198994</v>
      </c>
      <c r="B7">
        <v>0</v>
      </c>
      <c r="C7">
        <f t="shared" si="0"/>
        <v>1</v>
      </c>
      <c r="D7">
        <f>SUM(C$2:C7)</f>
        <v>3</v>
      </c>
      <c r="E7">
        <f>SUM(B$2:B7)</f>
        <v>3</v>
      </c>
      <c r="F7">
        <f t="shared" si="5"/>
        <v>5.7692307692307696E-2</v>
      </c>
      <c r="G7">
        <f t="shared" si="6"/>
        <v>2.0270270270270271E-2</v>
      </c>
      <c r="H7">
        <f t="shared" si="7"/>
        <v>3.8981288981288983E-4</v>
      </c>
      <c r="I7">
        <f t="shared" si="1"/>
        <v>49</v>
      </c>
      <c r="J7">
        <f t="shared" si="2"/>
        <v>145</v>
      </c>
      <c r="K7">
        <f t="shared" si="3"/>
        <v>339900</v>
      </c>
      <c r="L7">
        <f t="shared" si="4"/>
        <v>1699.5</v>
      </c>
    </row>
    <row r="8" spans="1:12" x14ac:dyDescent="0.3">
      <c r="A8">
        <v>0.5684132812910816</v>
      </c>
      <c r="B8">
        <v>0</v>
      </c>
      <c r="C8">
        <f t="shared" si="0"/>
        <v>1</v>
      </c>
      <c r="D8">
        <f>SUM(C$2:C8)</f>
        <v>4</v>
      </c>
      <c r="E8">
        <f>SUM(B$2:B8)</f>
        <v>3</v>
      </c>
      <c r="F8">
        <f t="shared" si="5"/>
        <v>5.7692307692307696E-2</v>
      </c>
      <c r="G8">
        <f t="shared" si="6"/>
        <v>2.7027027027027029E-2</v>
      </c>
      <c r="H8">
        <f t="shared" si="7"/>
        <v>3.8981288981288983E-4</v>
      </c>
      <c r="I8">
        <f t="shared" si="1"/>
        <v>49</v>
      </c>
      <c r="J8">
        <f t="shared" si="2"/>
        <v>144</v>
      </c>
      <c r="K8">
        <f t="shared" si="3"/>
        <v>335900</v>
      </c>
      <c r="L8">
        <f t="shared" si="4"/>
        <v>1679.5</v>
      </c>
    </row>
    <row r="9" spans="1:12" x14ac:dyDescent="0.3">
      <c r="A9">
        <v>0.54111749510580176</v>
      </c>
      <c r="B9">
        <v>0</v>
      </c>
      <c r="C9">
        <f t="shared" si="0"/>
        <v>1</v>
      </c>
      <c r="D9">
        <f>SUM(C$2:C9)</f>
        <v>5</v>
      </c>
      <c r="E9">
        <f>SUM(B$2:B9)</f>
        <v>3</v>
      </c>
      <c r="F9">
        <f t="shared" si="5"/>
        <v>5.7692307692307696E-2</v>
      </c>
      <c r="G9">
        <f t="shared" si="6"/>
        <v>3.3783783783783786E-2</v>
      </c>
      <c r="H9">
        <f t="shared" si="7"/>
        <v>3.8981288981288983E-4</v>
      </c>
      <c r="I9">
        <f t="shared" si="1"/>
        <v>49</v>
      </c>
      <c r="J9">
        <f t="shared" si="2"/>
        <v>143</v>
      </c>
      <c r="K9">
        <f t="shared" si="3"/>
        <v>331900</v>
      </c>
      <c r="L9">
        <f t="shared" si="4"/>
        <v>1659.5</v>
      </c>
    </row>
    <row r="10" spans="1:12" x14ac:dyDescent="0.3">
      <c r="A10">
        <v>0.50660376022309661</v>
      </c>
      <c r="B10">
        <v>1</v>
      </c>
      <c r="C10">
        <f t="shared" si="0"/>
        <v>0</v>
      </c>
      <c r="D10">
        <f>SUM(C$2:C10)</f>
        <v>5</v>
      </c>
      <c r="E10">
        <f>SUM(B$2:B10)</f>
        <v>4</v>
      </c>
      <c r="F10">
        <f t="shared" si="5"/>
        <v>7.6923076923076927E-2</v>
      </c>
      <c r="G10">
        <f t="shared" si="6"/>
        <v>3.3783783783783786E-2</v>
      </c>
      <c r="H10">
        <f t="shared" si="7"/>
        <v>0</v>
      </c>
      <c r="I10">
        <f t="shared" si="1"/>
        <v>48</v>
      </c>
      <c r="J10">
        <f t="shared" si="2"/>
        <v>143</v>
      </c>
      <c r="K10">
        <f t="shared" si="3"/>
        <v>336800</v>
      </c>
      <c r="L10">
        <f t="shared" si="4"/>
        <v>1684</v>
      </c>
    </row>
    <row r="11" spans="1:12" x14ac:dyDescent="0.3">
      <c r="A11">
        <v>0.4881132397521431</v>
      </c>
      <c r="B11">
        <v>1</v>
      </c>
      <c r="C11">
        <f t="shared" si="0"/>
        <v>0</v>
      </c>
      <c r="D11">
        <f>SUM(C$2:C11)</f>
        <v>5</v>
      </c>
      <c r="E11">
        <f>SUM(B$2:B11)</f>
        <v>5</v>
      </c>
      <c r="F11">
        <f t="shared" si="5"/>
        <v>9.6153846153846159E-2</v>
      </c>
      <c r="G11">
        <f t="shared" si="6"/>
        <v>3.3783783783783786E-2</v>
      </c>
      <c r="H11">
        <f t="shared" si="7"/>
        <v>0</v>
      </c>
      <c r="I11">
        <f t="shared" si="1"/>
        <v>47</v>
      </c>
      <c r="J11">
        <f t="shared" si="2"/>
        <v>143</v>
      </c>
      <c r="K11">
        <f t="shared" si="3"/>
        <v>341700</v>
      </c>
      <c r="L11">
        <f t="shared" si="4"/>
        <v>1708.5</v>
      </c>
    </row>
    <row r="12" spans="1:12" x14ac:dyDescent="0.3">
      <c r="A12">
        <v>0.47950214385060752</v>
      </c>
      <c r="B12">
        <v>1</v>
      </c>
      <c r="C12">
        <f t="shared" si="0"/>
        <v>0</v>
      </c>
      <c r="D12">
        <f>SUM(C$2:C12)</f>
        <v>5</v>
      </c>
      <c r="E12">
        <f>SUM(B$2:B12)</f>
        <v>6</v>
      </c>
      <c r="F12">
        <f t="shared" si="5"/>
        <v>0.11538461538461539</v>
      </c>
      <c r="G12">
        <f t="shared" si="6"/>
        <v>3.3783783783783786E-2</v>
      </c>
      <c r="H12">
        <f t="shared" si="7"/>
        <v>0</v>
      </c>
      <c r="I12">
        <f t="shared" si="1"/>
        <v>46</v>
      </c>
      <c r="J12">
        <f t="shared" si="2"/>
        <v>143</v>
      </c>
      <c r="K12">
        <f t="shared" si="3"/>
        <v>346600</v>
      </c>
      <c r="L12">
        <f t="shared" si="4"/>
        <v>1733</v>
      </c>
    </row>
    <row r="13" spans="1:12" x14ac:dyDescent="0.3">
      <c r="A13">
        <v>0.45312190354581422</v>
      </c>
      <c r="B13">
        <v>1</v>
      </c>
      <c r="C13">
        <f t="shared" si="0"/>
        <v>0</v>
      </c>
      <c r="D13">
        <f>SUM(C$2:C13)</f>
        <v>5</v>
      </c>
      <c r="E13">
        <f>SUM(B$2:B13)</f>
        <v>7</v>
      </c>
      <c r="F13">
        <f t="shared" si="5"/>
        <v>0.13461538461538461</v>
      </c>
      <c r="G13">
        <f t="shared" si="6"/>
        <v>3.3783783783783786E-2</v>
      </c>
      <c r="H13">
        <f t="shared" si="7"/>
        <v>0</v>
      </c>
      <c r="I13">
        <f t="shared" si="1"/>
        <v>45</v>
      </c>
      <c r="J13">
        <f t="shared" si="2"/>
        <v>143</v>
      </c>
      <c r="K13">
        <f t="shared" si="3"/>
        <v>351500</v>
      </c>
      <c r="L13">
        <f t="shared" si="4"/>
        <v>1757.5</v>
      </c>
    </row>
    <row r="14" spans="1:12" x14ac:dyDescent="0.3">
      <c r="A14">
        <v>0.4405525901430753</v>
      </c>
      <c r="B14">
        <v>1</v>
      </c>
      <c r="C14">
        <f t="shared" si="0"/>
        <v>0</v>
      </c>
      <c r="D14">
        <f>SUM(C$2:C14)</f>
        <v>5</v>
      </c>
      <c r="E14">
        <f>SUM(B$2:B14)</f>
        <v>8</v>
      </c>
      <c r="F14">
        <f t="shared" si="5"/>
        <v>0.15384615384615385</v>
      </c>
      <c r="G14">
        <f t="shared" si="6"/>
        <v>3.3783783783783786E-2</v>
      </c>
      <c r="H14">
        <f t="shared" si="7"/>
        <v>0</v>
      </c>
      <c r="I14">
        <f t="shared" si="1"/>
        <v>44</v>
      </c>
      <c r="J14">
        <f t="shared" si="2"/>
        <v>143</v>
      </c>
      <c r="K14">
        <f t="shared" si="3"/>
        <v>356400</v>
      </c>
      <c r="L14">
        <f t="shared" si="4"/>
        <v>1782</v>
      </c>
    </row>
    <row r="15" spans="1:12" x14ac:dyDescent="0.3">
      <c r="A15">
        <v>0.41808024707044955</v>
      </c>
      <c r="B15">
        <v>1</v>
      </c>
      <c r="C15">
        <f t="shared" si="0"/>
        <v>0</v>
      </c>
      <c r="D15">
        <f>SUM(C$2:C15)</f>
        <v>5</v>
      </c>
      <c r="E15">
        <f>SUM(B$2:B15)</f>
        <v>9</v>
      </c>
      <c r="F15">
        <f t="shared" si="5"/>
        <v>0.17307692307692307</v>
      </c>
      <c r="G15">
        <f t="shared" si="6"/>
        <v>3.3783783783783786E-2</v>
      </c>
      <c r="H15">
        <f t="shared" si="7"/>
        <v>0</v>
      </c>
      <c r="I15">
        <f t="shared" si="1"/>
        <v>43</v>
      </c>
      <c r="J15">
        <f t="shared" si="2"/>
        <v>143</v>
      </c>
      <c r="K15">
        <f t="shared" si="3"/>
        <v>361300</v>
      </c>
      <c r="L15">
        <f t="shared" si="4"/>
        <v>1806.5</v>
      </c>
    </row>
    <row r="16" spans="1:12" x14ac:dyDescent="0.3">
      <c r="A16">
        <v>0.41558972665893623</v>
      </c>
      <c r="B16">
        <v>1</v>
      </c>
      <c r="C16">
        <f t="shared" si="0"/>
        <v>0</v>
      </c>
      <c r="D16">
        <f>SUM(C$2:C16)</f>
        <v>5</v>
      </c>
      <c r="E16">
        <f>SUM(B$2:B16)</f>
        <v>10</v>
      </c>
      <c r="F16">
        <f t="shared" si="5"/>
        <v>0.19230769230769232</v>
      </c>
      <c r="G16">
        <f t="shared" si="6"/>
        <v>3.3783783783783786E-2</v>
      </c>
      <c r="H16">
        <f t="shared" si="7"/>
        <v>0</v>
      </c>
      <c r="I16">
        <f t="shared" si="1"/>
        <v>42</v>
      </c>
      <c r="J16">
        <f t="shared" si="2"/>
        <v>143</v>
      </c>
      <c r="K16">
        <f t="shared" si="3"/>
        <v>366200</v>
      </c>
      <c r="L16">
        <f t="shared" si="4"/>
        <v>1831</v>
      </c>
    </row>
    <row r="17" spans="1:12" x14ac:dyDescent="0.3">
      <c r="A17">
        <v>0.4081446910231839</v>
      </c>
      <c r="B17">
        <v>1</v>
      </c>
      <c r="C17">
        <f t="shared" si="0"/>
        <v>0</v>
      </c>
      <c r="D17">
        <f>SUM(C$2:C17)</f>
        <v>5</v>
      </c>
      <c r="E17">
        <f>SUM(B$2:B17)</f>
        <v>11</v>
      </c>
      <c r="F17">
        <f t="shared" si="5"/>
        <v>0.21153846153846154</v>
      </c>
      <c r="G17">
        <f t="shared" si="6"/>
        <v>3.3783783783783786E-2</v>
      </c>
      <c r="H17">
        <f t="shared" si="7"/>
        <v>0</v>
      </c>
      <c r="I17">
        <f t="shared" si="1"/>
        <v>41</v>
      </c>
      <c r="J17">
        <f t="shared" si="2"/>
        <v>143</v>
      </c>
      <c r="K17">
        <f t="shared" si="3"/>
        <v>371100</v>
      </c>
      <c r="L17">
        <f t="shared" si="4"/>
        <v>1855.5</v>
      </c>
    </row>
    <row r="18" spans="1:12" x14ac:dyDescent="0.3">
      <c r="A18">
        <v>0.38388291278157688</v>
      </c>
      <c r="B18">
        <v>0</v>
      </c>
      <c r="C18">
        <f t="shared" si="0"/>
        <v>1</v>
      </c>
      <c r="D18">
        <f>SUM(C$2:C18)</f>
        <v>6</v>
      </c>
      <c r="E18">
        <f>SUM(B$2:B18)</f>
        <v>11</v>
      </c>
      <c r="F18">
        <f t="shared" si="5"/>
        <v>0.21153846153846154</v>
      </c>
      <c r="G18">
        <f t="shared" si="6"/>
        <v>4.0540540540540543E-2</v>
      </c>
      <c r="H18">
        <f t="shared" si="7"/>
        <v>1.4293139293139294E-3</v>
      </c>
      <c r="I18">
        <f t="shared" si="1"/>
        <v>41</v>
      </c>
      <c r="J18">
        <f t="shared" si="2"/>
        <v>142</v>
      </c>
      <c r="K18">
        <f t="shared" si="3"/>
        <v>367100</v>
      </c>
      <c r="L18">
        <f t="shared" si="4"/>
        <v>1835.5</v>
      </c>
    </row>
    <row r="19" spans="1:12" x14ac:dyDescent="0.3">
      <c r="A19">
        <v>0.38185343127140259</v>
      </c>
      <c r="B19">
        <v>1</v>
      </c>
      <c r="C19">
        <f t="shared" si="0"/>
        <v>0</v>
      </c>
      <c r="D19">
        <f>SUM(C$2:C19)</f>
        <v>6</v>
      </c>
      <c r="E19">
        <f>SUM(B$2:B19)</f>
        <v>12</v>
      </c>
      <c r="F19">
        <f t="shared" si="5"/>
        <v>0.23076923076923078</v>
      </c>
      <c r="G19">
        <f t="shared" si="6"/>
        <v>4.0540540540540543E-2</v>
      </c>
      <c r="H19">
        <f t="shared" si="7"/>
        <v>0</v>
      </c>
      <c r="I19">
        <f t="shared" si="1"/>
        <v>40</v>
      </c>
      <c r="J19">
        <f t="shared" si="2"/>
        <v>142</v>
      </c>
      <c r="K19">
        <f t="shared" si="3"/>
        <v>372000</v>
      </c>
      <c r="L19">
        <f t="shared" si="4"/>
        <v>1860</v>
      </c>
    </row>
    <row r="20" spans="1:12" x14ac:dyDescent="0.3">
      <c r="A20">
        <v>0.38161665946409273</v>
      </c>
      <c r="B20">
        <v>1</v>
      </c>
      <c r="C20">
        <f t="shared" si="0"/>
        <v>0</v>
      </c>
      <c r="D20">
        <f>SUM(C$2:C20)</f>
        <v>6</v>
      </c>
      <c r="E20">
        <f>SUM(B$2:B20)</f>
        <v>13</v>
      </c>
      <c r="F20">
        <f t="shared" si="5"/>
        <v>0.25</v>
      </c>
      <c r="G20">
        <f t="shared" si="6"/>
        <v>4.0540540540540543E-2</v>
      </c>
      <c r="H20">
        <f t="shared" si="7"/>
        <v>0</v>
      </c>
      <c r="I20">
        <f t="shared" si="1"/>
        <v>39</v>
      </c>
      <c r="J20">
        <f t="shared" si="2"/>
        <v>142</v>
      </c>
      <c r="K20">
        <f t="shared" si="3"/>
        <v>376900</v>
      </c>
      <c r="L20">
        <f t="shared" si="4"/>
        <v>1884.5</v>
      </c>
    </row>
    <row r="21" spans="1:12" x14ac:dyDescent="0.3">
      <c r="A21">
        <v>0.37898770276351068</v>
      </c>
      <c r="B21">
        <v>0</v>
      </c>
      <c r="C21">
        <f t="shared" si="0"/>
        <v>1</v>
      </c>
      <c r="D21">
        <f>SUM(C$2:C21)</f>
        <v>7</v>
      </c>
      <c r="E21">
        <f>SUM(B$2:B21)</f>
        <v>13</v>
      </c>
      <c r="F21">
        <f t="shared" si="5"/>
        <v>0.25</v>
      </c>
      <c r="G21">
        <f t="shared" si="6"/>
        <v>4.72972972972973E-2</v>
      </c>
      <c r="H21">
        <f t="shared" si="7"/>
        <v>1.6891891891891893E-3</v>
      </c>
      <c r="I21">
        <f t="shared" si="1"/>
        <v>39</v>
      </c>
      <c r="J21">
        <f t="shared" si="2"/>
        <v>141</v>
      </c>
      <c r="K21">
        <f t="shared" si="3"/>
        <v>372900</v>
      </c>
      <c r="L21">
        <f t="shared" si="4"/>
        <v>1864.5</v>
      </c>
    </row>
    <row r="22" spans="1:12" x14ac:dyDescent="0.3">
      <c r="A22">
        <v>0.36406303139309204</v>
      </c>
      <c r="B22">
        <v>1</v>
      </c>
      <c r="C22">
        <f t="shared" si="0"/>
        <v>0</v>
      </c>
      <c r="D22">
        <f>SUM(C$2:C22)</f>
        <v>7</v>
      </c>
      <c r="E22">
        <f>SUM(B$2:B22)</f>
        <v>14</v>
      </c>
      <c r="F22">
        <f t="shared" si="5"/>
        <v>0.26923076923076922</v>
      </c>
      <c r="G22">
        <f t="shared" si="6"/>
        <v>4.72972972972973E-2</v>
      </c>
      <c r="H22">
        <f t="shared" si="7"/>
        <v>0</v>
      </c>
      <c r="I22">
        <f t="shared" si="1"/>
        <v>38</v>
      </c>
      <c r="J22">
        <f t="shared" si="2"/>
        <v>141</v>
      </c>
      <c r="K22">
        <f t="shared" si="3"/>
        <v>377800</v>
      </c>
      <c r="L22">
        <f t="shared" si="4"/>
        <v>1889</v>
      </c>
    </row>
    <row r="23" spans="1:12" x14ac:dyDescent="0.3">
      <c r="A23">
        <v>0.35261508793502255</v>
      </c>
      <c r="B23">
        <v>0</v>
      </c>
      <c r="C23">
        <f t="shared" si="0"/>
        <v>1</v>
      </c>
      <c r="D23">
        <f>SUM(C$2:C23)</f>
        <v>8</v>
      </c>
      <c r="E23">
        <f>SUM(B$2:B23)</f>
        <v>14</v>
      </c>
      <c r="F23">
        <f t="shared" si="5"/>
        <v>0.26923076923076922</v>
      </c>
      <c r="G23">
        <f t="shared" si="6"/>
        <v>5.4054054054054057E-2</v>
      </c>
      <c r="H23">
        <f t="shared" si="7"/>
        <v>1.8191268191268192E-3</v>
      </c>
      <c r="I23">
        <f t="shared" si="1"/>
        <v>38</v>
      </c>
      <c r="J23">
        <f t="shared" si="2"/>
        <v>140</v>
      </c>
      <c r="K23">
        <f t="shared" si="3"/>
        <v>373800</v>
      </c>
      <c r="L23">
        <f t="shared" si="4"/>
        <v>1869</v>
      </c>
    </row>
    <row r="24" spans="1:12" x14ac:dyDescent="0.3">
      <c r="A24">
        <v>0.35201038875966151</v>
      </c>
      <c r="B24">
        <v>0</v>
      </c>
      <c r="C24">
        <f t="shared" si="0"/>
        <v>1</v>
      </c>
      <c r="D24">
        <f>SUM(C$2:C24)</f>
        <v>9</v>
      </c>
      <c r="E24">
        <f>SUM(B$2:B24)</f>
        <v>14</v>
      </c>
      <c r="F24">
        <f t="shared" si="5"/>
        <v>0.26923076923076922</v>
      </c>
      <c r="G24">
        <f t="shared" si="6"/>
        <v>6.0810810810810814E-2</v>
      </c>
      <c r="H24">
        <f t="shared" si="7"/>
        <v>1.8191268191268192E-3</v>
      </c>
      <c r="I24">
        <f t="shared" si="1"/>
        <v>38</v>
      </c>
      <c r="J24">
        <f t="shared" si="2"/>
        <v>139</v>
      </c>
      <c r="K24">
        <f t="shared" si="3"/>
        <v>369800</v>
      </c>
      <c r="L24">
        <f t="shared" si="4"/>
        <v>1849</v>
      </c>
    </row>
    <row r="25" spans="1:12" x14ac:dyDescent="0.3">
      <c r="A25">
        <v>0.34713773100631484</v>
      </c>
      <c r="B25">
        <v>0</v>
      </c>
      <c r="C25">
        <f t="shared" si="0"/>
        <v>1</v>
      </c>
      <c r="D25">
        <f>SUM(C$2:C25)</f>
        <v>10</v>
      </c>
      <c r="E25">
        <f>SUM(B$2:B25)</f>
        <v>14</v>
      </c>
      <c r="F25">
        <f t="shared" si="5"/>
        <v>0.26923076923076922</v>
      </c>
      <c r="G25">
        <f t="shared" si="6"/>
        <v>6.7567567567567571E-2</v>
      </c>
      <c r="H25">
        <f t="shared" si="7"/>
        <v>1.8191268191268192E-3</v>
      </c>
      <c r="I25">
        <f t="shared" si="1"/>
        <v>38</v>
      </c>
      <c r="J25">
        <f t="shared" si="2"/>
        <v>138</v>
      </c>
      <c r="K25">
        <f t="shared" si="3"/>
        <v>365800</v>
      </c>
      <c r="L25">
        <f t="shared" si="4"/>
        <v>1829</v>
      </c>
    </row>
    <row r="26" spans="1:12" x14ac:dyDescent="0.3">
      <c r="A26">
        <v>0.34710384796754323</v>
      </c>
      <c r="B26">
        <v>0</v>
      </c>
      <c r="C26">
        <f t="shared" si="0"/>
        <v>1</v>
      </c>
      <c r="D26">
        <f>SUM(C$2:C26)</f>
        <v>11</v>
      </c>
      <c r="E26">
        <f>SUM(B$2:B26)</f>
        <v>14</v>
      </c>
      <c r="F26">
        <f t="shared" si="5"/>
        <v>0.26923076923076922</v>
      </c>
      <c r="G26">
        <f t="shared" si="6"/>
        <v>7.4324324324324328E-2</v>
      </c>
      <c r="H26">
        <f t="shared" si="7"/>
        <v>1.8191268191268192E-3</v>
      </c>
      <c r="I26">
        <f t="shared" si="1"/>
        <v>38</v>
      </c>
      <c r="J26">
        <f t="shared" si="2"/>
        <v>137</v>
      </c>
      <c r="K26">
        <f t="shared" si="3"/>
        <v>361800</v>
      </c>
      <c r="L26">
        <f t="shared" si="4"/>
        <v>1809</v>
      </c>
    </row>
    <row r="27" spans="1:12" x14ac:dyDescent="0.3">
      <c r="A27">
        <v>0.3469608452570726</v>
      </c>
      <c r="B27">
        <v>1</v>
      </c>
      <c r="C27">
        <f t="shared" si="0"/>
        <v>0</v>
      </c>
      <c r="D27">
        <f>SUM(C$2:C27)</f>
        <v>11</v>
      </c>
      <c r="E27">
        <f>SUM(B$2:B27)</f>
        <v>15</v>
      </c>
      <c r="F27">
        <f t="shared" si="5"/>
        <v>0.28846153846153844</v>
      </c>
      <c r="G27">
        <f t="shared" si="6"/>
        <v>7.4324324324324328E-2</v>
      </c>
      <c r="H27">
        <f t="shared" si="7"/>
        <v>0</v>
      </c>
      <c r="I27">
        <f t="shared" si="1"/>
        <v>37</v>
      </c>
      <c r="J27">
        <f t="shared" si="2"/>
        <v>137</v>
      </c>
      <c r="K27">
        <f t="shared" si="3"/>
        <v>366700</v>
      </c>
      <c r="L27">
        <f t="shared" si="4"/>
        <v>1833.5</v>
      </c>
    </row>
    <row r="28" spans="1:12" x14ac:dyDescent="0.3">
      <c r="A28">
        <v>0.33747272396218903</v>
      </c>
      <c r="B28">
        <v>0</v>
      </c>
      <c r="C28">
        <f t="shared" si="0"/>
        <v>1</v>
      </c>
      <c r="D28">
        <f>SUM(C$2:C28)</f>
        <v>12</v>
      </c>
      <c r="E28">
        <f>SUM(B$2:B28)</f>
        <v>15</v>
      </c>
      <c r="F28">
        <f t="shared" si="5"/>
        <v>0.28846153846153844</v>
      </c>
      <c r="G28">
        <f t="shared" si="6"/>
        <v>8.1081081081081086E-2</v>
      </c>
      <c r="H28">
        <f t="shared" si="7"/>
        <v>1.949064449064449E-3</v>
      </c>
      <c r="I28">
        <f t="shared" si="1"/>
        <v>37</v>
      </c>
      <c r="J28">
        <f t="shared" si="2"/>
        <v>136</v>
      </c>
      <c r="K28">
        <f t="shared" si="3"/>
        <v>362700</v>
      </c>
      <c r="L28">
        <f t="shared" si="4"/>
        <v>1813.5</v>
      </c>
    </row>
    <row r="29" spans="1:12" x14ac:dyDescent="0.3">
      <c r="A29">
        <v>0.33613273967838686</v>
      </c>
      <c r="B29">
        <v>1</v>
      </c>
      <c r="C29">
        <f t="shared" si="0"/>
        <v>0</v>
      </c>
      <c r="D29">
        <f>SUM(C$2:C29)</f>
        <v>12</v>
      </c>
      <c r="E29">
        <f>SUM(B$2:B29)</f>
        <v>16</v>
      </c>
      <c r="F29">
        <f t="shared" si="5"/>
        <v>0.30769230769230771</v>
      </c>
      <c r="G29">
        <f t="shared" si="6"/>
        <v>8.1081081081081086E-2</v>
      </c>
      <c r="H29">
        <f t="shared" si="7"/>
        <v>0</v>
      </c>
      <c r="I29">
        <f t="shared" si="1"/>
        <v>36</v>
      </c>
      <c r="J29">
        <f t="shared" si="2"/>
        <v>136</v>
      </c>
      <c r="K29">
        <f t="shared" si="3"/>
        <v>367600</v>
      </c>
      <c r="L29">
        <f t="shared" si="4"/>
        <v>1838</v>
      </c>
    </row>
    <row r="30" spans="1:12" x14ac:dyDescent="0.3">
      <c r="A30">
        <v>0.33360036914447422</v>
      </c>
      <c r="B30">
        <v>0</v>
      </c>
      <c r="C30">
        <f t="shared" si="0"/>
        <v>1</v>
      </c>
      <c r="D30">
        <f>SUM(C$2:C30)</f>
        <v>13</v>
      </c>
      <c r="E30">
        <f>SUM(B$2:B30)</f>
        <v>16</v>
      </c>
      <c r="F30">
        <f t="shared" si="5"/>
        <v>0.30769230769230771</v>
      </c>
      <c r="G30">
        <f t="shared" si="6"/>
        <v>8.7837837837837843E-2</v>
      </c>
      <c r="H30">
        <f t="shared" si="7"/>
        <v>2.0790020790020791E-3</v>
      </c>
      <c r="I30">
        <f t="shared" si="1"/>
        <v>36</v>
      </c>
      <c r="J30">
        <f t="shared" si="2"/>
        <v>135</v>
      </c>
      <c r="K30">
        <f t="shared" si="3"/>
        <v>363600</v>
      </c>
      <c r="L30">
        <f t="shared" si="4"/>
        <v>1818</v>
      </c>
    </row>
    <row r="31" spans="1:12" x14ac:dyDescent="0.3">
      <c r="A31">
        <v>0.32386074810349974</v>
      </c>
      <c r="B31">
        <v>0</v>
      </c>
      <c r="C31">
        <f t="shared" si="0"/>
        <v>1</v>
      </c>
      <c r="D31">
        <f>SUM(C$2:C31)</f>
        <v>14</v>
      </c>
      <c r="E31">
        <f>SUM(B$2:B31)</f>
        <v>16</v>
      </c>
      <c r="F31">
        <f t="shared" si="5"/>
        <v>0.30769230769230771</v>
      </c>
      <c r="G31">
        <f t="shared" si="6"/>
        <v>9.45945945945946E-2</v>
      </c>
      <c r="H31">
        <f t="shared" si="7"/>
        <v>2.0790020790020791E-3</v>
      </c>
      <c r="I31">
        <f t="shared" si="1"/>
        <v>36</v>
      </c>
      <c r="J31">
        <f t="shared" si="2"/>
        <v>134</v>
      </c>
      <c r="K31">
        <f t="shared" si="3"/>
        <v>359600</v>
      </c>
      <c r="L31">
        <f t="shared" si="4"/>
        <v>1798</v>
      </c>
    </row>
    <row r="32" spans="1:12" x14ac:dyDescent="0.3">
      <c r="A32">
        <v>0.31982949855862614</v>
      </c>
      <c r="B32">
        <v>0</v>
      </c>
      <c r="C32">
        <f t="shared" si="0"/>
        <v>1</v>
      </c>
      <c r="D32">
        <f>SUM(C$2:C32)</f>
        <v>15</v>
      </c>
      <c r="E32">
        <f>SUM(B$2:B32)</f>
        <v>16</v>
      </c>
      <c r="F32">
        <f t="shared" si="5"/>
        <v>0.30769230769230771</v>
      </c>
      <c r="G32">
        <f t="shared" si="6"/>
        <v>0.10135135135135136</v>
      </c>
      <c r="H32">
        <f t="shared" si="7"/>
        <v>2.0790020790020791E-3</v>
      </c>
      <c r="I32">
        <f t="shared" si="1"/>
        <v>36</v>
      </c>
      <c r="J32">
        <f t="shared" si="2"/>
        <v>133</v>
      </c>
      <c r="K32">
        <f t="shared" si="3"/>
        <v>355600</v>
      </c>
      <c r="L32">
        <f t="shared" si="4"/>
        <v>1778</v>
      </c>
    </row>
    <row r="33" spans="1:12" x14ac:dyDescent="0.3">
      <c r="A33">
        <v>0.31042684461861519</v>
      </c>
      <c r="B33">
        <v>1</v>
      </c>
      <c r="C33">
        <f t="shared" si="0"/>
        <v>0</v>
      </c>
      <c r="D33">
        <f>SUM(C$2:C33)</f>
        <v>15</v>
      </c>
      <c r="E33">
        <f>SUM(B$2:B33)</f>
        <v>17</v>
      </c>
      <c r="F33">
        <f t="shared" si="5"/>
        <v>0.32692307692307693</v>
      </c>
      <c r="G33">
        <f t="shared" si="6"/>
        <v>0.10135135135135136</v>
      </c>
      <c r="H33">
        <f t="shared" si="7"/>
        <v>0</v>
      </c>
      <c r="I33">
        <f t="shared" si="1"/>
        <v>35</v>
      </c>
      <c r="J33">
        <f t="shared" si="2"/>
        <v>133</v>
      </c>
      <c r="K33">
        <f t="shared" si="3"/>
        <v>360500</v>
      </c>
      <c r="L33">
        <f t="shared" si="4"/>
        <v>1802.5</v>
      </c>
    </row>
    <row r="34" spans="1:12" x14ac:dyDescent="0.3">
      <c r="A34">
        <v>0.31016159249476261</v>
      </c>
      <c r="B34">
        <v>1</v>
      </c>
      <c r="C34">
        <f t="shared" ref="C34:C65" si="8">1-B34</f>
        <v>0</v>
      </c>
      <c r="D34">
        <f>SUM(C$2:C34)</f>
        <v>15</v>
      </c>
      <c r="E34">
        <f>SUM(B$2:B34)</f>
        <v>18</v>
      </c>
      <c r="F34">
        <f t="shared" si="5"/>
        <v>0.34615384615384615</v>
      </c>
      <c r="G34">
        <f t="shared" si="6"/>
        <v>0.10135135135135136</v>
      </c>
      <c r="H34">
        <f t="shared" si="7"/>
        <v>0</v>
      </c>
      <c r="I34">
        <f t="shared" ref="I34:I65" si="9">52-E34</f>
        <v>34</v>
      </c>
      <c r="J34">
        <f t="shared" ref="J34:J65" si="10">148-D34</f>
        <v>133</v>
      </c>
      <c r="K34">
        <f t="shared" ref="K34:K65" si="11">4000*J34-4900*I34</f>
        <v>365400</v>
      </c>
      <c r="L34">
        <f t="shared" ref="L34:L65" si="12">K34/200</f>
        <v>1827</v>
      </c>
    </row>
    <row r="35" spans="1:12" x14ac:dyDescent="0.3">
      <c r="A35">
        <v>0.29756969851314563</v>
      </c>
      <c r="B35">
        <v>1</v>
      </c>
      <c r="C35">
        <f t="shared" si="8"/>
        <v>0</v>
      </c>
      <c r="D35">
        <f>SUM(C$2:C35)</f>
        <v>15</v>
      </c>
      <c r="E35">
        <f>SUM(B$2:B35)</f>
        <v>19</v>
      </c>
      <c r="F35">
        <f t="shared" si="5"/>
        <v>0.36538461538461536</v>
      </c>
      <c r="G35">
        <f t="shared" si="6"/>
        <v>0.10135135135135136</v>
      </c>
      <c r="H35">
        <f t="shared" si="7"/>
        <v>0</v>
      </c>
      <c r="I35">
        <f t="shared" si="9"/>
        <v>33</v>
      </c>
      <c r="J35">
        <f t="shared" si="10"/>
        <v>133</v>
      </c>
      <c r="K35">
        <f t="shared" si="11"/>
        <v>370300</v>
      </c>
      <c r="L35">
        <f t="shared" si="12"/>
        <v>1851.5</v>
      </c>
    </row>
    <row r="36" spans="1:12" x14ac:dyDescent="0.3">
      <c r="A36">
        <v>0.29730072888828518</v>
      </c>
      <c r="B36">
        <v>0</v>
      </c>
      <c r="C36">
        <f t="shared" si="8"/>
        <v>1</v>
      </c>
      <c r="D36">
        <f>SUM(C$2:C36)</f>
        <v>16</v>
      </c>
      <c r="E36">
        <f>SUM(B$2:B36)</f>
        <v>19</v>
      </c>
      <c r="F36">
        <f t="shared" si="5"/>
        <v>0.36538461538461536</v>
      </c>
      <c r="G36">
        <f t="shared" si="6"/>
        <v>0.10810810810810811</v>
      </c>
      <c r="H36">
        <f t="shared" si="7"/>
        <v>2.468814968814969E-3</v>
      </c>
      <c r="I36">
        <f t="shared" si="9"/>
        <v>33</v>
      </c>
      <c r="J36">
        <f t="shared" si="10"/>
        <v>132</v>
      </c>
      <c r="K36">
        <f t="shared" si="11"/>
        <v>366300</v>
      </c>
      <c r="L36">
        <f t="shared" si="12"/>
        <v>1831.5</v>
      </c>
    </row>
    <row r="37" spans="1:12" x14ac:dyDescent="0.3">
      <c r="A37">
        <v>0.2960396872104053</v>
      </c>
      <c r="B37">
        <v>0</v>
      </c>
      <c r="C37">
        <f t="shared" si="8"/>
        <v>1</v>
      </c>
      <c r="D37">
        <f>SUM(C$2:C37)</f>
        <v>17</v>
      </c>
      <c r="E37">
        <f>SUM(B$2:B37)</f>
        <v>19</v>
      </c>
      <c r="F37">
        <f t="shared" si="5"/>
        <v>0.36538461538461536</v>
      </c>
      <c r="G37">
        <f t="shared" si="6"/>
        <v>0.11486486486486487</v>
      </c>
      <c r="H37">
        <f t="shared" ref="H37:H68" si="13">(F36+F37)/2*(G37-G36)</f>
        <v>2.468814968814969E-3</v>
      </c>
      <c r="I37">
        <f t="shared" si="9"/>
        <v>33</v>
      </c>
      <c r="J37">
        <f t="shared" si="10"/>
        <v>131</v>
      </c>
      <c r="K37">
        <f t="shared" si="11"/>
        <v>362300</v>
      </c>
      <c r="L37">
        <f t="shared" si="12"/>
        <v>1811.5</v>
      </c>
    </row>
    <row r="38" spans="1:12" x14ac:dyDescent="0.3">
      <c r="A38">
        <v>0.29488954291606151</v>
      </c>
      <c r="B38">
        <v>1</v>
      </c>
      <c r="C38">
        <f t="shared" si="8"/>
        <v>0</v>
      </c>
      <c r="D38">
        <f>SUM(C$2:C38)</f>
        <v>17</v>
      </c>
      <c r="E38">
        <f>SUM(B$2:B38)</f>
        <v>20</v>
      </c>
      <c r="F38">
        <f t="shared" si="5"/>
        <v>0.38461538461538464</v>
      </c>
      <c r="G38">
        <f t="shared" si="6"/>
        <v>0.11486486486486487</v>
      </c>
      <c r="H38">
        <f t="shared" si="13"/>
        <v>0</v>
      </c>
      <c r="I38">
        <f t="shared" si="9"/>
        <v>32</v>
      </c>
      <c r="J38">
        <f t="shared" si="10"/>
        <v>131</v>
      </c>
      <c r="K38">
        <f t="shared" si="11"/>
        <v>367200</v>
      </c>
      <c r="L38">
        <f t="shared" si="12"/>
        <v>1836</v>
      </c>
    </row>
    <row r="39" spans="1:12" x14ac:dyDescent="0.3">
      <c r="A39">
        <v>0.28719436947299126</v>
      </c>
      <c r="B39">
        <v>0</v>
      </c>
      <c r="C39">
        <f t="shared" si="8"/>
        <v>1</v>
      </c>
      <c r="D39">
        <f>SUM(C$2:C39)</f>
        <v>18</v>
      </c>
      <c r="E39">
        <f>SUM(B$2:B39)</f>
        <v>20</v>
      </c>
      <c r="F39">
        <f t="shared" si="5"/>
        <v>0.38461538461538464</v>
      </c>
      <c r="G39">
        <f t="shared" si="6"/>
        <v>0.12162162162162163</v>
      </c>
      <c r="H39">
        <f t="shared" si="13"/>
        <v>2.5987525987525989E-3</v>
      </c>
      <c r="I39">
        <f t="shared" si="9"/>
        <v>32</v>
      </c>
      <c r="J39">
        <f t="shared" si="10"/>
        <v>130</v>
      </c>
      <c r="K39">
        <f t="shared" si="11"/>
        <v>363200</v>
      </c>
      <c r="L39">
        <f t="shared" si="12"/>
        <v>1816</v>
      </c>
    </row>
    <row r="40" spans="1:12" x14ac:dyDescent="0.3">
      <c r="A40">
        <v>0.2864635571658708</v>
      </c>
      <c r="B40">
        <v>0</v>
      </c>
      <c r="C40">
        <f t="shared" si="8"/>
        <v>1</v>
      </c>
      <c r="D40">
        <f>SUM(C$2:C40)</f>
        <v>19</v>
      </c>
      <c r="E40">
        <f>SUM(B$2:B40)</f>
        <v>20</v>
      </c>
      <c r="F40">
        <f t="shared" si="5"/>
        <v>0.38461538461538464</v>
      </c>
      <c r="G40">
        <f t="shared" si="6"/>
        <v>0.12837837837837837</v>
      </c>
      <c r="H40">
        <f t="shared" si="13"/>
        <v>2.5987525987525937E-3</v>
      </c>
      <c r="I40">
        <f t="shared" si="9"/>
        <v>32</v>
      </c>
      <c r="J40">
        <f t="shared" si="10"/>
        <v>129</v>
      </c>
      <c r="K40">
        <f t="shared" si="11"/>
        <v>359200</v>
      </c>
      <c r="L40">
        <f t="shared" si="12"/>
        <v>1796</v>
      </c>
    </row>
    <row r="41" spans="1:12" x14ac:dyDescent="0.3">
      <c r="A41">
        <v>0.28433804849318889</v>
      </c>
      <c r="B41">
        <v>1</v>
      </c>
      <c r="C41">
        <f t="shared" si="8"/>
        <v>0</v>
      </c>
      <c r="D41">
        <f>SUM(C$2:C41)</f>
        <v>19</v>
      </c>
      <c r="E41">
        <f>SUM(B$2:B41)</f>
        <v>21</v>
      </c>
      <c r="F41">
        <f t="shared" si="5"/>
        <v>0.40384615384615385</v>
      </c>
      <c r="G41">
        <f t="shared" si="6"/>
        <v>0.12837837837837837</v>
      </c>
      <c r="H41">
        <f t="shared" si="13"/>
        <v>0</v>
      </c>
      <c r="I41">
        <f t="shared" si="9"/>
        <v>31</v>
      </c>
      <c r="J41">
        <f t="shared" si="10"/>
        <v>129</v>
      </c>
      <c r="K41">
        <f t="shared" si="11"/>
        <v>364100</v>
      </c>
      <c r="L41">
        <f t="shared" si="12"/>
        <v>1820.5</v>
      </c>
    </row>
    <row r="42" spans="1:12" x14ac:dyDescent="0.3">
      <c r="A42">
        <v>0.28373252037994046</v>
      </c>
      <c r="B42">
        <v>1</v>
      </c>
      <c r="C42">
        <f t="shared" si="8"/>
        <v>0</v>
      </c>
      <c r="D42">
        <f>SUM(C$2:C42)</f>
        <v>19</v>
      </c>
      <c r="E42">
        <f>SUM(B$2:B42)</f>
        <v>22</v>
      </c>
      <c r="F42">
        <f t="shared" si="5"/>
        <v>0.42307692307692307</v>
      </c>
      <c r="G42">
        <f t="shared" si="6"/>
        <v>0.12837837837837837</v>
      </c>
      <c r="H42">
        <f t="shared" si="13"/>
        <v>0</v>
      </c>
      <c r="I42">
        <f t="shared" si="9"/>
        <v>30</v>
      </c>
      <c r="J42">
        <f t="shared" si="10"/>
        <v>129</v>
      </c>
      <c r="K42">
        <f t="shared" si="11"/>
        <v>369000</v>
      </c>
      <c r="L42">
        <f t="shared" si="12"/>
        <v>1845</v>
      </c>
    </row>
    <row r="43" spans="1:12" x14ac:dyDescent="0.3">
      <c r="A43">
        <v>0.27820825107007086</v>
      </c>
      <c r="B43">
        <v>1</v>
      </c>
      <c r="C43">
        <f t="shared" si="8"/>
        <v>0</v>
      </c>
      <c r="D43">
        <f>SUM(C$2:C43)</f>
        <v>19</v>
      </c>
      <c r="E43">
        <f>SUM(B$2:B43)</f>
        <v>23</v>
      </c>
      <c r="F43">
        <f t="shared" si="5"/>
        <v>0.44230769230769229</v>
      </c>
      <c r="G43">
        <f t="shared" si="6"/>
        <v>0.12837837837837837</v>
      </c>
      <c r="H43">
        <f t="shared" si="13"/>
        <v>0</v>
      </c>
      <c r="I43">
        <f t="shared" si="9"/>
        <v>29</v>
      </c>
      <c r="J43">
        <f t="shared" si="10"/>
        <v>129</v>
      </c>
      <c r="K43">
        <f t="shared" si="11"/>
        <v>373900</v>
      </c>
      <c r="L43">
        <f t="shared" si="12"/>
        <v>1869.5</v>
      </c>
    </row>
    <row r="44" spans="1:12" x14ac:dyDescent="0.3">
      <c r="A44">
        <v>0.27671247999667914</v>
      </c>
      <c r="B44">
        <v>1</v>
      </c>
      <c r="C44">
        <f t="shared" si="8"/>
        <v>0</v>
      </c>
      <c r="D44">
        <f>SUM(C$2:C44)</f>
        <v>19</v>
      </c>
      <c r="E44">
        <f>SUM(B$2:B44)</f>
        <v>24</v>
      </c>
      <c r="F44">
        <f t="shared" si="5"/>
        <v>0.46153846153846156</v>
      </c>
      <c r="G44">
        <f t="shared" si="6"/>
        <v>0.12837837837837837</v>
      </c>
      <c r="H44">
        <f t="shared" si="13"/>
        <v>0</v>
      </c>
      <c r="I44">
        <f t="shared" si="9"/>
        <v>28</v>
      </c>
      <c r="J44">
        <f t="shared" si="10"/>
        <v>129</v>
      </c>
      <c r="K44">
        <f t="shared" si="11"/>
        <v>378800</v>
      </c>
      <c r="L44">
        <f t="shared" si="12"/>
        <v>1894</v>
      </c>
    </row>
    <row r="45" spans="1:12" x14ac:dyDescent="0.3">
      <c r="A45">
        <v>0.27581062704899117</v>
      </c>
      <c r="B45">
        <v>0</v>
      </c>
      <c r="C45">
        <f t="shared" si="8"/>
        <v>1</v>
      </c>
      <c r="D45">
        <f>SUM(C$2:C45)</f>
        <v>20</v>
      </c>
      <c r="E45">
        <f>SUM(B$2:B45)</f>
        <v>24</v>
      </c>
      <c r="F45">
        <f t="shared" si="5"/>
        <v>0.46153846153846156</v>
      </c>
      <c r="G45">
        <f t="shared" si="6"/>
        <v>0.13513513513513514</v>
      </c>
      <c r="H45">
        <f t="shared" si="13"/>
        <v>3.1185031185031252E-3</v>
      </c>
      <c r="I45">
        <f t="shared" si="9"/>
        <v>28</v>
      </c>
      <c r="J45">
        <f t="shared" si="10"/>
        <v>128</v>
      </c>
      <c r="K45">
        <f t="shared" si="11"/>
        <v>374800</v>
      </c>
      <c r="L45">
        <f t="shared" si="12"/>
        <v>1874</v>
      </c>
    </row>
    <row r="46" spans="1:12" x14ac:dyDescent="0.3">
      <c r="A46">
        <v>0.26739712242881758</v>
      </c>
      <c r="B46">
        <v>1</v>
      </c>
      <c r="C46">
        <f t="shared" si="8"/>
        <v>0</v>
      </c>
      <c r="D46">
        <f>SUM(C$2:C46)</f>
        <v>20</v>
      </c>
      <c r="E46">
        <f>SUM(B$2:B46)</f>
        <v>25</v>
      </c>
      <c r="F46">
        <f t="shared" si="5"/>
        <v>0.48076923076923078</v>
      </c>
      <c r="G46">
        <f t="shared" si="6"/>
        <v>0.13513513513513514</v>
      </c>
      <c r="H46">
        <f t="shared" si="13"/>
        <v>0</v>
      </c>
      <c r="I46">
        <f t="shared" si="9"/>
        <v>27</v>
      </c>
      <c r="J46">
        <f t="shared" si="10"/>
        <v>128</v>
      </c>
      <c r="K46">
        <f t="shared" si="11"/>
        <v>379700</v>
      </c>
      <c r="L46">
        <f t="shared" si="12"/>
        <v>1898.5</v>
      </c>
    </row>
    <row r="47" spans="1:12" x14ac:dyDescent="0.3">
      <c r="A47">
        <v>0.26384466719577476</v>
      </c>
      <c r="B47">
        <v>0</v>
      </c>
      <c r="C47">
        <f t="shared" si="8"/>
        <v>1</v>
      </c>
      <c r="D47">
        <f>SUM(C$2:C47)</f>
        <v>21</v>
      </c>
      <c r="E47">
        <f>SUM(B$2:B47)</f>
        <v>25</v>
      </c>
      <c r="F47">
        <f t="shared" si="5"/>
        <v>0.48076923076923078</v>
      </c>
      <c r="G47">
        <f t="shared" si="6"/>
        <v>0.14189189189189189</v>
      </c>
      <c r="H47">
        <f t="shared" si="13"/>
        <v>3.2484407484407421E-3</v>
      </c>
      <c r="I47">
        <f t="shared" si="9"/>
        <v>27</v>
      </c>
      <c r="J47">
        <f t="shared" si="10"/>
        <v>127</v>
      </c>
      <c r="K47">
        <f t="shared" si="11"/>
        <v>375700</v>
      </c>
      <c r="L47">
        <f t="shared" si="12"/>
        <v>1878.5</v>
      </c>
    </row>
    <row r="48" spans="1:12" x14ac:dyDescent="0.3">
      <c r="A48">
        <v>0.2627099808392736</v>
      </c>
      <c r="B48">
        <v>1</v>
      </c>
      <c r="C48">
        <f t="shared" si="8"/>
        <v>0</v>
      </c>
      <c r="D48">
        <f>SUM(C$2:C48)</f>
        <v>21</v>
      </c>
      <c r="E48">
        <f>SUM(B$2:B48)</f>
        <v>26</v>
      </c>
      <c r="F48">
        <f t="shared" si="5"/>
        <v>0.5</v>
      </c>
      <c r="G48">
        <f t="shared" si="6"/>
        <v>0.14189189189189189</v>
      </c>
      <c r="H48">
        <f t="shared" si="13"/>
        <v>0</v>
      </c>
      <c r="I48">
        <f t="shared" si="9"/>
        <v>26</v>
      </c>
      <c r="J48">
        <f t="shared" si="10"/>
        <v>127</v>
      </c>
      <c r="K48">
        <f t="shared" si="11"/>
        <v>380600</v>
      </c>
      <c r="L48">
        <f t="shared" si="12"/>
        <v>1903</v>
      </c>
    </row>
    <row r="49" spans="1:12" x14ac:dyDescent="0.3">
      <c r="A49">
        <v>0.2615068165215822</v>
      </c>
      <c r="B49">
        <v>0</v>
      </c>
      <c r="C49">
        <f t="shared" si="8"/>
        <v>1</v>
      </c>
      <c r="D49">
        <f>SUM(C$2:C49)</f>
        <v>22</v>
      </c>
      <c r="E49">
        <f>SUM(B$2:B49)</f>
        <v>26</v>
      </c>
      <c r="F49">
        <f t="shared" si="5"/>
        <v>0.5</v>
      </c>
      <c r="G49">
        <f t="shared" si="6"/>
        <v>0.14864864864864866</v>
      </c>
      <c r="H49">
        <f t="shared" si="13"/>
        <v>3.3783783783783855E-3</v>
      </c>
      <c r="I49">
        <f t="shared" si="9"/>
        <v>26</v>
      </c>
      <c r="J49">
        <f t="shared" si="10"/>
        <v>126</v>
      </c>
      <c r="K49">
        <f t="shared" si="11"/>
        <v>376600</v>
      </c>
      <c r="L49">
        <f t="shared" si="12"/>
        <v>1883</v>
      </c>
    </row>
    <row r="50" spans="1:12" x14ac:dyDescent="0.3">
      <c r="A50">
        <v>0.25994626297572293</v>
      </c>
      <c r="B50">
        <v>0</v>
      </c>
      <c r="C50">
        <f t="shared" si="8"/>
        <v>1</v>
      </c>
      <c r="D50">
        <f>SUM(C$2:C50)</f>
        <v>23</v>
      </c>
      <c r="E50">
        <f>SUM(B$2:B50)</f>
        <v>26</v>
      </c>
      <c r="F50">
        <f t="shared" si="5"/>
        <v>0.5</v>
      </c>
      <c r="G50">
        <f t="shared" si="6"/>
        <v>0.1554054054054054</v>
      </c>
      <c r="H50">
        <f t="shared" si="13"/>
        <v>3.3783783783783716E-3</v>
      </c>
      <c r="I50">
        <f t="shared" si="9"/>
        <v>26</v>
      </c>
      <c r="J50">
        <f t="shared" si="10"/>
        <v>125</v>
      </c>
      <c r="K50">
        <f t="shared" si="11"/>
        <v>372600</v>
      </c>
      <c r="L50">
        <f t="shared" si="12"/>
        <v>1863</v>
      </c>
    </row>
    <row r="51" spans="1:12" x14ac:dyDescent="0.3">
      <c r="A51">
        <v>0.24214583832687617</v>
      </c>
      <c r="B51">
        <v>0</v>
      </c>
      <c r="C51">
        <f t="shared" si="8"/>
        <v>1</v>
      </c>
      <c r="D51">
        <f>SUM(C$2:C51)</f>
        <v>24</v>
      </c>
      <c r="E51">
        <f>SUM(B$2:B51)</f>
        <v>26</v>
      </c>
      <c r="F51">
        <f t="shared" si="5"/>
        <v>0.5</v>
      </c>
      <c r="G51">
        <f t="shared" si="6"/>
        <v>0.16216216216216217</v>
      </c>
      <c r="H51">
        <f t="shared" si="13"/>
        <v>3.3783783783783855E-3</v>
      </c>
      <c r="I51">
        <f t="shared" si="9"/>
        <v>26</v>
      </c>
      <c r="J51">
        <f t="shared" si="10"/>
        <v>124</v>
      </c>
      <c r="K51">
        <f t="shared" si="11"/>
        <v>368600</v>
      </c>
      <c r="L51">
        <f t="shared" si="12"/>
        <v>1843</v>
      </c>
    </row>
    <row r="52" spans="1:12" x14ac:dyDescent="0.3">
      <c r="A52">
        <v>0.23513744461951991</v>
      </c>
      <c r="B52">
        <v>1</v>
      </c>
      <c r="C52">
        <f t="shared" si="8"/>
        <v>0</v>
      </c>
      <c r="D52">
        <f>SUM(C$2:C52)</f>
        <v>24</v>
      </c>
      <c r="E52">
        <f>SUM(B$2:B52)</f>
        <v>27</v>
      </c>
      <c r="F52">
        <f t="shared" si="5"/>
        <v>0.51923076923076927</v>
      </c>
      <c r="G52">
        <f t="shared" si="6"/>
        <v>0.16216216216216217</v>
      </c>
      <c r="H52">
        <f t="shared" si="13"/>
        <v>0</v>
      </c>
      <c r="I52">
        <f t="shared" si="9"/>
        <v>25</v>
      </c>
      <c r="J52">
        <f t="shared" si="10"/>
        <v>124</v>
      </c>
      <c r="K52">
        <f t="shared" si="11"/>
        <v>373500</v>
      </c>
      <c r="L52">
        <f t="shared" si="12"/>
        <v>1867.5</v>
      </c>
    </row>
    <row r="53" spans="1:12" x14ac:dyDescent="0.3">
      <c r="A53">
        <v>0.23272207602447414</v>
      </c>
      <c r="B53">
        <v>0</v>
      </c>
      <c r="C53">
        <f t="shared" si="8"/>
        <v>1</v>
      </c>
      <c r="D53">
        <f>SUM(C$2:C53)</f>
        <v>25</v>
      </c>
      <c r="E53">
        <f>SUM(B$2:B53)</f>
        <v>27</v>
      </c>
      <c r="F53">
        <f t="shared" si="5"/>
        <v>0.51923076923076927</v>
      </c>
      <c r="G53">
        <f t="shared" si="6"/>
        <v>0.16891891891891891</v>
      </c>
      <c r="H53">
        <f t="shared" si="13"/>
        <v>3.5083160083160016E-3</v>
      </c>
      <c r="I53">
        <f t="shared" si="9"/>
        <v>25</v>
      </c>
      <c r="J53">
        <f t="shared" si="10"/>
        <v>123</v>
      </c>
      <c r="K53">
        <f t="shared" si="11"/>
        <v>369500</v>
      </c>
      <c r="L53">
        <f t="shared" si="12"/>
        <v>1847.5</v>
      </c>
    </row>
    <row r="54" spans="1:12" x14ac:dyDescent="0.3">
      <c r="A54">
        <v>0.23185147081078761</v>
      </c>
      <c r="B54">
        <v>1</v>
      </c>
      <c r="C54">
        <f t="shared" si="8"/>
        <v>0</v>
      </c>
      <c r="D54">
        <f>SUM(C$2:C54)</f>
        <v>25</v>
      </c>
      <c r="E54">
        <f>SUM(B$2:B54)</f>
        <v>28</v>
      </c>
      <c r="F54">
        <f t="shared" si="5"/>
        <v>0.53846153846153844</v>
      </c>
      <c r="G54">
        <f t="shared" si="6"/>
        <v>0.16891891891891891</v>
      </c>
      <c r="H54">
        <f t="shared" si="13"/>
        <v>0</v>
      </c>
      <c r="I54">
        <f t="shared" si="9"/>
        <v>24</v>
      </c>
      <c r="J54">
        <f t="shared" si="10"/>
        <v>123</v>
      </c>
      <c r="K54">
        <f t="shared" si="11"/>
        <v>374400</v>
      </c>
      <c r="L54">
        <f t="shared" si="12"/>
        <v>1872</v>
      </c>
    </row>
    <row r="55" spans="1:12" x14ac:dyDescent="0.3">
      <c r="A55">
        <v>0.23013634468570637</v>
      </c>
      <c r="B55">
        <v>1</v>
      </c>
      <c r="C55">
        <f t="shared" si="8"/>
        <v>0</v>
      </c>
      <c r="D55">
        <f>SUM(C$2:C55)</f>
        <v>25</v>
      </c>
      <c r="E55">
        <f>SUM(B$2:B55)</f>
        <v>29</v>
      </c>
      <c r="F55">
        <f t="shared" si="5"/>
        <v>0.55769230769230771</v>
      </c>
      <c r="G55">
        <f t="shared" si="6"/>
        <v>0.16891891891891891</v>
      </c>
      <c r="H55">
        <f t="shared" si="13"/>
        <v>0</v>
      </c>
      <c r="I55">
        <f t="shared" si="9"/>
        <v>23</v>
      </c>
      <c r="J55">
        <f t="shared" si="10"/>
        <v>123</v>
      </c>
      <c r="K55">
        <f t="shared" si="11"/>
        <v>379300</v>
      </c>
      <c r="L55">
        <f t="shared" si="12"/>
        <v>1896.5</v>
      </c>
    </row>
    <row r="56" spans="1:12" x14ac:dyDescent="0.3">
      <c r="A56">
        <v>0.22429838636967808</v>
      </c>
      <c r="B56">
        <v>1</v>
      </c>
      <c r="C56">
        <f t="shared" si="8"/>
        <v>0</v>
      </c>
      <c r="D56">
        <f>SUM(C$2:C56)</f>
        <v>25</v>
      </c>
      <c r="E56">
        <f>SUM(B$2:B56)</f>
        <v>30</v>
      </c>
      <c r="F56">
        <f t="shared" si="5"/>
        <v>0.57692307692307687</v>
      </c>
      <c r="G56">
        <f t="shared" si="6"/>
        <v>0.16891891891891891</v>
      </c>
      <c r="H56">
        <f t="shared" si="13"/>
        <v>0</v>
      </c>
      <c r="I56">
        <f t="shared" si="9"/>
        <v>22</v>
      </c>
      <c r="J56">
        <f t="shared" si="10"/>
        <v>123</v>
      </c>
      <c r="K56">
        <f t="shared" si="11"/>
        <v>384200</v>
      </c>
      <c r="L56">
        <f t="shared" si="12"/>
        <v>1921</v>
      </c>
    </row>
    <row r="57" spans="1:12" x14ac:dyDescent="0.3">
      <c r="A57">
        <v>0.21683307382995917</v>
      </c>
      <c r="B57">
        <v>0</v>
      </c>
      <c r="C57">
        <f t="shared" si="8"/>
        <v>1</v>
      </c>
      <c r="D57">
        <f>SUM(C$2:C57)</f>
        <v>26</v>
      </c>
      <c r="E57">
        <f>SUM(B$2:B57)</f>
        <v>30</v>
      </c>
      <c r="F57">
        <f t="shared" si="5"/>
        <v>0.57692307692307687</v>
      </c>
      <c r="G57">
        <f t="shared" si="6"/>
        <v>0.17567567567567569</v>
      </c>
      <c r="H57">
        <f t="shared" si="13"/>
        <v>3.8981288981289062E-3</v>
      </c>
      <c r="I57">
        <f t="shared" si="9"/>
        <v>22</v>
      </c>
      <c r="J57">
        <f t="shared" si="10"/>
        <v>122</v>
      </c>
      <c r="K57">
        <f t="shared" si="11"/>
        <v>380200</v>
      </c>
      <c r="L57">
        <f t="shared" si="12"/>
        <v>1901</v>
      </c>
    </row>
    <row r="58" spans="1:12" x14ac:dyDescent="0.3">
      <c r="A58">
        <v>0.21355633034241306</v>
      </c>
      <c r="B58">
        <v>0</v>
      </c>
      <c r="C58">
        <f t="shared" si="8"/>
        <v>1</v>
      </c>
      <c r="D58">
        <f>SUM(C$2:C58)</f>
        <v>27</v>
      </c>
      <c r="E58">
        <f>SUM(B$2:B58)</f>
        <v>30</v>
      </c>
      <c r="F58">
        <f t="shared" si="5"/>
        <v>0.57692307692307687</v>
      </c>
      <c r="G58">
        <f t="shared" si="6"/>
        <v>0.18243243243243243</v>
      </c>
      <c r="H58">
        <f t="shared" si="13"/>
        <v>3.8981288981288901E-3</v>
      </c>
      <c r="I58">
        <f t="shared" si="9"/>
        <v>22</v>
      </c>
      <c r="J58">
        <f t="shared" si="10"/>
        <v>121</v>
      </c>
      <c r="K58">
        <f t="shared" si="11"/>
        <v>376200</v>
      </c>
      <c r="L58">
        <f t="shared" si="12"/>
        <v>1881</v>
      </c>
    </row>
    <row r="59" spans="1:12" x14ac:dyDescent="0.3">
      <c r="A59">
        <v>0.21257831837269114</v>
      </c>
      <c r="B59">
        <v>0</v>
      </c>
      <c r="C59">
        <f t="shared" si="8"/>
        <v>1</v>
      </c>
      <c r="D59">
        <f>SUM(C$2:C59)</f>
        <v>28</v>
      </c>
      <c r="E59">
        <f>SUM(B$2:B59)</f>
        <v>30</v>
      </c>
      <c r="F59">
        <f t="shared" si="5"/>
        <v>0.57692307692307687</v>
      </c>
      <c r="G59">
        <f t="shared" si="6"/>
        <v>0.1891891891891892</v>
      </c>
      <c r="H59">
        <f t="shared" si="13"/>
        <v>3.8981288981289062E-3</v>
      </c>
      <c r="I59">
        <f t="shared" si="9"/>
        <v>22</v>
      </c>
      <c r="J59">
        <f t="shared" si="10"/>
        <v>120</v>
      </c>
      <c r="K59">
        <f t="shared" si="11"/>
        <v>372200</v>
      </c>
      <c r="L59">
        <f t="shared" si="12"/>
        <v>1861</v>
      </c>
    </row>
    <row r="60" spans="1:12" x14ac:dyDescent="0.3">
      <c r="A60">
        <v>0.21252034370544917</v>
      </c>
      <c r="B60">
        <v>0</v>
      </c>
      <c r="C60">
        <f t="shared" si="8"/>
        <v>1</v>
      </c>
      <c r="D60">
        <f>SUM(C$2:C60)</f>
        <v>29</v>
      </c>
      <c r="E60">
        <f>SUM(B$2:B60)</f>
        <v>30</v>
      </c>
      <c r="F60">
        <f t="shared" si="5"/>
        <v>0.57692307692307687</v>
      </c>
      <c r="G60">
        <f t="shared" si="6"/>
        <v>0.19594594594594594</v>
      </c>
      <c r="H60">
        <f t="shared" si="13"/>
        <v>3.8981288981288901E-3</v>
      </c>
      <c r="I60">
        <f t="shared" si="9"/>
        <v>22</v>
      </c>
      <c r="J60">
        <f t="shared" si="10"/>
        <v>119</v>
      </c>
      <c r="K60">
        <f t="shared" si="11"/>
        <v>368200</v>
      </c>
      <c r="L60">
        <f t="shared" si="12"/>
        <v>1841</v>
      </c>
    </row>
    <row r="61" spans="1:12" x14ac:dyDescent="0.3">
      <c r="A61">
        <v>0.21164073931321781</v>
      </c>
      <c r="B61">
        <v>0</v>
      </c>
      <c r="C61">
        <f t="shared" si="8"/>
        <v>1</v>
      </c>
      <c r="D61">
        <f>SUM(C$2:C61)</f>
        <v>30</v>
      </c>
      <c r="E61">
        <f>SUM(B$2:B61)</f>
        <v>30</v>
      </c>
      <c r="F61">
        <f t="shared" si="5"/>
        <v>0.57692307692307687</v>
      </c>
      <c r="G61">
        <f t="shared" si="6"/>
        <v>0.20270270270270271</v>
      </c>
      <c r="H61">
        <f t="shared" si="13"/>
        <v>3.8981288981289062E-3</v>
      </c>
      <c r="I61">
        <f t="shared" si="9"/>
        <v>22</v>
      </c>
      <c r="J61">
        <f t="shared" si="10"/>
        <v>118</v>
      </c>
      <c r="K61">
        <f t="shared" si="11"/>
        <v>364200</v>
      </c>
      <c r="L61">
        <f t="shared" si="12"/>
        <v>1821</v>
      </c>
    </row>
    <row r="62" spans="1:12" x14ac:dyDescent="0.3">
      <c r="A62">
        <v>0.20654435504038396</v>
      </c>
      <c r="B62">
        <v>0</v>
      </c>
      <c r="C62">
        <f t="shared" si="8"/>
        <v>1</v>
      </c>
      <c r="D62">
        <f>SUM(C$2:C62)</f>
        <v>31</v>
      </c>
      <c r="E62">
        <f>SUM(B$2:B62)</f>
        <v>30</v>
      </c>
      <c r="F62">
        <f t="shared" si="5"/>
        <v>0.57692307692307687</v>
      </c>
      <c r="G62">
        <f t="shared" si="6"/>
        <v>0.20945945945945946</v>
      </c>
      <c r="H62">
        <f t="shared" si="13"/>
        <v>3.8981288981288901E-3</v>
      </c>
      <c r="I62">
        <f t="shared" si="9"/>
        <v>22</v>
      </c>
      <c r="J62">
        <f t="shared" si="10"/>
        <v>117</v>
      </c>
      <c r="K62">
        <f t="shared" si="11"/>
        <v>360200</v>
      </c>
      <c r="L62">
        <f t="shared" si="12"/>
        <v>1801</v>
      </c>
    </row>
    <row r="63" spans="1:12" x14ac:dyDescent="0.3">
      <c r="A63">
        <v>0.20237310399714989</v>
      </c>
      <c r="B63">
        <v>0</v>
      </c>
      <c r="C63">
        <f t="shared" si="8"/>
        <v>1</v>
      </c>
      <c r="D63">
        <f>SUM(C$2:C63)</f>
        <v>32</v>
      </c>
      <c r="E63">
        <f>SUM(B$2:B63)</f>
        <v>30</v>
      </c>
      <c r="F63">
        <f t="shared" si="5"/>
        <v>0.57692307692307687</v>
      </c>
      <c r="G63">
        <f t="shared" si="6"/>
        <v>0.21621621621621623</v>
      </c>
      <c r="H63">
        <f t="shared" si="13"/>
        <v>3.8981288981289062E-3</v>
      </c>
      <c r="I63">
        <f t="shared" si="9"/>
        <v>22</v>
      </c>
      <c r="J63">
        <f t="shared" si="10"/>
        <v>116</v>
      </c>
      <c r="K63">
        <f t="shared" si="11"/>
        <v>356200</v>
      </c>
      <c r="L63">
        <f t="shared" si="12"/>
        <v>1781</v>
      </c>
    </row>
    <row r="64" spans="1:12" x14ac:dyDescent="0.3">
      <c r="A64">
        <v>0.19876594824356461</v>
      </c>
      <c r="B64">
        <v>0</v>
      </c>
      <c r="C64">
        <f t="shared" si="8"/>
        <v>1</v>
      </c>
      <c r="D64">
        <f>SUM(C$2:C64)</f>
        <v>33</v>
      </c>
      <c r="E64">
        <f>SUM(B$2:B64)</f>
        <v>30</v>
      </c>
      <c r="F64">
        <f t="shared" si="5"/>
        <v>0.57692307692307687</v>
      </c>
      <c r="G64">
        <f t="shared" si="6"/>
        <v>0.22297297297297297</v>
      </c>
      <c r="H64">
        <f t="shared" si="13"/>
        <v>3.8981288981288901E-3</v>
      </c>
      <c r="I64">
        <f t="shared" si="9"/>
        <v>22</v>
      </c>
      <c r="J64">
        <f t="shared" si="10"/>
        <v>115</v>
      </c>
      <c r="K64">
        <f t="shared" si="11"/>
        <v>352200</v>
      </c>
      <c r="L64">
        <f t="shared" si="12"/>
        <v>1761</v>
      </c>
    </row>
    <row r="65" spans="1:12" x14ac:dyDescent="0.3">
      <c r="A65">
        <v>0.19327728994499979</v>
      </c>
      <c r="B65">
        <v>1</v>
      </c>
      <c r="C65">
        <f t="shared" si="8"/>
        <v>0</v>
      </c>
      <c r="D65">
        <f>SUM(C$2:C65)</f>
        <v>33</v>
      </c>
      <c r="E65">
        <f>SUM(B$2:B65)</f>
        <v>31</v>
      </c>
      <c r="F65">
        <f t="shared" si="5"/>
        <v>0.59615384615384615</v>
      </c>
      <c r="G65">
        <f t="shared" si="6"/>
        <v>0.22297297297297297</v>
      </c>
      <c r="H65">
        <f t="shared" si="13"/>
        <v>0</v>
      </c>
      <c r="I65">
        <f t="shared" si="9"/>
        <v>21</v>
      </c>
      <c r="J65">
        <f t="shared" si="10"/>
        <v>115</v>
      </c>
      <c r="K65">
        <f t="shared" si="11"/>
        <v>357100</v>
      </c>
      <c r="L65">
        <f t="shared" si="12"/>
        <v>1785.5</v>
      </c>
    </row>
    <row r="66" spans="1:12" x14ac:dyDescent="0.3">
      <c r="A66">
        <v>0.1924657915820209</v>
      </c>
      <c r="B66">
        <v>0</v>
      </c>
      <c r="C66">
        <f t="shared" ref="C66:C97" si="14">1-B66</f>
        <v>1</v>
      </c>
      <c r="D66">
        <f>SUM(C$2:C66)</f>
        <v>34</v>
      </c>
      <c r="E66">
        <f>SUM(B$2:B66)</f>
        <v>31</v>
      </c>
      <c r="F66">
        <f t="shared" si="5"/>
        <v>0.59615384615384615</v>
      </c>
      <c r="G66">
        <f t="shared" si="6"/>
        <v>0.22972972972972974</v>
      </c>
      <c r="H66">
        <f t="shared" si="13"/>
        <v>4.0280665280665361E-3</v>
      </c>
      <c r="I66">
        <f t="shared" ref="I66:I97" si="15">52-E66</f>
        <v>21</v>
      </c>
      <c r="J66">
        <f t="shared" ref="J66:J97" si="16">148-D66</f>
        <v>114</v>
      </c>
      <c r="K66">
        <f t="shared" ref="K66:K97" si="17">4000*J66-4900*I66</f>
        <v>353100</v>
      </c>
      <c r="L66">
        <f t="shared" ref="L66:L97" si="18">K66/200</f>
        <v>1765.5</v>
      </c>
    </row>
    <row r="67" spans="1:12" x14ac:dyDescent="0.3">
      <c r="A67">
        <v>0.18586609947089508</v>
      </c>
      <c r="B67">
        <v>0</v>
      </c>
      <c r="C67">
        <f t="shared" si="14"/>
        <v>1</v>
      </c>
      <c r="D67">
        <f>SUM(C$2:C67)</f>
        <v>35</v>
      </c>
      <c r="E67">
        <f>SUM(B$2:B67)</f>
        <v>31</v>
      </c>
      <c r="F67">
        <f t="shared" ref="F67:F84" si="19">E67/E$201</f>
        <v>0.59615384615384615</v>
      </c>
      <c r="G67">
        <f t="shared" ref="G67:G84" si="20">D67/D$201</f>
        <v>0.23648648648648649</v>
      </c>
      <c r="H67">
        <f t="shared" si="13"/>
        <v>4.0280665280665196E-3</v>
      </c>
      <c r="I67">
        <f t="shared" si="15"/>
        <v>21</v>
      </c>
      <c r="J67">
        <f t="shared" si="16"/>
        <v>113</v>
      </c>
      <c r="K67">
        <f t="shared" si="17"/>
        <v>349100</v>
      </c>
      <c r="L67">
        <f t="shared" si="18"/>
        <v>1745.5</v>
      </c>
    </row>
    <row r="68" spans="1:12" x14ac:dyDescent="0.3">
      <c r="A68">
        <v>0.18403547566799588</v>
      </c>
      <c r="B68">
        <v>1</v>
      </c>
      <c r="C68">
        <f t="shared" si="14"/>
        <v>0</v>
      </c>
      <c r="D68">
        <f>SUM(C$2:C68)</f>
        <v>35</v>
      </c>
      <c r="E68">
        <f>SUM(B$2:B68)</f>
        <v>32</v>
      </c>
      <c r="F68">
        <f t="shared" si="19"/>
        <v>0.61538461538461542</v>
      </c>
      <c r="G68">
        <f t="shared" si="20"/>
        <v>0.23648648648648649</v>
      </c>
      <c r="H68">
        <f t="shared" si="13"/>
        <v>0</v>
      </c>
      <c r="I68">
        <f t="shared" si="15"/>
        <v>20</v>
      </c>
      <c r="J68">
        <f t="shared" si="16"/>
        <v>113</v>
      </c>
      <c r="K68">
        <f t="shared" si="17"/>
        <v>354000</v>
      </c>
      <c r="L68">
        <f t="shared" si="18"/>
        <v>1770</v>
      </c>
    </row>
    <row r="69" spans="1:12" x14ac:dyDescent="0.3">
      <c r="A69">
        <v>0.18287224353843312</v>
      </c>
      <c r="B69">
        <v>1</v>
      </c>
      <c r="C69">
        <f t="shared" si="14"/>
        <v>0</v>
      </c>
      <c r="D69">
        <f>SUM(C$2:C69)</f>
        <v>35</v>
      </c>
      <c r="E69">
        <f>SUM(B$2:B69)</f>
        <v>33</v>
      </c>
      <c r="F69">
        <f t="shared" si="19"/>
        <v>0.63461538461538458</v>
      </c>
      <c r="G69">
        <f t="shared" si="20"/>
        <v>0.23648648648648649</v>
      </c>
      <c r="H69">
        <f t="shared" ref="H69:H100" si="21">(F68+F69)/2*(G69-G68)</f>
        <v>0</v>
      </c>
      <c r="I69">
        <f t="shared" si="15"/>
        <v>19</v>
      </c>
      <c r="J69">
        <f t="shared" si="16"/>
        <v>113</v>
      </c>
      <c r="K69">
        <f t="shared" si="17"/>
        <v>358900</v>
      </c>
      <c r="L69">
        <f t="shared" si="18"/>
        <v>1794.5</v>
      </c>
    </row>
    <row r="70" spans="1:12" x14ac:dyDescent="0.3">
      <c r="A70">
        <v>0.18238631214794063</v>
      </c>
      <c r="B70">
        <v>1</v>
      </c>
      <c r="C70">
        <f t="shared" si="14"/>
        <v>0</v>
      </c>
      <c r="D70">
        <f>SUM(C$2:C70)</f>
        <v>35</v>
      </c>
      <c r="E70">
        <f>SUM(B$2:B70)</f>
        <v>34</v>
      </c>
      <c r="F70">
        <f t="shared" si="19"/>
        <v>0.65384615384615385</v>
      </c>
      <c r="G70">
        <f t="shared" si="20"/>
        <v>0.23648648648648649</v>
      </c>
      <c r="H70">
        <f t="shared" si="21"/>
        <v>0</v>
      </c>
      <c r="I70">
        <f t="shared" si="15"/>
        <v>18</v>
      </c>
      <c r="J70">
        <f t="shared" si="16"/>
        <v>113</v>
      </c>
      <c r="K70">
        <f t="shared" si="17"/>
        <v>363800</v>
      </c>
      <c r="L70">
        <f t="shared" si="18"/>
        <v>1819</v>
      </c>
    </row>
    <row r="71" spans="1:12" x14ac:dyDescent="0.3">
      <c r="A71">
        <v>0.17856771994065634</v>
      </c>
      <c r="B71">
        <v>0</v>
      </c>
      <c r="C71">
        <f t="shared" si="14"/>
        <v>1</v>
      </c>
      <c r="D71">
        <f>SUM(C$2:C71)</f>
        <v>36</v>
      </c>
      <c r="E71">
        <f>SUM(B$2:B71)</f>
        <v>34</v>
      </c>
      <c r="F71">
        <f t="shared" si="19"/>
        <v>0.65384615384615385</v>
      </c>
      <c r="G71">
        <f t="shared" si="20"/>
        <v>0.24324324324324326</v>
      </c>
      <c r="H71">
        <f t="shared" si="21"/>
        <v>4.4178794178794277E-3</v>
      </c>
      <c r="I71">
        <f t="shared" si="15"/>
        <v>18</v>
      </c>
      <c r="J71">
        <f t="shared" si="16"/>
        <v>112</v>
      </c>
      <c r="K71">
        <f t="shared" si="17"/>
        <v>359800</v>
      </c>
      <c r="L71">
        <f t="shared" si="18"/>
        <v>1799</v>
      </c>
    </row>
    <row r="72" spans="1:12" x14ac:dyDescent="0.3">
      <c r="A72">
        <v>0.17823934425566981</v>
      </c>
      <c r="B72">
        <v>1</v>
      </c>
      <c r="C72">
        <f t="shared" si="14"/>
        <v>0</v>
      </c>
      <c r="D72">
        <f>SUM(C$2:C72)</f>
        <v>36</v>
      </c>
      <c r="E72">
        <f>SUM(B$2:B72)</f>
        <v>35</v>
      </c>
      <c r="F72">
        <f t="shared" si="19"/>
        <v>0.67307692307692313</v>
      </c>
      <c r="G72">
        <f t="shared" si="20"/>
        <v>0.24324324324324326</v>
      </c>
      <c r="H72">
        <f t="shared" si="21"/>
        <v>0</v>
      </c>
      <c r="I72">
        <f t="shared" si="15"/>
        <v>17</v>
      </c>
      <c r="J72">
        <f t="shared" si="16"/>
        <v>112</v>
      </c>
      <c r="K72">
        <f t="shared" si="17"/>
        <v>364700</v>
      </c>
      <c r="L72">
        <f t="shared" si="18"/>
        <v>1823.5</v>
      </c>
    </row>
    <row r="73" spans="1:12" x14ac:dyDescent="0.3">
      <c r="A73">
        <v>0.17805162104006059</v>
      </c>
      <c r="B73">
        <v>0</v>
      </c>
      <c r="C73">
        <f t="shared" si="14"/>
        <v>1</v>
      </c>
      <c r="D73">
        <f>SUM(C$2:C73)</f>
        <v>37</v>
      </c>
      <c r="E73">
        <f>SUM(B$2:B73)</f>
        <v>35</v>
      </c>
      <c r="F73">
        <f t="shared" si="19"/>
        <v>0.67307692307692313</v>
      </c>
      <c r="G73">
        <f t="shared" si="20"/>
        <v>0.25</v>
      </c>
      <c r="H73">
        <f t="shared" si="21"/>
        <v>4.5478170478170394E-3</v>
      </c>
      <c r="I73">
        <f t="shared" si="15"/>
        <v>17</v>
      </c>
      <c r="J73">
        <f t="shared" si="16"/>
        <v>111</v>
      </c>
      <c r="K73">
        <f t="shared" si="17"/>
        <v>360700</v>
      </c>
      <c r="L73">
        <f t="shared" si="18"/>
        <v>1803.5</v>
      </c>
    </row>
    <row r="74" spans="1:12" x14ac:dyDescent="0.3">
      <c r="A74">
        <v>0.1693873106855856</v>
      </c>
      <c r="B74">
        <v>1</v>
      </c>
      <c r="C74">
        <f t="shared" si="14"/>
        <v>0</v>
      </c>
      <c r="D74">
        <f>SUM(C$2:C74)</f>
        <v>37</v>
      </c>
      <c r="E74">
        <f>SUM(B$2:B74)</f>
        <v>36</v>
      </c>
      <c r="F74">
        <f t="shared" si="19"/>
        <v>0.69230769230769229</v>
      </c>
      <c r="G74">
        <f t="shared" si="20"/>
        <v>0.25</v>
      </c>
      <c r="H74">
        <f t="shared" si="21"/>
        <v>0</v>
      </c>
      <c r="I74">
        <f t="shared" si="15"/>
        <v>16</v>
      </c>
      <c r="J74">
        <f t="shared" si="16"/>
        <v>111</v>
      </c>
      <c r="K74">
        <f t="shared" si="17"/>
        <v>365600</v>
      </c>
      <c r="L74">
        <f t="shared" si="18"/>
        <v>1828</v>
      </c>
    </row>
    <row r="75" spans="1:12" x14ac:dyDescent="0.3">
      <c r="A75">
        <v>0.16733690509755567</v>
      </c>
      <c r="B75">
        <v>0</v>
      </c>
      <c r="C75">
        <f t="shared" si="14"/>
        <v>1</v>
      </c>
      <c r="D75">
        <f>SUM(C$2:C75)</f>
        <v>38</v>
      </c>
      <c r="E75">
        <f>SUM(B$2:B75)</f>
        <v>36</v>
      </c>
      <c r="F75">
        <f t="shared" si="19"/>
        <v>0.69230769230769229</v>
      </c>
      <c r="G75">
        <f t="shared" si="20"/>
        <v>0.25675675675675674</v>
      </c>
      <c r="H75">
        <f t="shared" si="21"/>
        <v>4.6777546777546685E-3</v>
      </c>
      <c r="I75">
        <f t="shared" si="15"/>
        <v>16</v>
      </c>
      <c r="J75">
        <f t="shared" si="16"/>
        <v>110</v>
      </c>
      <c r="K75">
        <f t="shared" si="17"/>
        <v>361600</v>
      </c>
      <c r="L75">
        <f t="shared" si="18"/>
        <v>1808</v>
      </c>
    </row>
    <row r="76" spans="1:12" x14ac:dyDescent="0.3">
      <c r="A76">
        <v>0.15766603686351388</v>
      </c>
      <c r="B76">
        <v>0</v>
      </c>
      <c r="C76">
        <f t="shared" si="14"/>
        <v>1</v>
      </c>
      <c r="D76">
        <f>SUM(C$2:C76)</f>
        <v>39</v>
      </c>
      <c r="E76">
        <f>SUM(B$2:B76)</f>
        <v>36</v>
      </c>
      <c r="F76">
        <f t="shared" si="19"/>
        <v>0.69230769230769229</v>
      </c>
      <c r="G76">
        <f t="shared" si="20"/>
        <v>0.26351351351351349</v>
      </c>
      <c r="H76">
        <f t="shared" si="21"/>
        <v>4.6777546777546685E-3</v>
      </c>
      <c r="I76">
        <f t="shared" si="15"/>
        <v>16</v>
      </c>
      <c r="J76">
        <f t="shared" si="16"/>
        <v>109</v>
      </c>
      <c r="K76">
        <f t="shared" si="17"/>
        <v>357600</v>
      </c>
      <c r="L76">
        <f t="shared" si="18"/>
        <v>1788</v>
      </c>
    </row>
    <row r="77" spans="1:12" x14ac:dyDescent="0.3">
      <c r="A77">
        <v>0.15457307167481207</v>
      </c>
      <c r="B77">
        <v>0</v>
      </c>
      <c r="C77">
        <f t="shared" si="14"/>
        <v>1</v>
      </c>
      <c r="D77">
        <f>SUM(C$2:C77)</f>
        <v>40</v>
      </c>
      <c r="E77">
        <f>SUM(B$2:B77)</f>
        <v>36</v>
      </c>
      <c r="F77">
        <f t="shared" si="19"/>
        <v>0.69230769230769229</v>
      </c>
      <c r="G77">
        <f t="shared" si="20"/>
        <v>0.27027027027027029</v>
      </c>
      <c r="H77">
        <f t="shared" si="21"/>
        <v>4.6777546777547066E-3</v>
      </c>
      <c r="I77">
        <f t="shared" si="15"/>
        <v>16</v>
      </c>
      <c r="J77">
        <f t="shared" si="16"/>
        <v>108</v>
      </c>
      <c r="K77">
        <f t="shared" si="17"/>
        <v>353600</v>
      </c>
      <c r="L77">
        <f t="shared" si="18"/>
        <v>1768</v>
      </c>
    </row>
    <row r="78" spans="1:12" x14ac:dyDescent="0.3">
      <c r="A78">
        <v>0.14899091283861648</v>
      </c>
      <c r="B78">
        <v>1</v>
      </c>
      <c r="C78">
        <f t="shared" si="14"/>
        <v>0</v>
      </c>
      <c r="D78">
        <f>SUM(C$2:C78)</f>
        <v>40</v>
      </c>
      <c r="E78">
        <f>SUM(B$2:B78)</f>
        <v>37</v>
      </c>
      <c r="F78">
        <f t="shared" si="19"/>
        <v>0.71153846153846156</v>
      </c>
      <c r="G78">
        <f t="shared" si="20"/>
        <v>0.27027027027027029</v>
      </c>
      <c r="H78">
        <f t="shared" si="21"/>
        <v>0</v>
      </c>
      <c r="I78">
        <f t="shared" si="15"/>
        <v>15</v>
      </c>
      <c r="J78">
        <f t="shared" si="16"/>
        <v>108</v>
      </c>
      <c r="K78">
        <f t="shared" si="17"/>
        <v>358500</v>
      </c>
      <c r="L78">
        <f t="shared" si="18"/>
        <v>1792.5</v>
      </c>
    </row>
    <row r="79" spans="1:12" x14ac:dyDescent="0.3">
      <c r="A79">
        <v>0.14043425680440114</v>
      </c>
      <c r="B79">
        <v>0</v>
      </c>
      <c r="C79">
        <f t="shared" si="14"/>
        <v>1</v>
      </c>
      <c r="D79">
        <f>SUM(C$2:C79)</f>
        <v>41</v>
      </c>
      <c r="E79">
        <f>SUM(B$2:B79)</f>
        <v>37</v>
      </c>
      <c r="F79">
        <f t="shared" si="19"/>
        <v>0.71153846153846156</v>
      </c>
      <c r="G79">
        <f t="shared" si="20"/>
        <v>0.27702702702702703</v>
      </c>
      <c r="H79">
        <f t="shared" si="21"/>
        <v>4.8076923076922984E-3</v>
      </c>
      <c r="I79">
        <f t="shared" si="15"/>
        <v>15</v>
      </c>
      <c r="J79">
        <f t="shared" si="16"/>
        <v>107</v>
      </c>
      <c r="K79">
        <f t="shared" si="17"/>
        <v>354500</v>
      </c>
      <c r="L79">
        <f t="shared" si="18"/>
        <v>1772.5</v>
      </c>
    </row>
    <row r="80" spans="1:12" x14ac:dyDescent="0.3">
      <c r="A80">
        <v>0.13547570145527024</v>
      </c>
      <c r="B80">
        <v>0</v>
      </c>
      <c r="C80">
        <f t="shared" si="14"/>
        <v>1</v>
      </c>
      <c r="D80">
        <f>SUM(C$2:C80)</f>
        <v>42</v>
      </c>
      <c r="E80">
        <f>SUM(B$2:B80)</f>
        <v>37</v>
      </c>
      <c r="F80">
        <f t="shared" si="19"/>
        <v>0.71153846153846156</v>
      </c>
      <c r="G80">
        <f t="shared" si="20"/>
        <v>0.28378378378378377</v>
      </c>
      <c r="H80">
        <f t="shared" si="21"/>
        <v>4.8076923076922984E-3</v>
      </c>
      <c r="I80">
        <f t="shared" si="15"/>
        <v>15</v>
      </c>
      <c r="J80">
        <f t="shared" si="16"/>
        <v>106</v>
      </c>
      <c r="K80">
        <f t="shared" si="17"/>
        <v>350500</v>
      </c>
      <c r="L80">
        <f t="shared" si="18"/>
        <v>1752.5</v>
      </c>
    </row>
    <row r="81" spans="1:12" x14ac:dyDescent="0.3">
      <c r="A81">
        <v>0.13357729553246958</v>
      </c>
      <c r="B81">
        <v>0</v>
      </c>
      <c r="C81">
        <f t="shared" si="14"/>
        <v>1</v>
      </c>
      <c r="D81">
        <f>SUM(C$2:C81)</f>
        <v>43</v>
      </c>
      <c r="E81">
        <f>SUM(B$2:B81)</f>
        <v>37</v>
      </c>
      <c r="F81">
        <f t="shared" si="19"/>
        <v>0.71153846153846156</v>
      </c>
      <c r="G81">
        <f t="shared" si="20"/>
        <v>0.29054054054054052</v>
      </c>
      <c r="H81">
        <f t="shared" si="21"/>
        <v>4.8076923076922984E-3</v>
      </c>
      <c r="I81">
        <f t="shared" si="15"/>
        <v>15</v>
      </c>
      <c r="J81">
        <f t="shared" si="16"/>
        <v>105</v>
      </c>
      <c r="K81">
        <f t="shared" si="17"/>
        <v>346500</v>
      </c>
      <c r="L81">
        <f t="shared" si="18"/>
        <v>1732.5</v>
      </c>
    </row>
    <row r="82" spans="1:12" x14ac:dyDescent="0.3">
      <c r="A82">
        <v>0.12996049624133543</v>
      </c>
      <c r="B82">
        <v>0</v>
      </c>
      <c r="C82">
        <f t="shared" si="14"/>
        <v>1</v>
      </c>
      <c r="D82">
        <f>SUM(C$2:C82)</f>
        <v>44</v>
      </c>
      <c r="E82">
        <f>SUM(B$2:B82)</f>
        <v>37</v>
      </c>
      <c r="F82">
        <f t="shared" si="19"/>
        <v>0.71153846153846156</v>
      </c>
      <c r="G82">
        <f t="shared" si="20"/>
        <v>0.29729729729729731</v>
      </c>
      <c r="H82">
        <f t="shared" si="21"/>
        <v>4.8076923076923374E-3</v>
      </c>
      <c r="I82">
        <f t="shared" si="15"/>
        <v>15</v>
      </c>
      <c r="J82">
        <f t="shared" si="16"/>
        <v>104</v>
      </c>
      <c r="K82">
        <f t="shared" si="17"/>
        <v>342500</v>
      </c>
      <c r="L82">
        <f t="shared" si="18"/>
        <v>1712.5</v>
      </c>
    </row>
    <row r="83" spans="1:12" x14ac:dyDescent="0.3">
      <c r="A83">
        <v>0.12830196630199642</v>
      </c>
      <c r="B83">
        <v>0</v>
      </c>
      <c r="C83">
        <f t="shared" si="14"/>
        <v>1</v>
      </c>
      <c r="D83">
        <f>SUM(C$2:C83)</f>
        <v>45</v>
      </c>
      <c r="E83">
        <f>SUM(B$2:B83)</f>
        <v>37</v>
      </c>
      <c r="F83">
        <f t="shared" si="19"/>
        <v>0.71153846153846156</v>
      </c>
      <c r="G83">
        <f t="shared" si="20"/>
        <v>0.30405405405405406</v>
      </c>
      <c r="H83">
        <f t="shared" si="21"/>
        <v>4.8076923076922984E-3</v>
      </c>
      <c r="I83">
        <f t="shared" si="15"/>
        <v>15</v>
      </c>
      <c r="J83">
        <f t="shared" si="16"/>
        <v>103</v>
      </c>
      <c r="K83">
        <f t="shared" si="17"/>
        <v>338500</v>
      </c>
      <c r="L83">
        <f t="shared" si="18"/>
        <v>1692.5</v>
      </c>
    </row>
    <row r="84" spans="1:12" x14ac:dyDescent="0.3">
      <c r="A84">
        <v>0.12586655893491708</v>
      </c>
      <c r="B84">
        <v>0</v>
      </c>
      <c r="C84">
        <f t="shared" si="14"/>
        <v>1</v>
      </c>
      <c r="D84">
        <f>SUM(C$2:C84)</f>
        <v>46</v>
      </c>
      <c r="E84">
        <f>SUM(B$2:B84)</f>
        <v>37</v>
      </c>
      <c r="F84">
        <f t="shared" si="19"/>
        <v>0.71153846153846156</v>
      </c>
      <c r="G84">
        <f t="shared" si="20"/>
        <v>0.3108108108108108</v>
      </c>
      <c r="H84">
        <f t="shared" si="21"/>
        <v>4.8076923076922984E-3</v>
      </c>
      <c r="I84">
        <f t="shared" si="15"/>
        <v>15</v>
      </c>
      <c r="J84">
        <f t="shared" si="16"/>
        <v>102</v>
      </c>
      <c r="K84">
        <f t="shared" si="17"/>
        <v>334500</v>
      </c>
      <c r="L84">
        <f t="shared" si="18"/>
        <v>1672.5</v>
      </c>
    </row>
    <row r="85" spans="1:12" x14ac:dyDescent="0.3">
      <c r="A85">
        <v>0.12234244580412293</v>
      </c>
      <c r="B85">
        <v>0</v>
      </c>
      <c r="C85">
        <f t="shared" si="14"/>
        <v>1</v>
      </c>
      <c r="D85">
        <f>SUM(C$2:C85)</f>
        <v>47</v>
      </c>
      <c r="E85">
        <f>SUM(B$2:B85)</f>
        <v>37</v>
      </c>
      <c r="F85">
        <f t="shared" ref="F85:F116" si="22">E85/52</f>
        <v>0.71153846153846156</v>
      </c>
      <c r="G85">
        <f t="shared" ref="G85:G116" si="23">D85/148</f>
        <v>0.31756756756756754</v>
      </c>
      <c r="H85">
        <f t="shared" si="21"/>
        <v>4.8076923076922984E-3</v>
      </c>
      <c r="I85">
        <f t="shared" si="15"/>
        <v>15</v>
      </c>
      <c r="J85">
        <f t="shared" si="16"/>
        <v>101</v>
      </c>
      <c r="K85">
        <f t="shared" si="17"/>
        <v>330500</v>
      </c>
      <c r="L85">
        <f t="shared" si="18"/>
        <v>1652.5</v>
      </c>
    </row>
    <row r="86" spans="1:12" x14ac:dyDescent="0.3">
      <c r="A86">
        <v>0.12057778418292117</v>
      </c>
      <c r="B86">
        <v>0</v>
      </c>
      <c r="C86">
        <f t="shared" si="14"/>
        <v>1</v>
      </c>
      <c r="D86">
        <f>SUM(C$2:C86)</f>
        <v>48</v>
      </c>
      <c r="E86">
        <f>SUM(B$2:B86)</f>
        <v>37</v>
      </c>
      <c r="F86">
        <f t="shared" si="22"/>
        <v>0.71153846153846156</v>
      </c>
      <c r="G86">
        <f t="shared" si="23"/>
        <v>0.32432432432432434</v>
      </c>
      <c r="H86">
        <f t="shared" si="21"/>
        <v>4.8076923076923374E-3</v>
      </c>
      <c r="I86">
        <f t="shared" si="15"/>
        <v>15</v>
      </c>
      <c r="J86">
        <f t="shared" si="16"/>
        <v>100</v>
      </c>
      <c r="K86">
        <f t="shared" si="17"/>
        <v>326500</v>
      </c>
      <c r="L86">
        <f t="shared" si="18"/>
        <v>1632.5</v>
      </c>
    </row>
    <row r="87" spans="1:12" x14ac:dyDescent="0.3">
      <c r="A87">
        <v>0.11506636639078771</v>
      </c>
      <c r="B87">
        <v>0</v>
      </c>
      <c r="C87">
        <f t="shared" si="14"/>
        <v>1</v>
      </c>
      <c r="D87">
        <f>SUM(C$2:C87)</f>
        <v>49</v>
      </c>
      <c r="E87">
        <f>SUM(B$2:B87)</f>
        <v>37</v>
      </c>
      <c r="F87">
        <f t="shared" si="22"/>
        <v>0.71153846153846156</v>
      </c>
      <c r="G87">
        <f t="shared" si="23"/>
        <v>0.33108108108108109</v>
      </c>
      <c r="H87">
        <f t="shared" si="21"/>
        <v>4.8076923076922984E-3</v>
      </c>
      <c r="I87">
        <f t="shared" si="15"/>
        <v>15</v>
      </c>
      <c r="J87">
        <f t="shared" si="16"/>
        <v>99</v>
      </c>
      <c r="K87">
        <f t="shared" si="17"/>
        <v>322500</v>
      </c>
      <c r="L87">
        <f t="shared" si="18"/>
        <v>1612.5</v>
      </c>
    </row>
    <row r="88" spans="1:12" x14ac:dyDescent="0.3">
      <c r="A88">
        <v>0.11027369310873975</v>
      </c>
      <c r="B88">
        <v>1</v>
      </c>
      <c r="C88">
        <f t="shared" si="14"/>
        <v>0</v>
      </c>
      <c r="D88">
        <f>SUM(C$2:C88)</f>
        <v>49</v>
      </c>
      <c r="E88">
        <f>SUM(B$2:B88)</f>
        <v>38</v>
      </c>
      <c r="F88">
        <f t="shared" si="22"/>
        <v>0.73076923076923073</v>
      </c>
      <c r="G88">
        <f t="shared" si="23"/>
        <v>0.33108108108108109</v>
      </c>
      <c r="H88">
        <f t="shared" si="21"/>
        <v>0</v>
      </c>
      <c r="I88">
        <f t="shared" si="15"/>
        <v>14</v>
      </c>
      <c r="J88">
        <f t="shared" si="16"/>
        <v>99</v>
      </c>
      <c r="K88">
        <f t="shared" si="17"/>
        <v>327400</v>
      </c>
      <c r="L88">
        <f t="shared" si="18"/>
        <v>1637</v>
      </c>
    </row>
    <row r="89" spans="1:12" x14ac:dyDescent="0.3">
      <c r="A89">
        <v>0.10461451909053074</v>
      </c>
      <c r="B89">
        <v>1</v>
      </c>
      <c r="C89">
        <f t="shared" si="14"/>
        <v>0</v>
      </c>
      <c r="D89">
        <f>SUM(C$2:C89)</f>
        <v>49</v>
      </c>
      <c r="E89">
        <f>SUM(B$2:B89)</f>
        <v>39</v>
      </c>
      <c r="F89">
        <f t="shared" si="22"/>
        <v>0.75</v>
      </c>
      <c r="G89">
        <f t="shared" si="23"/>
        <v>0.33108108108108109</v>
      </c>
      <c r="H89">
        <f t="shared" si="21"/>
        <v>0</v>
      </c>
      <c r="I89">
        <f t="shared" si="15"/>
        <v>13</v>
      </c>
      <c r="J89">
        <f t="shared" si="16"/>
        <v>99</v>
      </c>
      <c r="K89">
        <f t="shared" si="17"/>
        <v>332300</v>
      </c>
      <c r="L89">
        <f t="shared" si="18"/>
        <v>1661.5</v>
      </c>
    </row>
    <row r="90" spans="1:12" x14ac:dyDescent="0.3">
      <c r="A90">
        <v>0.10426461429723823</v>
      </c>
      <c r="B90">
        <v>0</v>
      </c>
      <c r="C90">
        <f t="shared" si="14"/>
        <v>1</v>
      </c>
      <c r="D90">
        <f>SUM(C$2:C90)</f>
        <v>50</v>
      </c>
      <c r="E90">
        <f>SUM(B$2:B90)</f>
        <v>39</v>
      </c>
      <c r="F90">
        <f t="shared" si="22"/>
        <v>0.75</v>
      </c>
      <c r="G90">
        <f t="shared" si="23"/>
        <v>0.33783783783783783</v>
      </c>
      <c r="H90">
        <f t="shared" si="21"/>
        <v>5.0675675675675574E-3</v>
      </c>
      <c r="I90">
        <f t="shared" si="15"/>
        <v>13</v>
      </c>
      <c r="J90">
        <f t="shared" si="16"/>
        <v>98</v>
      </c>
      <c r="K90">
        <f t="shared" si="17"/>
        <v>328300</v>
      </c>
      <c r="L90">
        <f t="shared" si="18"/>
        <v>1641.5</v>
      </c>
    </row>
    <row r="91" spans="1:12" x14ac:dyDescent="0.3">
      <c r="A91">
        <v>0.10349420189843944</v>
      </c>
      <c r="B91">
        <v>0</v>
      </c>
      <c r="C91">
        <f t="shared" si="14"/>
        <v>1</v>
      </c>
      <c r="D91">
        <f>SUM(C$2:C91)</f>
        <v>51</v>
      </c>
      <c r="E91">
        <f>SUM(B$2:B91)</f>
        <v>39</v>
      </c>
      <c r="F91">
        <f t="shared" si="22"/>
        <v>0.75</v>
      </c>
      <c r="G91">
        <f t="shared" si="23"/>
        <v>0.34459459459459457</v>
      </c>
      <c r="H91">
        <f t="shared" si="21"/>
        <v>5.0675675675675574E-3</v>
      </c>
      <c r="I91">
        <f t="shared" si="15"/>
        <v>13</v>
      </c>
      <c r="J91">
        <f t="shared" si="16"/>
        <v>97</v>
      </c>
      <c r="K91">
        <f t="shared" si="17"/>
        <v>324300</v>
      </c>
      <c r="L91">
        <f t="shared" si="18"/>
        <v>1621.5</v>
      </c>
    </row>
    <row r="92" spans="1:12" x14ac:dyDescent="0.3">
      <c r="A92">
        <v>0.10239113340980968</v>
      </c>
      <c r="B92">
        <v>0</v>
      </c>
      <c r="C92">
        <f t="shared" si="14"/>
        <v>1</v>
      </c>
      <c r="D92">
        <f>SUM(C$2:C92)</f>
        <v>52</v>
      </c>
      <c r="E92">
        <f>SUM(B$2:B92)</f>
        <v>39</v>
      </c>
      <c r="F92">
        <f t="shared" si="22"/>
        <v>0.75</v>
      </c>
      <c r="G92">
        <f t="shared" si="23"/>
        <v>0.35135135135135137</v>
      </c>
      <c r="H92">
        <f t="shared" si="21"/>
        <v>5.0675675675675991E-3</v>
      </c>
      <c r="I92">
        <f t="shared" si="15"/>
        <v>13</v>
      </c>
      <c r="J92">
        <f t="shared" si="16"/>
        <v>96</v>
      </c>
      <c r="K92">
        <f t="shared" si="17"/>
        <v>320300</v>
      </c>
      <c r="L92">
        <f t="shared" si="18"/>
        <v>1601.5</v>
      </c>
    </row>
    <row r="93" spans="1:12" x14ac:dyDescent="0.3">
      <c r="A93">
        <v>0.10003538779479269</v>
      </c>
      <c r="B93">
        <v>0</v>
      </c>
      <c r="C93">
        <f t="shared" si="14"/>
        <v>1</v>
      </c>
      <c r="D93">
        <f>SUM(C$2:C93)</f>
        <v>53</v>
      </c>
      <c r="E93">
        <f>SUM(B$2:B93)</f>
        <v>39</v>
      </c>
      <c r="F93">
        <f t="shared" si="22"/>
        <v>0.75</v>
      </c>
      <c r="G93">
        <f t="shared" si="23"/>
        <v>0.35810810810810811</v>
      </c>
      <c r="H93">
        <f t="shared" si="21"/>
        <v>5.0675675675675574E-3</v>
      </c>
      <c r="I93">
        <f t="shared" si="15"/>
        <v>13</v>
      </c>
      <c r="J93">
        <f t="shared" si="16"/>
        <v>95</v>
      </c>
      <c r="K93">
        <f t="shared" si="17"/>
        <v>316300</v>
      </c>
      <c r="L93">
        <f t="shared" si="18"/>
        <v>1581.5</v>
      </c>
    </row>
    <row r="94" spans="1:12" x14ac:dyDescent="0.3">
      <c r="A94">
        <v>9.8032047260147082E-2</v>
      </c>
      <c r="B94">
        <v>0</v>
      </c>
      <c r="C94">
        <f t="shared" si="14"/>
        <v>1</v>
      </c>
      <c r="D94">
        <f>SUM(C$2:C94)</f>
        <v>54</v>
      </c>
      <c r="E94">
        <f>SUM(B$2:B94)</f>
        <v>39</v>
      </c>
      <c r="F94">
        <f t="shared" si="22"/>
        <v>0.75</v>
      </c>
      <c r="G94">
        <f t="shared" si="23"/>
        <v>0.36486486486486486</v>
      </c>
      <c r="H94">
        <f t="shared" si="21"/>
        <v>5.0675675675675574E-3</v>
      </c>
      <c r="I94">
        <f t="shared" si="15"/>
        <v>13</v>
      </c>
      <c r="J94">
        <f t="shared" si="16"/>
        <v>94</v>
      </c>
      <c r="K94">
        <f t="shared" si="17"/>
        <v>312300</v>
      </c>
      <c r="L94">
        <f t="shared" si="18"/>
        <v>1561.5</v>
      </c>
    </row>
    <row r="95" spans="1:12" x14ac:dyDescent="0.3">
      <c r="A95">
        <v>9.3795128150572601E-2</v>
      </c>
      <c r="B95">
        <v>1</v>
      </c>
      <c r="C95">
        <f t="shared" si="14"/>
        <v>0</v>
      </c>
      <c r="D95">
        <f>SUM(C$2:C95)</f>
        <v>54</v>
      </c>
      <c r="E95">
        <f>SUM(B$2:B95)</f>
        <v>40</v>
      </c>
      <c r="F95">
        <f t="shared" si="22"/>
        <v>0.76923076923076927</v>
      </c>
      <c r="G95">
        <f t="shared" si="23"/>
        <v>0.36486486486486486</v>
      </c>
      <c r="H95">
        <f t="shared" si="21"/>
        <v>0</v>
      </c>
      <c r="I95">
        <f t="shared" si="15"/>
        <v>12</v>
      </c>
      <c r="J95">
        <f t="shared" si="16"/>
        <v>94</v>
      </c>
      <c r="K95">
        <f t="shared" si="17"/>
        <v>317200</v>
      </c>
      <c r="L95">
        <f t="shared" si="18"/>
        <v>1586</v>
      </c>
    </row>
    <row r="96" spans="1:12" x14ac:dyDescent="0.3">
      <c r="A96">
        <v>7.9059382473327472E-2</v>
      </c>
      <c r="B96">
        <v>0</v>
      </c>
      <c r="C96">
        <f t="shared" si="14"/>
        <v>1</v>
      </c>
      <c r="D96">
        <f>SUM(C$2:C96)</f>
        <v>55</v>
      </c>
      <c r="E96">
        <f>SUM(B$2:B96)</f>
        <v>40</v>
      </c>
      <c r="F96">
        <f t="shared" si="22"/>
        <v>0.76923076923076927</v>
      </c>
      <c r="G96">
        <f t="shared" si="23"/>
        <v>0.3716216216216216</v>
      </c>
      <c r="H96">
        <f t="shared" si="21"/>
        <v>5.1975051975051874E-3</v>
      </c>
      <c r="I96">
        <f t="shared" si="15"/>
        <v>12</v>
      </c>
      <c r="J96">
        <f t="shared" si="16"/>
        <v>93</v>
      </c>
      <c r="K96">
        <f t="shared" si="17"/>
        <v>313200</v>
      </c>
      <c r="L96">
        <f t="shared" si="18"/>
        <v>1566</v>
      </c>
    </row>
    <row r="97" spans="1:12" x14ac:dyDescent="0.3">
      <c r="A97">
        <v>7.5186689448317384E-2</v>
      </c>
      <c r="B97">
        <v>1</v>
      </c>
      <c r="C97">
        <f t="shared" si="14"/>
        <v>0</v>
      </c>
      <c r="D97">
        <f>SUM(C$2:C97)</f>
        <v>55</v>
      </c>
      <c r="E97">
        <f>SUM(B$2:B97)</f>
        <v>41</v>
      </c>
      <c r="F97">
        <f t="shared" si="22"/>
        <v>0.78846153846153844</v>
      </c>
      <c r="G97">
        <f t="shared" si="23"/>
        <v>0.3716216216216216</v>
      </c>
      <c r="H97">
        <f t="shared" si="21"/>
        <v>0</v>
      </c>
      <c r="I97">
        <f t="shared" si="15"/>
        <v>11</v>
      </c>
      <c r="J97">
        <f t="shared" si="16"/>
        <v>93</v>
      </c>
      <c r="K97">
        <f t="shared" si="17"/>
        <v>318100</v>
      </c>
      <c r="L97">
        <f t="shared" si="18"/>
        <v>1590.5</v>
      </c>
    </row>
    <row r="98" spans="1:12" x14ac:dyDescent="0.3">
      <c r="A98">
        <v>7.2853971593325795E-2</v>
      </c>
      <c r="B98">
        <v>0</v>
      </c>
      <c r="C98">
        <f t="shared" ref="C98:C129" si="24">1-B98</f>
        <v>1</v>
      </c>
      <c r="D98">
        <f>SUM(C$2:C98)</f>
        <v>56</v>
      </c>
      <c r="E98">
        <f>SUM(B$2:B98)</f>
        <v>41</v>
      </c>
      <c r="F98">
        <f t="shared" si="22"/>
        <v>0.78846153846153844</v>
      </c>
      <c r="G98">
        <f t="shared" si="23"/>
        <v>0.3783783783783784</v>
      </c>
      <c r="H98">
        <f t="shared" si="21"/>
        <v>5.3274428274428607E-3</v>
      </c>
      <c r="I98">
        <f t="shared" ref="I98:I129" si="25">52-E98</f>
        <v>11</v>
      </c>
      <c r="J98">
        <f t="shared" ref="J98:J129" si="26">148-D98</f>
        <v>92</v>
      </c>
      <c r="K98">
        <f t="shared" ref="K98:K129" si="27">4000*J98-4900*I98</f>
        <v>314100</v>
      </c>
      <c r="L98">
        <f t="shared" ref="L98:L129" si="28">K98/200</f>
        <v>1570.5</v>
      </c>
    </row>
    <row r="99" spans="1:12" x14ac:dyDescent="0.3">
      <c r="A99">
        <v>6.1769923814238965E-2</v>
      </c>
      <c r="B99">
        <v>1</v>
      </c>
      <c r="C99">
        <f t="shared" si="24"/>
        <v>0</v>
      </c>
      <c r="D99">
        <f>SUM(C$2:C99)</f>
        <v>56</v>
      </c>
      <c r="E99">
        <f>SUM(B$2:B99)</f>
        <v>42</v>
      </c>
      <c r="F99">
        <f t="shared" si="22"/>
        <v>0.80769230769230771</v>
      </c>
      <c r="G99">
        <f t="shared" si="23"/>
        <v>0.3783783783783784</v>
      </c>
      <c r="H99">
        <f t="shared" si="21"/>
        <v>0</v>
      </c>
      <c r="I99">
        <f t="shared" si="25"/>
        <v>10</v>
      </c>
      <c r="J99">
        <f t="shared" si="26"/>
        <v>92</v>
      </c>
      <c r="K99">
        <f t="shared" si="27"/>
        <v>319000</v>
      </c>
      <c r="L99">
        <f t="shared" si="28"/>
        <v>1595</v>
      </c>
    </row>
    <row r="100" spans="1:12" x14ac:dyDescent="0.3">
      <c r="A100">
        <v>5.9009475660641054E-2</v>
      </c>
      <c r="B100">
        <v>0</v>
      </c>
      <c r="C100">
        <f t="shared" si="24"/>
        <v>1</v>
      </c>
      <c r="D100">
        <f>SUM(C$2:C100)</f>
        <v>57</v>
      </c>
      <c r="E100">
        <f>SUM(B$2:B100)</f>
        <v>42</v>
      </c>
      <c r="F100">
        <f t="shared" si="22"/>
        <v>0.80769230769230771</v>
      </c>
      <c r="G100">
        <f t="shared" si="23"/>
        <v>0.38513513513513514</v>
      </c>
      <c r="H100">
        <f t="shared" si="21"/>
        <v>5.4573804573804464E-3</v>
      </c>
      <c r="I100">
        <f t="shared" si="25"/>
        <v>10</v>
      </c>
      <c r="J100">
        <f t="shared" si="26"/>
        <v>91</v>
      </c>
      <c r="K100">
        <f t="shared" si="27"/>
        <v>315000</v>
      </c>
      <c r="L100">
        <f t="shared" si="28"/>
        <v>1575</v>
      </c>
    </row>
    <row r="101" spans="1:12" x14ac:dyDescent="0.3">
      <c r="A101">
        <v>5.4588642360993249E-2</v>
      </c>
      <c r="B101">
        <v>0</v>
      </c>
      <c r="C101">
        <f t="shared" si="24"/>
        <v>1</v>
      </c>
      <c r="D101">
        <f>SUM(C$2:C101)</f>
        <v>58</v>
      </c>
      <c r="E101">
        <f>SUM(B$2:B101)</f>
        <v>42</v>
      </c>
      <c r="F101">
        <f t="shared" si="22"/>
        <v>0.80769230769230771</v>
      </c>
      <c r="G101">
        <f t="shared" si="23"/>
        <v>0.39189189189189189</v>
      </c>
      <c r="H101">
        <f t="shared" ref="H101:H132" si="29">(F100+F101)/2*(G101-G100)</f>
        <v>5.4573804573804464E-3</v>
      </c>
      <c r="I101">
        <f t="shared" si="25"/>
        <v>10</v>
      </c>
      <c r="J101">
        <f t="shared" si="26"/>
        <v>90</v>
      </c>
      <c r="K101">
        <f t="shared" si="27"/>
        <v>311000</v>
      </c>
      <c r="L101">
        <f t="shared" si="28"/>
        <v>1555</v>
      </c>
    </row>
    <row r="102" spans="1:12" x14ac:dyDescent="0.3">
      <c r="A102">
        <v>4.9835640125569881E-2</v>
      </c>
      <c r="B102">
        <v>0</v>
      </c>
      <c r="C102">
        <f t="shared" si="24"/>
        <v>1</v>
      </c>
      <c r="D102">
        <f>SUM(C$2:C102)</f>
        <v>59</v>
      </c>
      <c r="E102">
        <f>SUM(B$2:B102)</f>
        <v>42</v>
      </c>
      <c r="F102">
        <f t="shared" si="22"/>
        <v>0.80769230769230771</v>
      </c>
      <c r="G102">
        <f t="shared" si="23"/>
        <v>0.39864864864864863</v>
      </c>
      <c r="H102">
        <f t="shared" si="29"/>
        <v>5.4573804573804464E-3</v>
      </c>
      <c r="I102">
        <f t="shared" si="25"/>
        <v>10</v>
      </c>
      <c r="J102">
        <f t="shared" si="26"/>
        <v>89</v>
      </c>
      <c r="K102">
        <f t="shared" si="27"/>
        <v>307000</v>
      </c>
      <c r="L102">
        <f t="shared" si="28"/>
        <v>1535</v>
      </c>
    </row>
    <row r="103" spans="1:12" x14ac:dyDescent="0.3">
      <c r="A103">
        <v>4.4262088302056052E-2</v>
      </c>
      <c r="B103">
        <v>0</v>
      </c>
      <c r="C103">
        <f t="shared" si="24"/>
        <v>1</v>
      </c>
      <c r="D103">
        <f>SUM(C$2:C103)</f>
        <v>60</v>
      </c>
      <c r="E103">
        <f>SUM(B$2:B103)</f>
        <v>42</v>
      </c>
      <c r="F103">
        <f t="shared" si="22"/>
        <v>0.80769230769230771</v>
      </c>
      <c r="G103">
        <f t="shared" si="23"/>
        <v>0.40540540540540543</v>
      </c>
      <c r="H103">
        <f t="shared" si="29"/>
        <v>5.4573804573804915E-3</v>
      </c>
      <c r="I103">
        <f t="shared" si="25"/>
        <v>10</v>
      </c>
      <c r="J103">
        <f t="shared" si="26"/>
        <v>88</v>
      </c>
      <c r="K103">
        <f t="shared" si="27"/>
        <v>303000</v>
      </c>
      <c r="L103">
        <f t="shared" si="28"/>
        <v>1515</v>
      </c>
    </row>
    <row r="104" spans="1:12" x14ac:dyDescent="0.3">
      <c r="A104">
        <v>4.387790376168052E-2</v>
      </c>
      <c r="B104">
        <v>0</v>
      </c>
      <c r="C104">
        <f t="shared" si="24"/>
        <v>1</v>
      </c>
      <c r="D104">
        <f>SUM(C$2:C104)</f>
        <v>61</v>
      </c>
      <c r="E104">
        <f>SUM(B$2:B104)</f>
        <v>42</v>
      </c>
      <c r="F104">
        <f t="shared" si="22"/>
        <v>0.80769230769230771</v>
      </c>
      <c r="G104">
        <f t="shared" si="23"/>
        <v>0.41216216216216217</v>
      </c>
      <c r="H104">
        <f t="shared" si="29"/>
        <v>5.4573804573804464E-3</v>
      </c>
      <c r="I104">
        <f t="shared" si="25"/>
        <v>10</v>
      </c>
      <c r="J104">
        <f t="shared" si="26"/>
        <v>87</v>
      </c>
      <c r="K104">
        <f t="shared" si="27"/>
        <v>299000</v>
      </c>
      <c r="L104">
        <f t="shared" si="28"/>
        <v>1495</v>
      </c>
    </row>
    <row r="105" spans="1:12" x14ac:dyDescent="0.3">
      <c r="A105">
        <v>4.1003508255699386E-2</v>
      </c>
      <c r="B105">
        <v>0</v>
      </c>
      <c r="C105">
        <f t="shared" si="24"/>
        <v>1</v>
      </c>
      <c r="D105">
        <f>SUM(C$2:C105)</f>
        <v>62</v>
      </c>
      <c r="E105">
        <f>SUM(B$2:B105)</f>
        <v>42</v>
      </c>
      <c r="F105">
        <f t="shared" si="22"/>
        <v>0.80769230769230771</v>
      </c>
      <c r="G105">
        <f t="shared" si="23"/>
        <v>0.41891891891891891</v>
      </c>
      <c r="H105">
        <f t="shared" si="29"/>
        <v>5.4573804573804464E-3</v>
      </c>
      <c r="I105">
        <f t="shared" si="25"/>
        <v>10</v>
      </c>
      <c r="J105">
        <f t="shared" si="26"/>
        <v>86</v>
      </c>
      <c r="K105">
        <f t="shared" si="27"/>
        <v>295000</v>
      </c>
      <c r="L105">
        <f t="shared" si="28"/>
        <v>1475</v>
      </c>
    </row>
    <row r="106" spans="1:12" x14ac:dyDescent="0.3">
      <c r="A106">
        <v>3.6609235438327808E-2</v>
      </c>
      <c r="B106">
        <v>0</v>
      </c>
      <c r="C106">
        <f t="shared" si="24"/>
        <v>1</v>
      </c>
      <c r="D106">
        <f>SUM(C$2:C106)</f>
        <v>63</v>
      </c>
      <c r="E106">
        <f>SUM(B$2:B106)</f>
        <v>42</v>
      </c>
      <c r="F106">
        <f t="shared" si="22"/>
        <v>0.80769230769230771</v>
      </c>
      <c r="G106">
        <f t="shared" si="23"/>
        <v>0.42567567567567566</v>
      </c>
      <c r="H106">
        <f t="shared" si="29"/>
        <v>5.4573804573804464E-3</v>
      </c>
      <c r="I106">
        <f t="shared" si="25"/>
        <v>10</v>
      </c>
      <c r="J106">
        <f t="shared" si="26"/>
        <v>85</v>
      </c>
      <c r="K106">
        <f t="shared" si="27"/>
        <v>291000</v>
      </c>
      <c r="L106">
        <f t="shared" si="28"/>
        <v>1455</v>
      </c>
    </row>
    <row r="107" spans="1:12" x14ac:dyDescent="0.3">
      <c r="A107">
        <v>3.6073741695396316E-2</v>
      </c>
      <c r="B107">
        <v>1</v>
      </c>
      <c r="C107">
        <f t="shared" si="24"/>
        <v>0</v>
      </c>
      <c r="D107">
        <f>SUM(C$2:C107)</f>
        <v>63</v>
      </c>
      <c r="E107">
        <f>SUM(B$2:B107)</f>
        <v>43</v>
      </c>
      <c r="F107">
        <f t="shared" si="22"/>
        <v>0.82692307692307687</v>
      </c>
      <c r="G107">
        <f t="shared" si="23"/>
        <v>0.42567567567567566</v>
      </c>
      <c r="H107">
        <f t="shared" si="29"/>
        <v>0</v>
      </c>
      <c r="I107">
        <f t="shared" si="25"/>
        <v>9</v>
      </c>
      <c r="J107">
        <f t="shared" si="26"/>
        <v>85</v>
      </c>
      <c r="K107">
        <f t="shared" si="27"/>
        <v>295900</v>
      </c>
      <c r="L107">
        <f t="shared" si="28"/>
        <v>1479.5</v>
      </c>
    </row>
    <row r="108" spans="1:12" x14ac:dyDescent="0.3">
      <c r="A108">
        <v>3.5174844074763109E-2</v>
      </c>
      <c r="B108">
        <v>0</v>
      </c>
      <c r="C108">
        <f t="shared" si="24"/>
        <v>1</v>
      </c>
      <c r="D108">
        <f>SUM(C$2:C108)</f>
        <v>64</v>
      </c>
      <c r="E108">
        <f>SUM(B$2:B108)</f>
        <v>43</v>
      </c>
      <c r="F108">
        <f t="shared" si="22"/>
        <v>0.82692307692307687</v>
      </c>
      <c r="G108">
        <f t="shared" si="23"/>
        <v>0.43243243243243246</v>
      </c>
      <c r="H108">
        <f t="shared" si="29"/>
        <v>5.5873180873181215E-3</v>
      </c>
      <c r="I108">
        <f t="shared" si="25"/>
        <v>9</v>
      </c>
      <c r="J108">
        <f t="shared" si="26"/>
        <v>84</v>
      </c>
      <c r="K108">
        <f t="shared" si="27"/>
        <v>291900</v>
      </c>
      <c r="L108">
        <f t="shared" si="28"/>
        <v>1459.5</v>
      </c>
    </row>
    <row r="109" spans="1:12" x14ac:dyDescent="0.3">
      <c r="A109">
        <v>3.3953103766263967E-2</v>
      </c>
      <c r="B109">
        <v>0</v>
      </c>
      <c r="C109">
        <f t="shared" si="24"/>
        <v>1</v>
      </c>
      <c r="D109">
        <f>SUM(C$2:C109)</f>
        <v>65</v>
      </c>
      <c r="E109">
        <f>SUM(B$2:B109)</f>
        <v>43</v>
      </c>
      <c r="F109">
        <f t="shared" si="22"/>
        <v>0.82692307692307687</v>
      </c>
      <c r="G109">
        <f t="shared" si="23"/>
        <v>0.4391891891891892</v>
      </c>
      <c r="H109">
        <f t="shared" si="29"/>
        <v>5.5873180873180755E-3</v>
      </c>
      <c r="I109">
        <f t="shared" si="25"/>
        <v>9</v>
      </c>
      <c r="J109">
        <f t="shared" si="26"/>
        <v>83</v>
      </c>
      <c r="K109">
        <f t="shared" si="27"/>
        <v>287900</v>
      </c>
      <c r="L109">
        <f t="shared" si="28"/>
        <v>1439.5</v>
      </c>
    </row>
    <row r="110" spans="1:12" x14ac:dyDescent="0.3">
      <c r="A110">
        <v>3.2942049016130376E-2</v>
      </c>
      <c r="B110">
        <v>0</v>
      </c>
      <c r="C110">
        <f t="shared" si="24"/>
        <v>1</v>
      </c>
      <c r="D110">
        <f>SUM(C$2:C110)</f>
        <v>66</v>
      </c>
      <c r="E110">
        <f>SUM(B$2:B110)</f>
        <v>43</v>
      </c>
      <c r="F110">
        <f t="shared" si="22"/>
        <v>0.82692307692307687</v>
      </c>
      <c r="G110">
        <f t="shared" si="23"/>
        <v>0.44594594594594594</v>
      </c>
      <c r="H110">
        <f t="shared" si="29"/>
        <v>5.5873180873180755E-3</v>
      </c>
      <c r="I110">
        <f t="shared" si="25"/>
        <v>9</v>
      </c>
      <c r="J110">
        <f t="shared" si="26"/>
        <v>82</v>
      </c>
      <c r="K110">
        <f t="shared" si="27"/>
        <v>283900</v>
      </c>
      <c r="L110">
        <f t="shared" si="28"/>
        <v>1419.5</v>
      </c>
    </row>
    <row r="111" spans="1:12" x14ac:dyDescent="0.3">
      <c r="A111">
        <v>2.8469321209703094E-2</v>
      </c>
      <c r="B111">
        <v>1</v>
      </c>
      <c r="C111">
        <f t="shared" si="24"/>
        <v>0</v>
      </c>
      <c r="D111">
        <f>SUM(C$2:C111)</f>
        <v>66</v>
      </c>
      <c r="E111">
        <f>SUM(B$2:B111)</f>
        <v>44</v>
      </c>
      <c r="F111">
        <f t="shared" si="22"/>
        <v>0.84615384615384615</v>
      </c>
      <c r="G111">
        <f t="shared" si="23"/>
        <v>0.44594594594594594</v>
      </c>
      <c r="H111">
        <f t="shared" si="29"/>
        <v>0</v>
      </c>
      <c r="I111">
        <f t="shared" si="25"/>
        <v>8</v>
      </c>
      <c r="J111">
        <f t="shared" si="26"/>
        <v>82</v>
      </c>
      <c r="K111">
        <f t="shared" si="27"/>
        <v>288800</v>
      </c>
      <c r="L111">
        <f t="shared" si="28"/>
        <v>1444</v>
      </c>
    </row>
    <row r="112" spans="1:12" x14ac:dyDescent="0.3">
      <c r="A112">
        <v>2.5991214844177209E-2</v>
      </c>
      <c r="B112">
        <v>1</v>
      </c>
      <c r="C112">
        <f t="shared" si="24"/>
        <v>0</v>
      </c>
      <c r="D112">
        <f>SUM(C$2:C112)</f>
        <v>66</v>
      </c>
      <c r="E112">
        <f>SUM(B$2:B112)</f>
        <v>45</v>
      </c>
      <c r="F112">
        <f t="shared" si="22"/>
        <v>0.86538461538461542</v>
      </c>
      <c r="G112">
        <f t="shared" si="23"/>
        <v>0.44594594594594594</v>
      </c>
      <c r="H112">
        <f t="shared" si="29"/>
        <v>0</v>
      </c>
      <c r="I112">
        <f t="shared" si="25"/>
        <v>7</v>
      </c>
      <c r="J112">
        <f t="shared" si="26"/>
        <v>82</v>
      </c>
      <c r="K112">
        <f t="shared" si="27"/>
        <v>293700</v>
      </c>
      <c r="L112">
        <f t="shared" si="28"/>
        <v>1468.5</v>
      </c>
    </row>
    <row r="113" spans="1:12" x14ac:dyDescent="0.3">
      <c r="A113">
        <v>2.0947885445060221E-2</v>
      </c>
      <c r="B113">
        <v>0</v>
      </c>
      <c r="C113">
        <f t="shared" si="24"/>
        <v>1</v>
      </c>
      <c r="D113">
        <f>SUM(C$2:C113)</f>
        <v>67</v>
      </c>
      <c r="E113">
        <f>SUM(B$2:B113)</f>
        <v>45</v>
      </c>
      <c r="F113">
        <f t="shared" si="22"/>
        <v>0.86538461538461542</v>
      </c>
      <c r="G113">
        <f t="shared" si="23"/>
        <v>0.45270270270270269</v>
      </c>
      <c r="H113">
        <f t="shared" si="29"/>
        <v>5.8471933471933354E-3</v>
      </c>
      <c r="I113">
        <f t="shared" si="25"/>
        <v>7</v>
      </c>
      <c r="J113">
        <f t="shared" si="26"/>
        <v>81</v>
      </c>
      <c r="K113">
        <f t="shared" si="27"/>
        <v>289700</v>
      </c>
      <c r="L113">
        <f t="shared" si="28"/>
        <v>1448.5</v>
      </c>
    </row>
    <row r="114" spans="1:12" x14ac:dyDescent="0.3">
      <c r="A114">
        <v>1.854200572522853E-2</v>
      </c>
      <c r="B114">
        <v>0</v>
      </c>
      <c r="C114">
        <f t="shared" si="24"/>
        <v>1</v>
      </c>
      <c r="D114">
        <f>SUM(C$2:C114)</f>
        <v>68</v>
      </c>
      <c r="E114">
        <f>SUM(B$2:B114)</f>
        <v>45</v>
      </c>
      <c r="F114">
        <f t="shared" si="22"/>
        <v>0.86538461538461542</v>
      </c>
      <c r="G114">
        <f t="shared" si="23"/>
        <v>0.45945945945945948</v>
      </c>
      <c r="H114">
        <f t="shared" si="29"/>
        <v>5.8471933471933839E-3</v>
      </c>
      <c r="I114">
        <f t="shared" si="25"/>
        <v>7</v>
      </c>
      <c r="J114">
        <f t="shared" si="26"/>
        <v>80</v>
      </c>
      <c r="K114">
        <f t="shared" si="27"/>
        <v>285700</v>
      </c>
      <c r="L114">
        <f t="shared" si="28"/>
        <v>1428.5</v>
      </c>
    </row>
    <row r="115" spans="1:12" x14ac:dyDescent="0.3">
      <c r="A115">
        <v>1.7901801480116677E-2</v>
      </c>
      <c r="B115">
        <v>0</v>
      </c>
      <c r="C115">
        <f t="shared" si="24"/>
        <v>1</v>
      </c>
      <c r="D115">
        <f>SUM(C$2:C115)</f>
        <v>69</v>
      </c>
      <c r="E115">
        <f>SUM(B$2:B115)</f>
        <v>45</v>
      </c>
      <c r="F115">
        <f t="shared" si="22"/>
        <v>0.86538461538461542</v>
      </c>
      <c r="G115">
        <f t="shared" si="23"/>
        <v>0.46621621621621623</v>
      </c>
      <c r="H115">
        <f t="shared" si="29"/>
        <v>5.8471933471933354E-3</v>
      </c>
      <c r="I115">
        <f t="shared" si="25"/>
        <v>7</v>
      </c>
      <c r="J115">
        <f t="shared" si="26"/>
        <v>79</v>
      </c>
      <c r="K115">
        <f t="shared" si="27"/>
        <v>281700</v>
      </c>
      <c r="L115">
        <f t="shared" si="28"/>
        <v>1408.5</v>
      </c>
    </row>
    <row r="116" spans="1:12" x14ac:dyDescent="0.3">
      <c r="A116">
        <v>1.3461141179668783E-2</v>
      </c>
      <c r="B116">
        <v>0</v>
      </c>
      <c r="C116">
        <f t="shared" si="24"/>
        <v>1</v>
      </c>
      <c r="D116">
        <f>SUM(C$2:C116)</f>
        <v>70</v>
      </c>
      <c r="E116">
        <f>SUM(B$2:B116)</f>
        <v>45</v>
      </c>
      <c r="F116">
        <f t="shared" si="22"/>
        <v>0.86538461538461542</v>
      </c>
      <c r="G116">
        <f t="shared" si="23"/>
        <v>0.47297297297297297</v>
      </c>
      <c r="H116">
        <f t="shared" si="29"/>
        <v>5.8471933471933354E-3</v>
      </c>
      <c r="I116">
        <f t="shared" si="25"/>
        <v>7</v>
      </c>
      <c r="J116">
        <f t="shared" si="26"/>
        <v>78</v>
      </c>
      <c r="K116">
        <f t="shared" si="27"/>
        <v>277700</v>
      </c>
      <c r="L116">
        <f t="shared" si="28"/>
        <v>1388.5</v>
      </c>
    </row>
    <row r="117" spans="1:12" x14ac:dyDescent="0.3">
      <c r="A117">
        <v>1.2159924751184277E-2</v>
      </c>
      <c r="B117">
        <v>0</v>
      </c>
      <c r="C117">
        <f t="shared" si="24"/>
        <v>1</v>
      </c>
      <c r="D117">
        <f>SUM(C$2:C117)</f>
        <v>71</v>
      </c>
      <c r="E117">
        <f>SUM(B$2:B117)</f>
        <v>45</v>
      </c>
      <c r="F117">
        <f t="shared" ref="F117:F148" si="30">E117/52</f>
        <v>0.86538461538461542</v>
      </c>
      <c r="G117">
        <f t="shared" ref="G117:G148" si="31">D117/148</f>
        <v>0.47972972972972971</v>
      </c>
      <c r="H117">
        <f t="shared" si="29"/>
        <v>5.8471933471933354E-3</v>
      </c>
      <c r="I117">
        <f t="shared" si="25"/>
        <v>7</v>
      </c>
      <c r="J117">
        <f t="shared" si="26"/>
        <v>77</v>
      </c>
      <c r="K117">
        <f t="shared" si="27"/>
        <v>273700</v>
      </c>
      <c r="L117">
        <f t="shared" si="28"/>
        <v>1368.5</v>
      </c>
    </row>
    <row r="118" spans="1:12" x14ac:dyDescent="0.3">
      <c r="A118">
        <v>1.2035078731125293E-2</v>
      </c>
      <c r="B118">
        <v>0</v>
      </c>
      <c r="C118">
        <f t="shared" si="24"/>
        <v>1</v>
      </c>
      <c r="D118">
        <f>SUM(C$2:C118)</f>
        <v>72</v>
      </c>
      <c r="E118">
        <f>SUM(B$2:B118)</f>
        <v>45</v>
      </c>
      <c r="F118">
        <f t="shared" si="30"/>
        <v>0.86538461538461542</v>
      </c>
      <c r="G118">
        <f t="shared" si="31"/>
        <v>0.48648648648648651</v>
      </c>
      <c r="H118">
        <f t="shared" si="29"/>
        <v>5.8471933471933839E-3</v>
      </c>
      <c r="I118">
        <f t="shared" si="25"/>
        <v>7</v>
      </c>
      <c r="J118">
        <f t="shared" si="26"/>
        <v>76</v>
      </c>
      <c r="K118">
        <f t="shared" si="27"/>
        <v>269700</v>
      </c>
      <c r="L118">
        <f t="shared" si="28"/>
        <v>1348.5</v>
      </c>
    </row>
    <row r="119" spans="1:12" x14ac:dyDescent="0.3">
      <c r="A119">
        <v>1.1308881818802047E-2</v>
      </c>
      <c r="B119">
        <v>0</v>
      </c>
      <c r="C119">
        <f t="shared" si="24"/>
        <v>1</v>
      </c>
      <c r="D119">
        <f>SUM(C$2:C119)</f>
        <v>73</v>
      </c>
      <c r="E119">
        <f>SUM(B$2:B119)</f>
        <v>45</v>
      </c>
      <c r="F119">
        <f t="shared" si="30"/>
        <v>0.86538461538461542</v>
      </c>
      <c r="G119">
        <f t="shared" si="31"/>
        <v>0.49324324324324326</v>
      </c>
      <c r="H119">
        <f t="shared" si="29"/>
        <v>5.8471933471933354E-3</v>
      </c>
      <c r="I119">
        <f t="shared" si="25"/>
        <v>7</v>
      </c>
      <c r="J119">
        <f t="shared" si="26"/>
        <v>75</v>
      </c>
      <c r="K119">
        <f t="shared" si="27"/>
        <v>265700</v>
      </c>
      <c r="L119">
        <f t="shared" si="28"/>
        <v>1328.5</v>
      </c>
    </row>
    <row r="120" spans="1:12" x14ac:dyDescent="0.3">
      <c r="A120">
        <v>1.1159868069908103E-2</v>
      </c>
      <c r="B120">
        <v>0</v>
      </c>
      <c r="C120">
        <f t="shared" si="24"/>
        <v>1</v>
      </c>
      <c r="D120">
        <f>SUM(C$2:C120)</f>
        <v>74</v>
      </c>
      <c r="E120">
        <f>SUM(B$2:B120)</f>
        <v>45</v>
      </c>
      <c r="F120">
        <f t="shared" si="30"/>
        <v>0.86538461538461542</v>
      </c>
      <c r="G120">
        <f t="shared" si="31"/>
        <v>0.5</v>
      </c>
      <c r="H120">
        <f t="shared" si="29"/>
        <v>5.8471933471933354E-3</v>
      </c>
      <c r="I120">
        <f t="shared" si="25"/>
        <v>7</v>
      </c>
      <c r="J120">
        <f t="shared" si="26"/>
        <v>74</v>
      </c>
      <c r="K120">
        <f t="shared" si="27"/>
        <v>261700</v>
      </c>
      <c r="L120">
        <f t="shared" si="28"/>
        <v>1308.5</v>
      </c>
    </row>
    <row r="121" spans="1:12" x14ac:dyDescent="0.3">
      <c r="A121">
        <v>5.107620359396825E-3</v>
      </c>
      <c r="B121">
        <v>0</v>
      </c>
      <c r="C121">
        <f t="shared" si="24"/>
        <v>1</v>
      </c>
      <c r="D121">
        <f>SUM(C$2:C121)</f>
        <v>75</v>
      </c>
      <c r="E121">
        <f>SUM(B$2:B121)</f>
        <v>45</v>
      </c>
      <c r="F121">
        <f t="shared" si="30"/>
        <v>0.86538461538461542</v>
      </c>
      <c r="G121">
        <f t="shared" si="31"/>
        <v>0.5067567567567568</v>
      </c>
      <c r="H121">
        <f t="shared" si="29"/>
        <v>5.8471933471933839E-3</v>
      </c>
      <c r="I121">
        <f t="shared" si="25"/>
        <v>7</v>
      </c>
      <c r="J121">
        <f t="shared" si="26"/>
        <v>73</v>
      </c>
      <c r="K121">
        <f t="shared" si="27"/>
        <v>257700</v>
      </c>
      <c r="L121">
        <f t="shared" si="28"/>
        <v>1288.5</v>
      </c>
    </row>
    <row r="122" spans="1:12" x14ac:dyDescent="0.3">
      <c r="A122">
        <v>4.0871700204249788E-3</v>
      </c>
      <c r="B122">
        <v>1</v>
      </c>
      <c r="C122">
        <f t="shared" si="24"/>
        <v>0</v>
      </c>
      <c r="D122">
        <f>SUM(C$2:C122)</f>
        <v>75</v>
      </c>
      <c r="E122">
        <f>SUM(B$2:B122)</f>
        <v>46</v>
      </c>
      <c r="F122">
        <f t="shared" si="30"/>
        <v>0.88461538461538458</v>
      </c>
      <c r="G122">
        <f t="shared" si="31"/>
        <v>0.5067567567567568</v>
      </c>
      <c r="H122">
        <f t="shared" si="29"/>
        <v>0</v>
      </c>
      <c r="I122">
        <f t="shared" si="25"/>
        <v>6</v>
      </c>
      <c r="J122">
        <f t="shared" si="26"/>
        <v>73</v>
      </c>
      <c r="K122">
        <f t="shared" si="27"/>
        <v>262600</v>
      </c>
      <c r="L122">
        <f t="shared" si="28"/>
        <v>1313</v>
      </c>
    </row>
    <row r="123" spans="1:12" x14ac:dyDescent="0.3">
      <c r="A123">
        <v>-3.3714251038424875E-3</v>
      </c>
      <c r="B123">
        <v>1</v>
      </c>
      <c r="C123">
        <f t="shared" si="24"/>
        <v>0</v>
      </c>
      <c r="D123">
        <f>SUM(C$2:C123)</f>
        <v>75</v>
      </c>
      <c r="E123">
        <f>SUM(B$2:B123)</f>
        <v>47</v>
      </c>
      <c r="F123">
        <f t="shared" si="30"/>
        <v>0.90384615384615385</v>
      </c>
      <c r="G123">
        <f t="shared" si="31"/>
        <v>0.5067567567567568</v>
      </c>
      <c r="H123">
        <f t="shared" si="29"/>
        <v>0</v>
      </c>
      <c r="I123">
        <f t="shared" si="25"/>
        <v>5</v>
      </c>
      <c r="J123">
        <f t="shared" si="26"/>
        <v>73</v>
      </c>
      <c r="K123">
        <f t="shared" si="27"/>
        <v>267500</v>
      </c>
      <c r="L123">
        <f t="shared" si="28"/>
        <v>1337.5</v>
      </c>
    </row>
    <row r="124" spans="1:12" x14ac:dyDescent="0.3">
      <c r="A124">
        <v>-4.6746950014049937E-3</v>
      </c>
      <c r="B124">
        <v>0</v>
      </c>
      <c r="C124">
        <f t="shared" si="24"/>
        <v>1</v>
      </c>
      <c r="D124">
        <f>SUM(C$2:C124)</f>
        <v>76</v>
      </c>
      <c r="E124">
        <f>SUM(B$2:B124)</f>
        <v>47</v>
      </c>
      <c r="F124">
        <f t="shared" si="30"/>
        <v>0.90384615384615385</v>
      </c>
      <c r="G124">
        <f t="shared" si="31"/>
        <v>0.51351351351351349</v>
      </c>
      <c r="H124">
        <f t="shared" si="29"/>
        <v>6.107068607068545E-3</v>
      </c>
      <c r="I124">
        <f t="shared" si="25"/>
        <v>5</v>
      </c>
      <c r="J124">
        <f t="shared" si="26"/>
        <v>72</v>
      </c>
      <c r="K124">
        <f t="shared" si="27"/>
        <v>263500</v>
      </c>
      <c r="L124">
        <f t="shared" si="28"/>
        <v>1317.5</v>
      </c>
    </row>
    <row r="125" spans="1:12" x14ac:dyDescent="0.3">
      <c r="A125">
        <v>-6.8609514925030771E-3</v>
      </c>
      <c r="B125">
        <v>1</v>
      </c>
      <c r="C125">
        <f t="shared" si="24"/>
        <v>0</v>
      </c>
      <c r="D125">
        <f>SUM(C$2:C125)</f>
        <v>76</v>
      </c>
      <c r="E125">
        <f>SUM(B$2:B125)</f>
        <v>48</v>
      </c>
      <c r="F125">
        <f t="shared" si="30"/>
        <v>0.92307692307692313</v>
      </c>
      <c r="G125">
        <f t="shared" si="31"/>
        <v>0.51351351351351349</v>
      </c>
      <c r="H125">
        <f t="shared" si="29"/>
        <v>0</v>
      </c>
      <c r="I125">
        <f t="shared" si="25"/>
        <v>4</v>
      </c>
      <c r="J125">
        <f t="shared" si="26"/>
        <v>72</v>
      </c>
      <c r="K125">
        <f t="shared" si="27"/>
        <v>268400</v>
      </c>
      <c r="L125">
        <f t="shared" si="28"/>
        <v>1342</v>
      </c>
    </row>
    <row r="126" spans="1:12" x14ac:dyDescent="0.3">
      <c r="A126">
        <v>-1.307272910114661E-2</v>
      </c>
      <c r="B126">
        <v>0</v>
      </c>
      <c r="C126">
        <f t="shared" si="24"/>
        <v>1</v>
      </c>
      <c r="D126">
        <f>SUM(C$2:C126)</f>
        <v>77</v>
      </c>
      <c r="E126">
        <f>SUM(B$2:B126)</f>
        <v>48</v>
      </c>
      <c r="F126">
        <f t="shared" si="30"/>
        <v>0.92307692307692313</v>
      </c>
      <c r="G126">
        <f t="shared" si="31"/>
        <v>0.52027027027027029</v>
      </c>
      <c r="H126">
        <f t="shared" si="29"/>
        <v>6.2370062370062764E-3</v>
      </c>
      <c r="I126">
        <f t="shared" si="25"/>
        <v>4</v>
      </c>
      <c r="J126">
        <f t="shared" si="26"/>
        <v>71</v>
      </c>
      <c r="K126">
        <f t="shared" si="27"/>
        <v>264400</v>
      </c>
      <c r="L126">
        <f t="shared" si="28"/>
        <v>1322</v>
      </c>
    </row>
    <row r="127" spans="1:12" x14ac:dyDescent="0.3">
      <c r="A127">
        <v>-1.4508744664893242E-2</v>
      </c>
      <c r="B127">
        <v>0</v>
      </c>
      <c r="C127">
        <f t="shared" si="24"/>
        <v>1</v>
      </c>
      <c r="D127">
        <f>SUM(C$2:C127)</f>
        <v>78</v>
      </c>
      <c r="E127">
        <f>SUM(B$2:B127)</f>
        <v>48</v>
      </c>
      <c r="F127">
        <f t="shared" si="30"/>
        <v>0.92307692307692313</v>
      </c>
      <c r="G127">
        <f t="shared" si="31"/>
        <v>0.52702702702702697</v>
      </c>
      <c r="H127">
        <f t="shared" si="29"/>
        <v>6.237006237006174E-3</v>
      </c>
      <c r="I127">
        <f t="shared" si="25"/>
        <v>4</v>
      </c>
      <c r="J127">
        <f t="shared" si="26"/>
        <v>70</v>
      </c>
      <c r="K127">
        <f t="shared" si="27"/>
        <v>260400</v>
      </c>
      <c r="L127">
        <f t="shared" si="28"/>
        <v>1302</v>
      </c>
    </row>
    <row r="128" spans="1:12" x14ac:dyDescent="0.3">
      <c r="A128">
        <v>-1.6862523684100472E-2</v>
      </c>
      <c r="B128">
        <v>0</v>
      </c>
      <c r="C128">
        <f t="shared" si="24"/>
        <v>1</v>
      </c>
      <c r="D128">
        <f>SUM(C$2:C128)</f>
        <v>79</v>
      </c>
      <c r="E128">
        <f>SUM(B$2:B128)</f>
        <v>48</v>
      </c>
      <c r="F128">
        <f t="shared" si="30"/>
        <v>0.92307692307692313</v>
      </c>
      <c r="G128">
        <f t="shared" si="31"/>
        <v>0.53378378378378377</v>
      </c>
      <c r="H128">
        <f t="shared" si="29"/>
        <v>6.2370062370062764E-3</v>
      </c>
      <c r="I128">
        <f t="shared" si="25"/>
        <v>4</v>
      </c>
      <c r="J128">
        <f t="shared" si="26"/>
        <v>69</v>
      </c>
      <c r="K128">
        <f t="shared" si="27"/>
        <v>256400</v>
      </c>
      <c r="L128">
        <f t="shared" si="28"/>
        <v>1282</v>
      </c>
    </row>
    <row r="129" spans="1:12" x14ac:dyDescent="0.3">
      <c r="A129">
        <v>-3.0399709002686938E-2</v>
      </c>
      <c r="B129">
        <v>0</v>
      </c>
      <c r="C129">
        <f t="shared" si="24"/>
        <v>1</v>
      </c>
      <c r="D129">
        <f>SUM(C$2:C129)</f>
        <v>80</v>
      </c>
      <c r="E129">
        <f>SUM(B$2:B129)</f>
        <v>48</v>
      </c>
      <c r="F129">
        <f t="shared" si="30"/>
        <v>0.92307692307692313</v>
      </c>
      <c r="G129">
        <f t="shared" si="31"/>
        <v>0.54054054054054057</v>
      </c>
      <c r="H129">
        <f t="shared" si="29"/>
        <v>6.2370062370062764E-3</v>
      </c>
      <c r="I129">
        <f t="shared" si="25"/>
        <v>4</v>
      </c>
      <c r="J129">
        <f t="shared" si="26"/>
        <v>68</v>
      </c>
      <c r="K129">
        <f t="shared" si="27"/>
        <v>252400</v>
      </c>
      <c r="L129">
        <f t="shared" si="28"/>
        <v>1262</v>
      </c>
    </row>
    <row r="130" spans="1:12" x14ac:dyDescent="0.3">
      <c r="A130">
        <v>-3.0735998940884024E-2</v>
      </c>
      <c r="B130">
        <v>0</v>
      </c>
      <c r="C130">
        <f t="shared" ref="C130:C161" si="32">1-B130</f>
        <v>1</v>
      </c>
      <c r="D130">
        <f>SUM(C$2:C130)</f>
        <v>81</v>
      </c>
      <c r="E130">
        <f>SUM(B$2:B130)</f>
        <v>48</v>
      </c>
      <c r="F130">
        <f t="shared" si="30"/>
        <v>0.92307692307692313</v>
      </c>
      <c r="G130">
        <f t="shared" si="31"/>
        <v>0.54729729729729726</v>
      </c>
      <c r="H130">
        <f t="shared" si="29"/>
        <v>6.237006237006174E-3</v>
      </c>
      <c r="I130">
        <f t="shared" ref="I130:I161" si="33">52-E130</f>
        <v>4</v>
      </c>
      <c r="J130">
        <f t="shared" ref="J130:J161" si="34">148-D130</f>
        <v>67</v>
      </c>
      <c r="K130">
        <f t="shared" ref="K130:K161" si="35">4000*J130-4900*I130</f>
        <v>248400</v>
      </c>
      <c r="L130">
        <f t="shared" ref="L130:L161" si="36">K130/200</f>
        <v>1242</v>
      </c>
    </row>
    <row r="131" spans="1:12" x14ac:dyDescent="0.3">
      <c r="A131">
        <v>-4.8241590931843659E-2</v>
      </c>
      <c r="B131">
        <v>0</v>
      </c>
      <c r="C131">
        <f t="shared" si="32"/>
        <v>1</v>
      </c>
      <c r="D131">
        <f>SUM(C$2:C131)</f>
        <v>82</v>
      </c>
      <c r="E131">
        <f>SUM(B$2:B131)</f>
        <v>48</v>
      </c>
      <c r="F131">
        <f t="shared" si="30"/>
        <v>0.92307692307692313</v>
      </c>
      <c r="G131">
        <f t="shared" si="31"/>
        <v>0.55405405405405406</v>
      </c>
      <c r="H131">
        <f t="shared" si="29"/>
        <v>6.2370062370062764E-3</v>
      </c>
      <c r="I131">
        <f t="shared" si="33"/>
        <v>4</v>
      </c>
      <c r="J131">
        <f t="shared" si="34"/>
        <v>66</v>
      </c>
      <c r="K131">
        <f t="shared" si="35"/>
        <v>244400</v>
      </c>
      <c r="L131">
        <f t="shared" si="36"/>
        <v>1222</v>
      </c>
    </row>
    <row r="132" spans="1:12" x14ac:dyDescent="0.3">
      <c r="A132">
        <v>-5.2307228778477211E-2</v>
      </c>
      <c r="B132">
        <v>0</v>
      </c>
      <c r="C132">
        <f t="shared" si="32"/>
        <v>1</v>
      </c>
      <c r="D132">
        <f>SUM(C$2:C132)</f>
        <v>83</v>
      </c>
      <c r="E132">
        <f>SUM(B$2:B132)</f>
        <v>48</v>
      </c>
      <c r="F132">
        <f t="shared" si="30"/>
        <v>0.92307692307692313</v>
      </c>
      <c r="G132">
        <f t="shared" si="31"/>
        <v>0.56081081081081086</v>
      </c>
      <c r="H132">
        <f t="shared" si="29"/>
        <v>6.2370062370062764E-3</v>
      </c>
      <c r="I132">
        <f t="shared" si="33"/>
        <v>4</v>
      </c>
      <c r="J132">
        <f t="shared" si="34"/>
        <v>65</v>
      </c>
      <c r="K132">
        <f t="shared" si="35"/>
        <v>240400</v>
      </c>
      <c r="L132">
        <f t="shared" si="36"/>
        <v>1202</v>
      </c>
    </row>
    <row r="133" spans="1:12" x14ac:dyDescent="0.3">
      <c r="A133">
        <v>-5.7024203962369804E-2</v>
      </c>
      <c r="B133">
        <v>0</v>
      </c>
      <c r="C133">
        <f t="shared" si="32"/>
        <v>1</v>
      </c>
      <c r="D133">
        <f>SUM(C$2:C133)</f>
        <v>84</v>
      </c>
      <c r="E133">
        <f>SUM(B$2:B133)</f>
        <v>48</v>
      </c>
      <c r="F133">
        <f t="shared" si="30"/>
        <v>0.92307692307692313</v>
      </c>
      <c r="G133">
        <f t="shared" si="31"/>
        <v>0.56756756756756754</v>
      </c>
      <c r="H133">
        <f t="shared" ref="H133:H164" si="37">(F132+F133)/2*(G133-G132)</f>
        <v>6.237006237006174E-3</v>
      </c>
      <c r="I133">
        <f t="shared" si="33"/>
        <v>4</v>
      </c>
      <c r="J133">
        <f t="shared" si="34"/>
        <v>64</v>
      </c>
      <c r="K133">
        <f t="shared" si="35"/>
        <v>236400</v>
      </c>
      <c r="L133">
        <f t="shared" si="36"/>
        <v>1182</v>
      </c>
    </row>
    <row r="134" spans="1:12" x14ac:dyDescent="0.3">
      <c r="A134">
        <v>-7.0719283025271223E-2</v>
      </c>
      <c r="B134">
        <v>0</v>
      </c>
      <c r="C134">
        <f t="shared" si="32"/>
        <v>1</v>
      </c>
      <c r="D134">
        <f>SUM(C$2:C134)</f>
        <v>85</v>
      </c>
      <c r="E134">
        <f>SUM(B$2:B134)</f>
        <v>48</v>
      </c>
      <c r="F134">
        <f t="shared" si="30"/>
        <v>0.92307692307692313</v>
      </c>
      <c r="G134">
        <f t="shared" si="31"/>
        <v>0.57432432432432434</v>
      </c>
      <c r="H134">
        <f t="shared" si="37"/>
        <v>6.2370062370062764E-3</v>
      </c>
      <c r="I134">
        <f t="shared" si="33"/>
        <v>4</v>
      </c>
      <c r="J134">
        <f t="shared" si="34"/>
        <v>63</v>
      </c>
      <c r="K134">
        <f t="shared" si="35"/>
        <v>232400</v>
      </c>
      <c r="L134">
        <f t="shared" si="36"/>
        <v>1162</v>
      </c>
    </row>
    <row r="135" spans="1:12" x14ac:dyDescent="0.3">
      <c r="A135">
        <v>-7.2247274670477313E-2</v>
      </c>
      <c r="B135">
        <v>0</v>
      </c>
      <c r="C135">
        <f t="shared" si="32"/>
        <v>1</v>
      </c>
      <c r="D135">
        <f>SUM(C$2:C135)</f>
        <v>86</v>
      </c>
      <c r="E135">
        <f>SUM(B$2:B135)</f>
        <v>48</v>
      </c>
      <c r="F135">
        <f t="shared" si="30"/>
        <v>0.92307692307692313</v>
      </c>
      <c r="G135">
        <f t="shared" si="31"/>
        <v>0.58108108108108103</v>
      </c>
      <c r="H135">
        <f t="shared" si="37"/>
        <v>6.237006237006174E-3</v>
      </c>
      <c r="I135">
        <f t="shared" si="33"/>
        <v>4</v>
      </c>
      <c r="J135">
        <f t="shared" si="34"/>
        <v>62</v>
      </c>
      <c r="K135">
        <f t="shared" si="35"/>
        <v>228400</v>
      </c>
      <c r="L135">
        <f t="shared" si="36"/>
        <v>1142</v>
      </c>
    </row>
    <row r="136" spans="1:12" x14ac:dyDescent="0.3">
      <c r="A136">
        <v>-7.7495665140108361E-2</v>
      </c>
      <c r="B136">
        <v>0</v>
      </c>
      <c r="C136">
        <f t="shared" si="32"/>
        <v>1</v>
      </c>
      <c r="D136">
        <f>SUM(C$2:C136)</f>
        <v>87</v>
      </c>
      <c r="E136">
        <f>SUM(B$2:B136)</f>
        <v>48</v>
      </c>
      <c r="F136">
        <f t="shared" si="30"/>
        <v>0.92307692307692313</v>
      </c>
      <c r="G136">
        <f t="shared" si="31"/>
        <v>0.58783783783783783</v>
      </c>
      <c r="H136">
        <f t="shared" si="37"/>
        <v>6.2370062370062764E-3</v>
      </c>
      <c r="I136">
        <f t="shared" si="33"/>
        <v>4</v>
      </c>
      <c r="J136">
        <f t="shared" si="34"/>
        <v>61</v>
      </c>
      <c r="K136">
        <f t="shared" si="35"/>
        <v>224400</v>
      </c>
      <c r="L136">
        <f t="shared" si="36"/>
        <v>1122</v>
      </c>
    </row>
    <row r="137" spans="1:12" x14ac:dyDescent="0.3">
      <c r="A137">
        <v>-8.0023604565752832E-2</v>
      </c>
      <c r="B137">
        <v>0</v>
      </c>
      <c r="C137">
        <f t="shared" si="32"/>
        <v>1</v>
      </c>
      <c r="D137">
        <f>SUM(C$2:C137)</f>
        <v>88</v>
      </c>
      <c r="E137">
        <f>SUM(B$2:B137)</f>
        <v>48</v>
      </c>
      <c r="F137">
        <f t="shared" si="30"/>
        <v>0.92307692307692313</v>
      </c>
      <c r="G137">
        <f t="shared" si="31"/>
        <v>0.59459459459459463</v>
      </c>
      <c r="H137">
        <f t="shared" si="37"/>
        <v>6.2370062370062764E-3</v>
      </c>
      <c r="I137">
        <f t="shared" si="33"/>
        <v>4</v>
      </c>
      <c r="J137">
        <f t="shared" si="34"/>
        <v>60</v>
      </c>
      <c r="K137">
        <f t="shared" si="35"/>
        <v>220400</v>
      </c>
      <c r="L137">
        <f t="shared" si="36"/>
        <v>1102</v>
      </c>
    </row>
    <row r="138" spans="1:12" x14ac:dyDescent="0.3">
      <c r="A138">
        <v>-8.0970696510475976E-2</v>
      </c>
      <c r="B138">
        <v>0</v>
      </c>
      <c r="C138">
        <f t="shared" si="32"/>
        <v>1</v>
      </c>
      <c r="D138">
        <f>SUM(C$2:C138)</f>
        <v>89</v>
      </c>
      <c r="E138">
        <f>SUM(B$2:B138)</f>
        <v>48</v>
      </c>
      <c r="F138">
        <f t="shared" si="30"/>
        <v>0.92307692307692313</v>
      </c>
      <c r="G138">
        <f t="shared" si="31"/>
        <v>0.60135135135135132</v>
      </c>
      <c r="H138">
        <f t="shared" si="37"/>
        <v>6.237006237006174E-3</v>
      </c>
      <c r="I138">
        <f t="shared" si="33"/>
        <v>4</v>
      </c>
      <c r="J138">
        <f t="shared" si="34"/>
        <v>59</v>
      </c>
      <c r="K138">
        <f t="shared" si="35"/>
        <v>216400</v>
      </c>
      <c r="L138">
        <f t="shared" si="36"/>
        <v>1082</v>
      </c>
    </row>
    <row r="139" spans="1:12" x14ac:dyDescent="0.3">
      <c r="A139">
        <v>-8.4244710883690954E-2</v>
      </c>
      <c r="B139">
        <v>0</v>
      </c>
      <c r="C139">
        <f t="shared" si="32"/>
        <v>1</v>
      </c>
      <c r="D139">
        <f>SUM(C$2:C139)</f>
        <v>90</v>
      </c>
      <c r="E139">
        <f>SUM(B$2:B139)</f>
        <v>48</v>
      </c>
      <c r="F139">
        <f t="shared" si="30"/>
        <v>0.92307692307692313</v>
      </c>
      <c r="G139">
        <f t="shared" si="31"/>
        <v>0.60810810810810811</v>
      </c>
      <c r="H139">
        <f t="shared" si="37"/>
        <v>6.2370062370062764E-3</v>
      </c>
      <c r="I139">
        <f t="shared" si="33"/>
        <v>4</v>
      </c>
      <c r="J139">
        <f t="shared" si="34"/>
        <v>58</v>
      </c>
      <c r="K139">
        <f t="shared" si="35"/>
        <v>212400</v>
      </c>
      <c r="L139">
        <f t="shared" si="36"/>
        <v>1062</v>
      </c>
    </row>
    <row r="140" spans="1:12" x14ac:dyDescent="0.3">
      <c r="A140">
        <v>-8.9095164055805698E-2</v>
      </c>
      <c r="B140">
        <v>0</v>
      </c>
      <c r="C140">
        <f t="shared" si="32"/>
        <v>1</v>
      </c>
      <c r="D140">
        <f>SUM(C$2:C140)</f>
        <v>91</v>
      </c>
      <c r="E140">
        <f>SUM(B$2:B140)</f>
        <v>48</v>
      </c>
      <c r="F140">
        <f t="shared" si="30"/>
        <v>0.92307692307692313</v>
      </c>
      <c r="G140">
        <f t="shared" si="31"/>
        <v>0.61486486486486491</v>
      </c>
      <c r="H140">
        <f t="shared" si="37"/>
        <v>6.2370062370062764E-3</v>
      </c>
      <c r="I140">
        <f t="shared" si="33"/>
        <v>4</v>
      </c>
      <c r="J140">
        <f t="shared" si="34"/>
        <v>57</v>
      </c>
      <c r="K140">
        <f t="shared" si="35"/>
        <v>208400</v>
      </c>
      <c r="L140">
        <f t="shared" si="36"/>
        <v>1042</v>
      </c>
    </row>
    <row r="141" spans="1:12" x14ac:dyDescent="0.3">
      <c r="A141">
        <v>-8.9757254946412596E-2</v>
      </c>
      <c r="B141">
        <v>0</v>
      </c>
      <c r="C141">
        <f t="shared" si="32"/>
        <v>1</v>
      </c>
      <c r="D141">
        <f>SUM(C$2:C141)</f>
        <v>92</v>
      </c>
      <c r="E141">
        <f>SUM(B$2:B141)</f>
        <v>48</v>
      </c>
      <c r="F141">
        <f t="shared" si="30"/>
        <v>0.92307692307692313</v>
      </c>
      <c r="G141">
        <f t="shared" si="31"/>
        <v>0.6216216216216216</v>
      </c>
      <c r="H141">
        <f t="shared" si="37"/>
        <v>6.237006237006174E-3</v>
      </c>
      <c r="I141">
        <f t="shared" si="33"/>
        <v>4</v>
      </c>
      <c r="J141">
        <f t="shared" si="34"/>
        <v>56</v>
      </c>
      <c r="K141">
        <f t="shared" si="35"/>
        <v>204400</v>
      </c>
      <c r="L141">
        <f t="shared" si="36"/>
        <v>1022</v>
      </c>
    </row>
    <row r="142" spans="1:12" x14ac:dyDescent="0.3">
      <c r="A142">
        <v>-9.0120403555331685E-2</v>
      </c>
      <c r="B142">
        <v>0</v>
      </c>
      <c r="C142">
        <f t="shared" si="32"/>
        <v>1</v>
      </c>
      <c r="D142">
        <f>SUM(C$2:C142)</f>
        <v>93</v>
      </c>
      <c r="E142">
        <f>SUM(B$2:B142)</f>
        <v>48</v>
      </c>
      <c r="F142">
        <f t="shared" si="30"/>
        <v>0.92307692307692313</v>
      </c>
      <c r="G142">
        <f t="shared" si="31"/>
        <v>0.6283783783783784</v>
      </c>
      <c r="H142">
        <f t="shared" si="37"/>
        <v>6.2370062370062764E-3</v>
      </c>
      <c r="I142">
        <f t="shared" si="33"/>
        <v>4</v>
      </c>
      <c r="J142">
        <f t="shared" si="34"/>
        <v>55</v>
      </c>
      <c r="K142">
        <f t="shared" si="35"/>
        <v>200400</v>
      </c>
      <c r="L142">
        <f t="shared" si="36"/>
        <v>1002</v>
      </c>
    </row>
    <row r="143" spans="1:12" x14ac:dyDescent="0.3">
      <c r="A143">
        <v>-0.10167949569270712</v>
      </c>
      <c r="B143">
        <v>0</v>
      </c>
      <c r="C143">
        <f t="shared" si="32"/>
        <v>1</v>
      </c>
      <c r="D143">
        <f>SUM(C$2:C143)</f>
        <v>94</v>
      </c>
      <c r="E143">
        <f>SUM(B$2:B143)</f>
        <v>48</v>
      </c>
      <c r="F143">
        <f t="shared" si="30"/>
        <v>0.92307692307692313</v>
      </c>
      <c r="G143">
        <f t="shared" si="31"/>
        <v>0.63513513513513509</v>
      </c>
      <c r="H143">
        <f t="shared" si="37"/>
        <v>6.237006237006174E-3</v>
      </c>
      <c r="I143">
        <f t="shared" si="33"/>
        <v>4</v>
      </c>
      <c r="J143">
        <f t="shared" si="34"/>
        <v>54</v>
      </c>
      <c r="K143">
        <f t="shared" si="35"/>
        <v>196400</v>
      </c>
      <c r="L143">
        <f t="shared" si="36"/>
        <v>982</v>
      </c>
    </row>
    <row r="144" spans="1:12" x14ac:dyDescent="0.3">
      <c r="A144">
        <v>-0.10852669373872448</v>
      </c>
      <c r="B144">
        <v>0</v>
      </c>
      <c r="C144">
        <f t="shared" si="32"/>
        <v>1</v>
      </c>
      <c r="D144">
        <f>SUM(C$2:C144)</f>
        <v>95</v>
      </c>
      <c r="E144">
        <f>SUM(B$2:B144)</f>
        <v>48</v>
      </c>
      <c r="F144">
        <f t="shared" si="30"/>
        <v>0.92307692307692313</v>
      </c>
      <c r="G144">
        <f t="shared" si="31"/>
        <v>0.64189189189189189</v>
      </c>
      <c r="H144">
        <f t="shared" si="37"/>
        <v>6.2370062370062764E-3</v>
      </c>
      <c r="I144">
        <f t="shared" si="33"/>
        <v>4</v>
      </c>
      <c r="J144">
        <f t="shared" si="34"/>
        <v>53</v>
      </c>
      <c r="K144">
        <f t="shared" si="35"/>
        <v>192400</v>
      </c>
      <c r="L144">
        <f t="shared" si="36"/>
        <v>962</v>
      </c>
    </row>
    <row r="145" spans="1:12" x14ac:dyDescent="0.3">
      <c r="A145">
        <v>-0.12628753491778594</v>
      </c>
      <c r="B145">
        <v>0</v>
      </c>
      <c r="C145">
        <f t="shared" si="32"/>
        <v>1</v>
      </c>
      <c r="D145">
        <f>SUM(C$2:C145)</f>
        <v>96</v>
      </c>
      <c r="E145">
        <f>SUM(B$2:B145)</f>
        <v>48</v>
      </c>
      <c r="F145">
        <f t="shared" si="30"/>
        <v>0.92307692307692313</v>
      </c>
      <c r="G145">
        <f t="shared" si="31"/>
        <v>0.64864864864864868</v>
      </c>
      <c r="H145">
        <f t="shared" si="37"/>
        <v>6.2370062370062764E-3</v>
      </c>
      <c r="I145">
        <f t="shared" si="33"/>
        <v>4</v>
      </c>
      <c r="J145">
        <f t="shared" si="34"/>
        <v>52</v>
      </c>
      <c r="K145">
        <f t="shared" si="35"/>
        <v>188400</v>
      </c>
      <c r="L145">
        <f t="shared" si="36"/>
        <v>942</v>
      </c>
    </row>
    <row r="146" spans="1:12" x14ac:dyDescent="0.3">
      <c r="A146">
        <v>-0.12810791381185416</v>
      </c>
      <c r="B146">
        <v>0</v>
      </c>
      <c r="C146">
        <f t="shared" si="32"/>
        <v>1</v>
      </c>
      <c r="D146">
        <f>SUM(C$2:C146)</f>
        <v>97</v>
      </c>
      <c r="E146">
        <f>SUM(B$2:B146)</f>
        <v>48</v>
      </c>
      <c r="F146">
        <f t="shared" si="30"/>
        <v>0.92307692307692313</v>
      </c>
      <c r="G146">
        <f t="shared" si="31"/>
        <v>0.65540540540540537</v>
      </c>
      <c r="H146">
        <f t="shared" si="37"/>
        <v>6.237006237006174E-3</v>
      </c>
      <c r="I146">
        <f t="shared" si="33"/>
        <v>4</v>
      </c>
      <c r="J146">
        <f t="shared" si="34"/>
        <v>51</v>
      </c>
      <c r="K146">
        <f t="shared" si="35"/>
        <v>184400</v>
      </c>
      <c r="L146">
        <f t="shared" si="36"/>
        <v>922</v>
      </c>
    </row>
    <row r="147" spans="1:12" x14ac:dyDescent="0.3">
      <c r="A147">
        <v>-0.12861807136710351</v>
      </c>
      <c r="B147">
        <v>0</v>
      </c>
      <c r="C147">
        <f t="shared" si="32"/>
        <v>1</v>
      </c>
      <c r="D147">
        <f>SUM(C$2:C147)</f>
        <v>98</v>
      </c>
      <c r="E147">
        <f>SUM(B$2:B147)</f>
        <v>48</v>
      </c>
      <c r="F147">
        <f t="shared" si="30"/>
        <v>0.92307692307692313</v>
      </c>
      <c r="G147">
        <f t="shared" si="31"/>
        <v>0.66216216216216217</v>
      </c>
      <c r="H147">
        <f t="shared" si="37"/>
        <v>6.2370062370062764E-3</v>
      </c>
      <c r="I147">
        <f t="shared" si="33"/>
        <v>4</v>
      </c>
      <c r="J147">
        <f t="shared" si="34"/>
        <v>50</v>
      </c>
      <c r="K147">
        <f t="shared" si="35"/>
        <v>180400</v>
      </c>
      <c r="L147">
        <f t="shared" si="36"/>
        <v>902</v>
      </c>
    </row>
    <row r="148" spans="1:12" x14ac:dyDescent="0.3">
      <c r="A148">
        <v>-0.1325327117036843</v>
      </c>
      <c r="B148">
        <v>0</v>
      </c>
      <c r="C148">
        <f t="shared" si="32"/>
        <v>1</v>
      </c>
      <c r="D148">
        <f>SUM(C$2:C148)</f>
        <v>99</v>
      </c>
      <c r="E148">
        <f>SUM(B$2:B148)</f>
        <v>48</v>
      </c>
      <c r="F148">
        <f t="shared" si="30"/>
        <v>0.92307692307692313</v>
      </c>
      <c r="G148">
        <f t="shared" si="31"/>
        <v>0.66891891891891897</v>
      </c>
      <c r="H148">
        <f t="shared" si="37"/>
        <v>6.2370062370062764E-3</v>
      </c>
      <c r="I148">
        <f t="shared" si="33"/>
        <v>4</v>
      </c>
      <c r="J148">
        <f t="shared" si="34"/>
        <v>49</v>
      </c>
      <c r="K148">
        <f t="shared" si="35"/>
        <v>176400</v>
      </c>
      <c r="L148">
        <f t="shared" si="36"/>
        <v>882</v>
      </c>
    </row>
    <row r="149" spans="1:12" x14ac:dyDescent="0.3">
      <c r="A149">
        <v>-0.13740484875945258</v>
      </c>
      <c r="B149">
        <v>1</v>
      </c>
      <c r="C149">
        <f t="shared" si="32"/>
        <v>0</v>
      </c>
      <c r="D149">
        <f>SUM(C$2:C149)</f>
        <v>99</v>
      </c>
      <c r="E149">
        <f>SUM(B$2:B149)</f>
        <v>49</v>
      </c>
      <c r="F149">
        <f t="shared" ref="F149:F180" si="38">E149/52</f>
        <v>0.94230769230769229</v>
      </c>
      <c r="G149">
        <f t="shared" ref="G149:G180" si="39">D149/148</f>
        <v>0.66891891891891897</v>
      </c>
      <c r="H149">
        <f t="shared" si="37"/>
        <v>0</v>
      </c>
      <c r="I149">
        <f t="shared" si="33"/>
        <v>3</v>
      </c>
      <c r="J149">
        <f t="shared" si="34"/>
        <v>49</v>
      </c>
      <c r="K149">
        <f t="shared" si="35"/>
        <v>181300</v>
      </c>
      <c r="L149">
        <f t="shared" si="36"/>
        <v>906.5</v>
      </c>
    </row>
    <row r="150" spans="1:12" x14ac:dyDescent="0.3">
      <c r="A150">
        <v>-0.15125585003102496</v>
      </c>
      <c r="B150">
        <v>0</v>
      </c>
      <c r="C150">
        <f t="shared" si="32"/>
        <v>1</v>
      </c>
      <c r="D150">
        <f>SUM(C$2:C150)</f>
        <v>100</v>
      </c>
      <c r="E150">
        <f>SUM(B$2:B150)</f>
        <v>49</v>
      </c>
      <c r="F150">
        <f t="shared" si="38"/>
        <v>0.94230769230769229</v>
      </c>
      <c r="G150">
        <f t="shared" si="39"/>
        <v>0.67567567567567566</v>
      </c>
      <c r="H150">
        <f t="shared" si="37"/>
        <v>6.3669438669438014E-3</v>
      </c>
      <c r="I150">
        <f t="shared" si="33"/>
        <v>3</v>
      </c>
      <c r="J150">
        <f t="shared" si="34"/>
        <v>48</v>
      </c>
      <c r="K150">
        <f t="shared" si="35"/>
        <v>177300</v>
      </c>
      <c r="L150">
        <f t="shared" si="36"/>
        <v>886.5</v>
      </c>
    </row>
    <row r="151" spans="1:12" x14ac:dyDescent="0.3">
      <c r="A151">
        <v>-0.15525453176492029</v>
      </c>
      <c r="B151">
        <v>0</v>
      </c>
      <c r="C151">
        <f t="shared" si="32"/>
        <v>1</v>
      </c>
      <c r="D151">
        <f>SUM(C$2:C151)</f>
        <v>101</v>
      </c>
      <c r="E151">
        <f>SUM(B$2:B151)</f>
        <v>49</v>
      </c>
      <c r="F151">
        <f t="shared" si="38"/>
        <v>0.94230769230769229</v>
      </c>
      <c r="G151">
        <f t="shared" si="39"/>
        <v>0.68243243243243246</v>
      </c>
      <c r="H151">
        <f t="shared" si="37"/>
        <v>6.3669438669439063E-3</v>
      </c>
      <c r="I151">
        <f t="shared" si="33"/>
        <v>3</v>
      </c>
      <c r="J151">
        <f t="shared" si="34"/>
        <v>47</v>
      </c>
      <c r="K151">
        <f t="shared" si="35"/>
        <v>173300</v>
      </c>
      <c r="L151">
        <f t="shared" si="36"/>
        <v>866.5</v>
      </c>
    </row>
    <row r="152" spans="1:12" x14ac:dyDescent="0.3">
      <c r="A152">
        <v>-0.16531144638972717</v>
      </c>
      <c r="B152">
        <v>0</v>
      </c>
      <c r="C152">
        <f t="shared" si="32"/>
        <v>1</v>
      </c>
      <c r="D152">
        <f>SUM(C$2:C152)</f>
        <v>102</v>
      </c>
      <c r="E152">
        <f>SUM(B$2:B152)</f>
        <v>49</v>
      </c>
      <c r="F152">
        <f t="shared" si="38"/>
        <v>0.94230769230769229</v>
      </c>
      <c r="G152">
        <f t="shared" si="39"/>
        <v>0.68918918918918914</v>
      </c>
      <c r="H152">
        <f t="shared" si="37"/>
        <v>6.3669438669438014E-3</v>
      </c>
      <c r="I152">
        <f t="shared" si="33"/>
        <v>3</v>
      </c>
      <c r="J152">
        <f t="shared" si="34"/>
        <v>46</v>
      </c>
      <c r="K152">
        <f t="shared" si="35"/>
        <v>169300</v>
      </c>
      <c r="L152">
        <f t="shared" si="36"/>
        <v>846.5</v>
      </c>
    </row>
    <row r="153" spans="1:12" x14ac:dyDescent="0.3">
      <c r="A153">
        <v>-0.16630557928280271</v>
      </c>
      <c r="B153">
        <v>0</v>
      </c>
      <c r="C153">
        <f t="shared" si="32"/>
        <v>1</v>
      </c>
      <c r="D153">
        <f>SUM(C$2:C153)</f>
        <v>103</v>
      </c>
      <c r="E153">
        <f>SUM(B$2:B153)</f>
        <v>49</v>
      </c>
      <c r="F153">
        <f t="shared" si="38"/>
        <v>0.94230769230769229</v>
      </c>
      <c r="G153">
        <f t="shared" si="39"/>
        <v>0.69594594594594594</v>
      </c>
      <c r="H153">
        <f t="shared" si="37"/>
        <v>6.3669438669439063E-3</v>
      </c>
      <c r="I153">
        <f t="shared" si="33"/>
        <v>3</v>
      </c>
      <c r="J153">
        <f t="shared" si="34"/>
        <v>45</v>
      </c>
      <c r="K153">
        <f t="shared" si="35"/>
        <v>165300</v>
      </c>
      <c r="L153">
        <f t="shared" si="36"/>
        <v>826.5</v>
      </c>
    </row>
    <row r="154" spans="1:12" x14ac:dyDescent="0.3">
      <c r="A154">
        <v>-0.16999772981725247</v>
      </c>
      <c r="B154">
        <v>0</v>
      </c>
      <c r="C154">
        <f t="shared" si="32"/>
        <v>1</v>
      </c>
      <c r="D154">
        <f>SUM(C$2:C154)</f>
        <v>104</v>
      </c>
      <c r="E154">
        <f>SUM(B$2:B154)</f>
        <v>49</v>
      </c>
      <c r="F154">
        <f t="shared" si="38"/>
        <v>0.94230769230769229</v>
      </c>
      <c r="G154">
        <f t="shared" si="39"/>
        <v>0.70270270270270274</v>
      </c>
      <c r="H154">
        <f t="shared" si="37"/>
        <v>6.3669438669439063E-3</v>
      </c>
      <c r="I154">
        <f t="shared" si="33"/>
        <v>3</v>
      </c>
      <c r="J154">
        <f t="shared" si="34"/>
        <v>44</v>
      </c>
      <c r="K154">
        <f t="shared" si="35"/>
        <v>161300</v>
      </c>
      <c r="L154">
        <f t="shared" si="36"/>
        <v>806.5</v>
      </c>
    </row>
    <row r="155" spans="1:12" x14ac:dyDescent="0.3">
      <c r="A155">
        <v>-0.1746152944432881</v>
      </c>
      <c r="B155">
        <v>0</v>
      </c>
      <c r="C155">
        <f t="shared" si="32"/>
        <v>1</v>
      </c>
      <c r="D155">
        <f>SUM(C$2:C155)</f>
        <v>105</v>
      </c>
      <c r="E155">
        <f>SUM(B$2:B155)</f>
        <v>49</v>
      </c>
      <c r="F155">
        <f t="shared" si="38"/>
        <v>0.94230769230769229</v>
      </c>
      <c r="G155">
        <f t="shared" si="39"/>
        <v>0.70945945945945943</v>
      </c>
      <c r="H155">
        <f t="shared" si="37"/>
        <v>6.3669438669438014E-3</v>
      </c>
      <c r="I155">
        <f t="shared" si="33"/>
        <v>3</v>
      </c>
      <c r="J155">
        <f t="shared" si="34"/>
        <v>43</v>
      </c>
      <c r="K155">
        <f t="shared" si="35"/>
        <v>157300</v>
      </c>
      <c r="L155">
        <f t="shared" si="36"/>
        <v>786.5</v>
      </c>
    </row>
    <row r="156" spans="1:12" x14ac:dyDescent="0.3">
      <c r="A156">
        <v>-0.17755393845788167</v>
      </c>
      <c r="B156">
        <v>0</v>
      </c>
      <c r="C156">
        <f t="shared" si="32"/>
        <v>1</v>
      </c>
      <c r="D156">
        <f>SUM(C$2:C156)</f>
        <v>106</v>
      </c>
      <c r="E156">
        <f>SUM(B$2:B156)</f>
        <v>49</v>
      </c>
      <c r="F156">
        <f t="shared" si="38"/>
        <v>0.94230769230769229</v>
      </c>
      <c r="G156">
        <f t="shared" si="39"/>
        <v>0.71621621621621623</v>
      </c>
      <c r="H156">
        <f t="shared" si="37"/>
        <v>6.3669438669439063E-3</v>
      </c>
      <c r="I156">
        <f t="shared" si="33"/>
        <v>3</v>
      </c>
      <c r="J156">
        <f t="shared" si="34"/>
        <v>42</v>
      </c>
      <c r="K156">
        <f t="shared" si="35"/>
        <v>153300</v>
      </c>
      <c r="L156">
        <f t="shared" si="36"/>
        <v>766.5</v>
      </c>
    </row>
    <row r="157" spans="1:12" x14ac:dyDescent="0.3">
      <c r="A157">
        <v>-0.17995067700519957</v>
      </c>
      <c r="B157">
        <v>0</v>
      </c>
      <c r="C157">
        <f t="shared" si="32"/>
        <v>1</v>
      </c>
      <c r="D157">
        <f>SUM(C$2:C157)</f>
        <v>107</v>
      </c>
      <c r="E157">
        <f>SUM(B$2:B157)</f>
        <v>49</v>
      </c>
      <c r="F157">
        <f t="shared" si="38"/>
        <v>0.94230769230769229</v>
      </c>
      <c r="G157">
        <f t="shared" si="39"/>
        <v>0.72297297297297303</v>
      </c>
      <c r="H157">
        <f t="shared" si="37"/>
        <v>6.3669438669439063E-3</v>
      </c>
      <c r="I157">
        <f t="shared" si="33"/>
        <v>3</v>
      </c>
      <c r="J157">
        <f t="shared" si="34"/>
        <v>41</v>
      </c>
      <c r="K157">
        <f t="shared" si="35"/>
        <v>149300</v>
      </c>
      <c r="L157">
        <f t="shared" si="36"/>
        <v>746.5</v>
      </c>
    </row>
    <row r="158" spans="1:12" x14ac:dyDescent="0.3">
      <c r="A158">
        <v>-0.18161657618166738</v>
      </c>
      <c r="B158">
        <v>0</v>
      </c>
      <c r="C158">
        <f t="shared" si="32"/>
        <v>1</v>
      </c>
      <c r="D158">
        <f>SUM(C$2:C158)</f>
        <v>108</v>
      </c>
      <c r="E158">
        <f>SUM(B$2:B158)</f>
        <v>49</v>
      </c>
      <c r="F158">
        <f t="shared" si="38"/>
        <v>0.94230769230769229</v>
      </c>
      <c r="G158">
        <f t="shared" si="39"/>
        <v>0.72972972972972971</v>
      </c>
      <c r="H158">
        <f t="shared" si="37"/>
        <v>6.3669438669438014E-3</v>
      </c>
      <c r="I158">
        <f t="shared" si="33"/>
        <v>3</v>
      </c>
      <c r="J158">
        <f t="shared" si="34"/>
        <v>40</v>
      </c>
      <c r="K158">
        <f t="shared" si="35"/>
        <v>145300</v>
      </c>
      <c r="L158">
        <f t="shared" si="36"/>
        <v>726.5</v>
      </c>
    </row>
    <row r="159" spans="1:12" x14ac:dyDescent="0.3">
      <c r="A159">
        <v>-0.18277888755609017</v>
      </c>
      <c r="B159">
        <v>0</v>
      </c>
      <c r="C159">
        <f t="shared" si="32"/>
        <v>1</v>
      </c>
      <c r="D159">
        <f>SUM(C$2:C159)</f>
        <v>109</v>
      </c>
      <c r="E159">
        <f>SUM(B$2:B159)</f>
        <v>49</v>
      </c>
      <c r="F159">
        <f t="shared" si="38"/>
        <v>0.94230769230769229</v>
      </c>
      <c r="G159">
        <f t="shared" si="39"/>
        <v>0.73648648648648651</v>
      </c>
      <c r="H159">
        <f t="shared" si="37"/>
        <v>6.3669438669439063E-3</v>
      </c>
      <c r="I159">
        <f t="shared" si="33"/>
        <v>3</v>
      </c>
      <c r="J159">
        <f t="shared" si="34"/>
        <v>39</v>
      </c>
      <c r="K159">
        <f t="shared" si="35"/>
        <v>141300</v>
      </c>
      <c r="L159">
        <f t="shared" si="36"/>
        <v>706.5</v>
      </c>
    </row>
    <row r="160" spans="1:12" x14ac:dyDescent="0.3">
      <c r="A160">
        <v>-0.18439879829792913</v>
      </c>
      <c r="B160">
        <v>1</v>
      </c>
      <c r="C160">
        <f t="shared" si="32"/>
        <v>0</v>
      </c>
      <c r="D160">
        <f>SUM(C$2:C160)</f>
        <v>109</v>
      </c>
      <c r="E160">
        <f>SUM(B$2:B160)</f>
        <v>50</v>
      </c>
      <c r="F160">
        <f t="shared" si="38"/>
        <v>0.96153846153846156</v>
      </c>
      <c r="G160">
        <f t="shared" si="39"/>
        <v>0.73648648648648651</v>
      </c>
      <c r="H160">
        <f t="shared" si="37"/>
        <v>0</v>
      </c>
      <c r="I160">
        <f t="shared" si="33"/>
        <v>2</v>
      </c>
      <c r="J160">
        <f t="shared" si="34"/>
        <v>39</v>
      </c>
      <c r="K160">
        <f t="shared" si="35"/>
        <v>146200</v>
      </c>
      <c r="L160">
        <f t="shared" si="36"/>
        <v>731</v>
      </c>
    </row>
    <row r="161" spans="1:12" x14ac:dyDescent="0.3">
      <c r="A161">
        <v>-0.20453832478856887</v>
      </c>
      <c r="B161">
        <v>0</v>
      </c>
      <c r="C161">
        <f t="shared" si="32"/>
        <v>1</v>
      </c>
      <c r="D161">
        <f>SUM(C$2:C161)</f>
        <v>110</v>
      </c>
      <c r="E161">
        <f>SUM(B$2:B161)</f>
        <v>50</v>
      </c>
      <c r="F161">
        <f t="shared" si="38"/>
        <v>0.96153846153846156</v>
      </c>
      <c r="G161">
        <f t="shared" si="39"/>
        <v>0.7432432432432432</v>
      </c>
      <c r="H161">
        <f t="shared" si="37"/>
        <v>6.4968814968814305E-3</v>
      </c>
      <c r="I161">
        <f t="shared" si="33"/>
        <v>2</v>
      </c>
      <c r="J161">
        <f t="shared" si="34"/>
        <v>38</v>
      </c>
      <c r="K161">
        <f t="shared" si="35"/>
        <v>142200</v>
      </c>
      <c r="L161">
        <f t="shared" si="36"/>
        <v>711</v>
      </c>
    </row>
    <row r="162" spans="1:12" x14ac:dyDescent="0.3">
      <c r="A162">
        <v>-0.20845905836769857</v>
      </c>
      <c r="B162">
        <v>0</v>
      </c>
      <c r="C162">
        <f t="shared" ref="C162:C193" si="40">1-B162</f>
        <v>1</v>
      </c>
      <c r="D162">
        <f>SUM(C$2:C162)</f>
        <v>111</v>
      </c>
      <c r="E162">
        <f>SUM(B$2:B162)</f>
        <v>50</v>
      </c>
      <c r="F162">
        <f t="shared" si="38"/>
        <v>0.96153846153846156</v>
      </c>
      <c r="G162">
        <f t="shared" si="39"/>
        <v>0.75</v>
      </c>
      <c r="H162">
        <f t="shared" si="37"/>
        <v>6.4968814968815371E-3</v>
      </c>
      <c r="I162">
        <f t="shared" ref="I162:I193" si="41">52-E162</f>
        <v>2</v>
      </c>
      <c r="J162">
        <f t="shared" ref="J162:J193" si="42">148-D162</f>
        <v>37</v>
      </c>
      <c r="K162">
        <f t="shared" ref="K162:K193" si="43">4000*J162-4900*I162</f>
        <v>138200</v>
      </c>
      <c r="L162">
        <f t="shared" ref="L162:L193" si="44">K162/200</f>
        <v>691</v>
      </c>
    </row>
    <row r="163" spans="1:12" x14ac:dyDescent="0.3">
      <c r="A163">
        <v>-0.21887860166023371</v>
      </c>
      <c r="B163">
        <v>0</v>
      </c>
      <c r="C163">
        <f t="shared" si="40"/>
        <v>1</v>
      </c>
      <c r="D163">
        <f>SUM(C$2:C163)</f>
        <v>112</v>
      </c>
      <c r="E163">
        <f>SUM(B$2:B163)</f>
        <v>50</v>
      </c>
      <c r="F163">
        <f t="shared" si="38"/>
        <v>0.96153846153846156</v>
      </c>
      <c r="G163">
        <f t="shared" si="39"/>
        <v>0.7567567567567568</v>
      </c>
      <c r="H163">
        <f t="shared" si="37"/>
        <v>6.4968814968815371E-3</v>
      </c>
      <c r="I163">
        <f t="shared" si="41"/>
        <v>2</v>
      </c>
      <c r="J163">
        <f t="shared" si="42"/>
        <v>36</v>
      </c>
      <c r="K163">
        <f t="shared" si="43"/>
        <v>134200</v>
      </c>
      <c r="L163">
        <f t="shared" si="44"/>
        <v>671</v>
      </c>
    </row>
    <row r="164" spans="1:12" x14ac:dyDescent="0.3">
      <c r="A164">
        <v>-0.25620914086907293</v>
      </c>
      <c r="B164">
        <v>0</v>
      </c>
      <c r="C164">
        <f t="shared" si="40"/>
        <v>1</v>
      </c>
      <c r="D164">
        <f>SUM(C$2:C164)</f>
        <v>113</v>
      </c>
      <c r="E164">
        <f>SUM(B$2:B164)</f>
        <v>50</v>
      </c>
      <c r="F164">
        <f t="shared" si="38"/>
        <v>0.96153846153846156</v>
      </c>
      <c r="G164">
        <f t="shared" si="39"/>
        <v>0.76351351351351349</v>
      </c>
      <c r="H164">
        <f t="shared" si="37"/>
        <v>6.4968814968814305E-3</v>
      </c>
      <c r="I164">
        <f t="shared" si="41"/>
        <v>2</v>
      </c>
      <c r="J164">
        <f t="shared" si="42"/>
        <v>35</v>
      </c>
      <c r="K164">
        <f t="shared" si="43"/>
        <v>130200</v>
      </c>
      <c r="L164">
        <f t="shared" si="44"/>
        <v>651</v>
      </c>
    </row>
    <row r="165" spans="1:12" x14ac:dyDescent="0.3">
      <c r="A165">
        <v>-0.25721505032730724</v>
      </c>
      <c r="B165">
        <v>0</v>
      </c>
      <c r="C165">
        <f t="shared" si="40"/>
        <v>1</v>
      </c>
      <c r="D165">
        <f>SUM(C$2:C165)</f>
        <v>114</v>
      </c>
      <c r="E165">
        <f>SUM(B$2:B165)</f>
        <v>50</v>
      </c>
      <c r="F165">
        <f t="shared" si="38"/>
        <v>0.96153846153846156</v>
      </c>
      <c r="G165">
        <f t="shared" si="39"/>
        <v>0.77027027027027029</v>
      </c>
      <c r="H165">
        <f t="shared" ref="H165:H196" si="45">(F164+F165)/2*(G165-G164)</f>
        <v>6.4968814968815371E-3</v>
      </c>
      <c r="I165">
        <f t="shared" si="41"/>
        <v>2</v>
      </c>
      <c r="J165">
        <f t="shared" si="42"/>
        <v>34</v>
      </c>
      <c r="K165">
        <f t="shared" si="43"/>
        <v>126200</v>
      </c>
      <c r="L165">
        <f t="shared" si="44"/>
        <v>631</v>
      </c>
    </row>
    <row r="166" spans="1:12" x14ac:dyDescent="0.3">
      <c r="A166">
        <v>-0.25746651260511727</v>
      </c>
      <c r="B166">
        <v>0</v>
      </c>
      <c r="C166">
        <f t="shared" si="40"/>
        <v>1</v>
      </c>
      <c r="D166">
        <f>SUM(C$2:C166)</f>
        <v>115</v>
      </c>
      <c r="E166">
        <f>SUM(B$2:B166)</f>
        <v>50</v>
      </c>
      <c r="F166">
        <f t="shared" si="38"/>
        <v>0.96153846153846156</v>
      </c>
      <c r="G166">
        <f t="shared" si="39"/>
        <v>0.77702702702702697</v>
      </c>
      <c r="H166">
        <f t="shared" si="45"/>
        <v>6.4968814968814305E-3</v>
      </c>
      <c r="I166">
        <f t="shared" si="41"/>
        <v>2</v>
      </c>
      <c r="J166">
        <f t="shared" si="42"/>
        <v>33</v>
      </c>
      <c r="K166">
        <f t="shared" si="43"/>
        <v>122200</v>
      </c>
      <c r="L166">
        <f t="shared" si="44"/>
        <v>611</v>
      </c>
    </row>
    <row r="167" spans="1:12" x14ac:dyDescent="0.3">
      <c r="A167">
        <v>-0.27569915337443884</v>
      </c>
      <c r="B167">
        <v>0</v>
      </c>
      <c r="C167">
        <f t="shared" si="40"/>
        <v>1</v>
      </c>
      <c r="D167">
        <f>SUM(C$2:C167)</f>
        <v>116</v>
      </c>
      <c r="E167">
        <f>SUM(B$2:B167)</f>
        <v>50</v>
      </c>
      <c r="F167">
        <f t="shared" si="38"/>
        <v>0.96153846153846156</v>
      </c>
      <c r="G167">
        <f t="shared" si="39"/>
        <v>0.78378378378378377</v>
      </c>
      <c r="H167">
        <f t="shared" si="45"/>
        <v>6.4968814968815371E-3</v>
      </c>
      <c r="I167">
        <f t="shared" si="41"/>
        <v>2</v>
      </c>
      <c r="J167">
        <f t="shared" si="42"/>
        <v>32</v>
      </c>
      <c r="K167">
        <f t="shared" si="43"/>
        <v>118200</v>
      </c>
      <c r="L167">
        <f t="shared" si="44"/>
        <v>591</v>
      </c>
    </row>
    <row r="168" spans="1:12" x14ac:dyDescent="0.3">
      <c r="A168">
        <v>-0.28519959060948746</v>
      </c>
      <c r="B168">
        <v>0</v>
      </c>
      <c r="C168">
        <f t="shared" si="40"/>
        <v>1</v>
      </c>
      <c r="D168">
        <f>SUM(C$2:C168)</f>
        <v>117</v>
      </c>
      <c r="E168">
        <f>SUM(B$2:B168)</f>
        <v>50</v>
      </c>
      <c r="F168">
        <f t="shared" si="38"/>
        <v>0.96153846153846156</v>
      </c>
      <c r="G168">
        <f t="shared" si="39"/>
        <v>0.79054054054054057</v>
      </c>
      <c r="H168">
        <f t="shared" si="45"/>
        <v>6.4968814968815371E-3</v>
      </c>
      <c r="I168">
        <f t="shared" si="41"/>
        <v>2</v>
      </c>
      <c r="J168">
        <f t="shared" si="42"/>
        <v>31</v>
      </c>
      <c r="K168">
        <f t="shared" si="43"/>
        <v>114200</v>
      </c>
      <c r="L168">
        <f t="shared" si="44"/>
        <v>571</v>
      </c>
    </row>
    <row r="169" spans="1:12" x14ac:dyDescent="0.3">
      <c r="A169">
        <v>-0.32781917483309309</v>
      </c>
      <c r="B169">
        <v>0</v>
      </c>
      <c r="C169">
        <f t="shared" si="40"/>
        <v>1</v>
      </c>
      <c r="D169">
        <f>SUM(C$2:C169)</f>
        <v>118</v>
      </c>
      <c r="E169">
        <f>SUM(B$2:B169)</f>
        <v>50</v>
      </c>
      <c r="F169">
        <f t="shared" si="38"/>
        <v>0.96153846153846156</v>
      </c>
      <c r="G169">
        <f t="shared" si="39"/>
        <v>0.79729729729729726</v>
      </c>
      <c r="H169">
        <f t="shared" si="45"/>
        <v>6.4968814968814305E-3</v>
      </c>
      <c r="I169">
        <f t="shared" si="41"/>
        <v>2</v>
      </c>
      <c r="J169">
        <f t="shared" si="42"/>
        <v>30</v>
      </c>
      <c r="K169">
        <f t="shared" si="43"/>
        <v>110200</v>
      </c>
      <c r="L169">
        <f t="shared" si="44"/>
        <v>551</v>
      </c>
    </row>
    <row r="170" spans="1:12" x14ac:dyDescent="0.3">
      <c r="A170">
        <v>-0.33373059071234956</v>
      </c>
      <c r="B170">
        <v>0</v>
      </c>
      <c r="C170">
        <f t="shared" si="40"/>
        <v>1</v>
      </c>
      <c r="D170">
        <f>SUM(C$2:C170)</f>
        <v>119</v>
      </c>
      <c r="E170">
        <f>SUM(B$2:B170)</f>
        <v>50</v>
      </c>
      <c r="F170">
        <f t="shared" si="38"/>
        <v>0.96153846153846156</v>
      </c>
      <c r="G170">
        <f t="shared" si="39"/>
        <v>0.80405405405405406</v>
      </c>
      <c r="H170">
        <f t="shared" si="45"/>
        <v>6.4968814968815371E-3</v>
      </c>
      <c r="I170">
        <f t="shared" si="41"/>
        <v>2</v>
      </c>
      <c r="J170">
        <f t="shared" si="42"/>
        <v>29</v>
      </c>
      <c r="K170">
        <f t="shared" si="43"/>
        <v>106200</v>
      </c>
      <c r="L170">
        <f t="shared" si="44"/>
        <v>531</v>
      </c>
    </row>
    <row r="171" spans="1:12" x14ac:dyDescent="0.3">
      <c r="A171">
        <v>-0.35569370658750921</v>
      </c>
      <c r="B171">
        <v>0</v>
      </c>
      <c r="C171">
        <f t="shared" si="40"/>
        <v>1</v>
      </c>
      <c r="D171">
        <f>SUM(C$2:C171)</f>
        <v>120</v>
      </c>
      <c r="E171">
        <f>SUM(B$2:B171)</f>
        <v>50</v>
      </c>
      <c r="F171">
        <f t="shared" si="38"/>
        <v>0.96153846153846156</v>
      </c>
      <c r="G171">
        <f t="shared" si="39"/>
        <v>0.81081081081081086</v>
      </c>
      <c r="H171">
        <f t="shared" si="45"/>
        <v>6.4968814968815371E-3</v>
      </c>
      <c r="I171">
        <f t="shared" si="41"/>
        <v>2</v>
      </c>
      <c r="J171">
        <f t="shared" si="42"/>
        <v>28</v>
      </c>
      <c r="K171">
        <f t="shared" si="43"/>
        <v>102200</v>
      </c>
      <c r="L171">
        <f t="shared" si="44"/>
        <v>511</v>
      </c>
    </row>
    <row r="172" spans="1:12" x14ac:dyDescent="0.3">
      <c r="A172">
        <v>-0.36313223240861986</v>
      </c>
      <c r="B172">
        <v>0</v>
      </c>
      <c r="C172">
        <f t="shared" si="40"/>
        <v>1</v>
      </c>
      <c r="D172">
        <f>SUM(C$2:C172)</f>
        <v>121</v>
      </c>
      <c r="E172">
        <f>SUM(B$2:B172)</f>
        <v>50</v>
      </c>
      <c r="F172">
        <f t="shared" si="38"/>
        <v>0.96153846153846156</v>
      </c>
      <c r="G172">
        <f t="shared" si="39"/>
        <v>0.81756756756756754</v>
      </c>
      <c r="H172">
        <f t="shared" si="45"/>
        <v>6.4968814968814305E-3</v>
      </c>
      <c r="I172">
        <f t="shared" si="41"/>
        <v>2</v>
      </c>
      <c r="J172">
        <f t="shared" si="42"/>
        <v>27</v>
      </c>
      <c r="K172">
        <f t="shared" si="43"/>
        <v>98200</v>
      </c>
      <c r="L172">
        <f t="shared" si="44"/>
        <v>491</v>
      </c>
    </row>
    <row r="173" spans="1:12" x14ac:dyDescent="0.3">
      <c r="A173">
        <v>-0.36569042219028081</v>
      </c>
      <c r="B173">
        <v>0</v>
      </c>
      <c r="C173">
        <f t="shared" si="40"/>
        <v>1</v>
      </c>
      <c r="D173">
        <f>SUM(C$2:C173)</f>
        <v>122</v>
      </c>
      <c r="E173">
        <f>SUM(B$2:B173)</f>
        <v>50</v>
      </c>
      <c r="F173">
        <f t="shared" si="38"/>
        <v>0.96153846153846156</v>
      </c>
      <c r="G173">
        <f t="shared" si="39"/>
        <v>0.82432432432432434</v>
      </c>
      <c r="H173">
        <f t="shared" si="45"/>
        <v>6.4968814968815371E-3</v>
      </c>
      <c r="I173">
        <f t="shared" si="41"/>
        <v>2</v>
      </c>
      <c r="J173">
        <f t="shared" si="42"/>
        <v>26</v>
      </c>
      <c r="K173">
        <f t="shared" si="43"/>
        <v>94200</v>
      </c>
      <c r="L173">
        <f t="shared" si="44"/>
        <v>471</v>
      </c>
    </row>
    <row r="174" spans="1:12" x14ac:dyDescent="0.3">
      <c r="A174">
        <v>-0.37263851204869586</v>
      </c>
      <c r="B174">
        <v>0</v>
      </c>
      <c r="C174">
        <f t="shared" si="40"/>
        <v>1</v>
      </c>
      <c r="D174">
        <f>SUM(C$2:C174)</f>
        <v>123</v>
      </c>
      <c r="E174">
        <f>SUM(B$2:B174)</f>
        <v>50</v>
      </c>
      <c r="F174">
        <f t="shared" si="38"/>
        <v>0.96153846153846156</v>
      </c>
      <c r="G174">
        <f t="shared" si="39"/>
        <v>0.83108108108108103</v>
      </c>
      <c r="H174">
        <f t="shared" si="45"/>
        <v>6.4968814968814305E-3</v>
      </c>
      <c r="I174">
        <f t="shared" si="41"/>
        <v>2</v>
      </c>
      <c r="J174">
        <f t="shared" si="42"/>
        <v>25</v>
      </c>
      <c r="K174">
        <f t="shared" si="43"/>
        <v>90200</v>
      </c>
      <c r="L174">
        <f t="shared" si="44"/>
        <v>451</v>
      </c>
    </row>
    <row r="175" spans="1:12" x14ac:dyDescent="0.3">
      <c r="A175">
        <v>-0.37690866801156708</v>
      </c>
      <c r="B175">
        <v>0</v>
      </c>
      <c r="C175">
        <f t="shared" si="40"/>
        <v>1</v>
      </c>
      <c r="D175">
        <f>SUM(C$2:C175)</f>
        <v>124</v>
      </c>
      <c r="E175">
        <f>SUM(B$2:B175)</f>
        <v>50</v>
      </c>
      <c r="F175">
        <f t="shared" si="38"/>
        <v>0.96153846153846156</v>
      </c>
      <c r="G175">
        <f t="shared" si="39"/>
        <v>0.83783783783783783</v>
      </c>
      <c r="H175">
        <f t="shared" si="45"/>
        <v>6.4968814968815371E-3</v>
      </c>
      <c r="I175">
        <f t="shared" si="41"/>
        <v>2</v>
      </c>
      <c r="J175">
        <f t="shared" si="42"/>
        <v>24</v>
      </c>
      <c r="K175">
        <f t="shared" si="43"/>
        <v>86200</v>
      </c>
      <c r="L175">
        <f t="shared" si="44"/>
        <v>431</v>
      </c>
    </row>
    <row r="176" spans="1:12" x14ac:dyDescent="0.3">
      <c r="A176">
        <v>-0.39896708603554787</v>
      </c>
      <c r="B176">
        <v>0</v>
      </c>
      <c r="C176">
        <f t="shared" si="40"/>
        <v>1</v>
      </c>
      <c r="D176">
        <f>SUM(C$2:C176)</f>
        <v>125</v>
      </c>
      <c r="E176">
        <f>SUM(B$2:B176)</f>
        <v>50</v>
      </c>
      <c r="F176">
        <f t="shared" si="38"/>
        <v>0.96153846153846156</v>
      </c>
      <c r="G176">
        <f t="shared" si="39"/>
        <v>0.84459459459459463</v>
      </c>
      <c r="H176">
        <f t="shared" si="45"/>
        <v>6.4968814968815371E-3</v>
      </c>
      <c r="I176">
        <f t="shared" si="41"/>
        <v>2</v>
      </c>
      <c r="J176">
        <f t="shared" si="42"/>
        <v>23</v>
      </c>
      <c r="K176">
        <f t="shared" si="43"/>
        <v>82200</v>
      </c>
      <c r="L176">
        <f t="shared" si="44"/>
        <v>411</v>
      </c>
    </row>
    <row r="177" spans="1:12" x14ac:dyDescent="0.3">
      <c r="A177">
        <v>-0.40462692089496688</v>
      </c>
      <c r="B177">
        <v>0</v>
      </c>
      <c r="C177">
        <f t="shared" si="40"/>
        <v>1</v>
      </c>
      <c r="D177">
        <f>SUM(C$2:C177)</f>
        <v>126</v>
      </c>
      <c r="E177">
        <f>SUM(B$2:B177)</f>
        <v>50</v>
      </c>
      <c r="F177">
        <f t="shared" si="38"/>
        <v>0.96153846153846156</v>
      </c>
      <c r="G177">
        <f t="shared" si="39"/>
        <v>0.85135135135135132</v>
      </c>
      <c r="H177">
        <f t="shared" si="45"/>
        <v>6.4968814968814305E-3</v>
      </c>
      <c r="I177">
        <f t="shared" si="41"/>
        <v>2</v>
      </c>
      <c r="J177">
        <f t="shared" si="42"/>
        <v>22</v>
      </c>
      <c r="K177">
        <f t="shared" si="43"/>
        <v>78200</v>
      </c>
      <c r="L177">
        <f t="shared" si="44"/>
        <v>391</v>
      </c>
    </row>
    <row r="178" spans="1:12" x14ac:dyDescent="0.3">
      <c r="A178">
        <v>-0.4069029820002763</v>
      </c>
      <c r="B178">
        <v>0</v>
      </c>
      <c r="C178">
        <f t="shared" si="40"/>
        <v>1</v>
      </c>
      <c r="D178">
        <f>SUM(C$2:C178)</f>
        <v>127</v>
      </c>
      <c r="E178">
        <f>SUM(B$2:B178)</f>
        <v>50</v>
      </c>
      <c r="F178">
        <f t="shared" si="38"/>
        <v>0.96153846153846156</v>
      </c>
      <c r="G178">
        <f t="shared" si="39"/>
        <v>0.85810810810810811</v>
      </c>
      <c r="H178">
        <f t="shared" si="45"/>
        <v>6.4968814968815371E-3</v>
      </c>
      <c r="I178">
        <f t="shared" si="41"/>
        <v>2</v>
      </c>
      <c r="J178">
        <f t="shared" si="42"/>
        <v>21</v>
      </c>
      <c r="K178">
        <f t="shared" si="43"/>
        <v>74200</v>
      </c>
      <c r="L178">
        <f t="shared" si="44"/>
        <v>371</v>
      </c>
    </row>
    <row r="179" spans="1:12" x14ac:dyDescent="0.3">
      <c r="A179">
        <v>-0.40928347221246003</v>
      </c>
      <c r="B179">
        <v>0</v>
      </c>
      <c r="C179">
        <f t="shared" si="40"/>
        <v>1</v>
      </c>
      <c r="D179">
        <f>SUM(C$2:C179)</f>
        <v>128</v>
      </c>
      <c r="E179">
        <f>SUM(B$2:B179)</f>
        <v>50</v>
      </c>
      <c r="F179">
        <f t="shared" si="38"/>
        <v>0.96153846153846156</v>
      </c>
      <c r="G179">
        <f t="shared" si="39"/>
        <v>0.86486486486486491</v>
      </c>
      <c r="H179">
        <f t="shared" si="45"/>
        <v>6.4968814968815371E-3</v>
      </c>
      <c r="I179">
        <f t="shared" si="41"/>
        <v>2</v>
      </c>
      <c r="J179">
        <f t="shared" si="42"/>
        <v>20</v>
      </c>
      <c r="K179">
        <f t="shared" si="43"/>
        <v>70200</v>
      </c>
      <c r="L179">
        <f t="shared" si="44"/>
        <v>351</v>
      </c>
    </row>
    <row r="180" spans="1:12" x14ac:dyDescent="0.3">
      <c r="A180">
        <v>-0.42481749612649961</v>
      </c>
      <c r="B180">
        <v>0</v>
      </c>
      <c r="C180">
        <f t="shared" si="40"/>
        <v>1</v>
      </c>
      <c r="D180">
        <f>SUM(C$2:C180)</f>
        <v>129</v>
      </c>
      <c r="E180">
        <f>SUM(B$2:B180)</f>
        <v>50</v>
      </c>
      <c r="F180">
        <f t="shared" si="38"/>
        <v>0.96153846153846156</v>
      </c>
      <c r="G180">
        <f t="shared" si="39"/>
        <v>0.8716216216216216</v>
      </c>
      <c r="H180">
        <f t="shared" si="45"/>
        <v>6.4968814968814305E-3</v>
      </c>
      <c r="I180">
        <f t="shared" si="41"/>
        <v>2</v>
      </c>
      <c r="J180">
        <f t="shared" si="42"/>
        <v>19</v>
      </c>
      <c r="K180">
        <f t="shared" si="43"/>
        <v>66200</v>
      </c>
      <c r="L180">
        <f t="shared" si="44"/>
        <v>331</v>
      </c>
    </row>
    <row r="181" spans="1:12" x14ac:dyDescent="0.3">
      <c r="A181">
        <v>-0.43674143418160966</v>
      </c>
      <c r="B181">
        <v>1</v>
      </c>
      <c r="C181">
        <f t="shared" si="40"/>
        <v>0</v>
      </c>
      <c r="D181">
        <f>SUM(C$2:C181)</f>
        <v>129</v>
      </c>
      <c r="E181">
        <f>SUM(B$2:B181)</f>
        <v>51</v>
      </c>
      <c r="F181">
        <f t="shared" ref="F181:F212" si="46">E181/52</f>
        <v>0.98076923076923073</v>
      </c>
      <c r="G181">
        <f t="shared" ref="G181:G201" si="47">D181/148</f>
        <v>0.8716216216216216</v>
      </c>
      <c r="H181">
        <f t="shared" si="45"/>
        <v>0</v>
      </c>
      <c r="I181">
        <f t="shared" si="41"/>
        <v>1</v>
      </c>
      <c r="J181">
        <f t="shared" si="42"/>
        <v>19</v>
      </c>
      <c r="K181">
        <f t="shared" si="43"/>
        <v>71100</v>
      </c>
      <c r="L181">
        <f t="shared" si="44"/>
        <v>355.5</v>
      </c>
    </row>
    <row r="182" spans="1:12" x14ac:dyDescent="0.3">
      <c r="A182">
        <v>-0.44569825011429143</v>
      </c>
      <c r="B182">
        <v>0</v>
      </c>
      <c r="C182">
        <f t="shared" si="40"/>
        <v>1</v>
      </c>
      <c r="D182">
        <f>SUM(C$2:C182)</f>
        <v>130</v>
      </c>
      <c r="E182">
        <f>SUM(B$2:B182)</f>
        <v>51</v>
      </c>
      <c r="F182">
        <f t="shared" si="46"/>
        <v>0.98076923076923073</v>
      </c>
      <c r="G182">
        <f t="shared" si="47"/>
        <v>0.8783783783783784</v>
      </c>
      <c r="H182">
        <f t="shared" si="45"/>
        <v>6.626819126819168E-3</v>
      </c>
      <c r="I182">
        <f t="shared" si="41"/>
        <v>1</v>
      </c>
      <c r="J182">
        <f t="shared" si="42"/>
        <v>18</v>
      </c>
      <c r="K182">
        <f t="shared" si="43"/>
        <v>67100</v>
      </c>
      <c r="L182">
        <f t="shared" si="44"/>
        <v>335.5</v>
      </c>
    </row>
    <row r="183" spans="1:12" x14ac:dyDescent="0.3">
      <c r="A183">
        <v>-0.45977910028420732</v>
      </c>
      <c r="B183">
        <v>0</v>
      </c>
      <c r="C183">
        <f t="shared" si="40"/>
        <v>1</v>
      </c>
      <c r="D183">
        <f>SUM(C$2:C183)</f>
        <v>131</v>
      </c>
      <c r="E183">
        <f>SUM(B$2:B183)</f>
        <v>51</v>
      </c>
      <c r="F183">
        <f t="shared" si="46"/>
        <v>0.98076923076923073</v>
      </c>
      <c r="G183">
        <f t="shared" si="47"/>
        <v>0.88513513513513509</v>
      </c>
      <c r="H183">
        <f t="shared" si="45"/>
        <v>6.6268191268190587E-3</v>
      </c>
      <c r="I183">
        <f t="shared" si="41"/>
        <v>1</v>
      </c>
      <c r="J183">
        <f t="shared" si="42"/>
        <v>17</v>
      </c>
      <c r="K183">
        <f t="shared" si="43"/>
        <v>63100</v>
      </c>
      <c r="L183">
        <f t="shared" si="44"/>
        <v>315.5</v>
      </c>
    </row>
    <row r="184" spans="1:12" x14ac:dyDescent="0.3">
      <c r="A184">
        <v>-0.49117487967242673</v>
      </c>
      <c r="B184">
        <v>0</v>
      </c>
      <c r="C184">
        <f t="shared" si="40"/>
        <v>1</v>
      </c>
      <c r="D184">
        <f>SUM(C$2:C184)</f>
        <v>132</v>
      </c>
      <c r="E184">
        <f>SUM(B$2:B184)</f>
        <v>51</v>
      </c>
      <c r="F184">
        <f t="shared" si="46"/>
        <v>0.98076923076923073</v>
      </c>
      <c r="G184">
        <f t="shared" si="47"/>
        <v>0.89189189189189189</v>
      </c>
      <c r="H184">
        <f t="shared" si="45"/>
        <v>6.626819126819168E-3</v>
      </c>
      <c r="I184">
        <f t="shared" si="41"/>
        <v>1</v>
      </c>
      <c r="J184">
        <f t="shared" si="42"/>
        <v>16</v>
      </c>
      <c r="K184">
        <f t="shared" si="43"/>
        <v>59100</v>
      </c>
      <c r="L184">
        <f t="shared" si="44"/>
        <v>295.5</v>
      </c>
    </row>
    <row r="185" spans="1:12" x14ac:dyDescent="0.3">
      <c r="A185">
        <v>-0.49283415954126675</v>
      </c>
      <c r="B185">
        <v>0</v>
      </c>
      <c r="C185">
        <f t="shared" si="40"/>
        <v>1</v>
      </c>
      <c r="D185">
        <f>SUM(C$2:C185)</f>
        <v>133</v>
      </c>
      <c r="E185">
        <f>SUM(B$2:B185)</f>
        <v>51</v>
      </c>
      <c r="F185">
        <f t="shared" si="46"/>
        <v>0.98076923076923073</v>
      </c>
      <c r="G185">
        <f t="shared" si="47"/>
        <v>0.89864864864864868</v>
      </c>
      <c r="H185">
        <f t="shared" si="45"/>
        <v>6.626819126819168E-3</v>
      </c>
      <c r="I185">
        <f t="shared" si="41"/>
        <v>1</v>
      </c>
      <c r="J185">
        <f t="shared" si="42"/>
        <v>15</v>
      </c>
      <c r="K185">
        <f t="shared" si="43"/>
        <v>55100</v>
      </c>
      <c r="L185">
        <f t="shared" si="44"/>
        <v>275.5</v>
      </c>
    </row>
    <row r="186" spans="1:12" x14ac:dyDescent="0.3">
      <c r="A186">
        <v>-0.52174267844902933</v>
      </c>
      <c r="B186">
        <v>0</v>
      </c>
      <c r="C186">
        <f t="shared" si="40"/>
        <v>1</v>
      </c>
      <c r="D186">
        <f>SUM(C$2:C186)</f>
        <v>134</v>
      </c>
      <c r="E186">
        <f>SUM(B$2:B186)</f>
        <v>51</v>
      </c>
      <c r="F186">
        <f t="shared" si="46"/>
        <v>0.98076923076923073</v>
      </c>
      <c r="G186">
        <f t="shared" si="47"/>
        <v>0.90540540540540537</v>
      </c>
      <c r="H186">
        <f t="shared" si="45"/>
        <v>6.6268191268190587E-3</v>
      </c>
      <c r="I186">
        <f t="shared" si="41"/>
        <v>1</v>
      </c>
      <c r="J186">
        <f t="shared" si="42"/>
        <v>14</v>
      </c>
      <c r="K186">
        <f t="shared" si="43"/>
        <v>51100</v>
      </c>
      <c r="L186">
        <f t="shared" si="44"/>
        <v>255.5</v>
      </c>
    </row>
    <row r="187" spans="1:12" x14ac:dyDescent="0.3">
      <c r="A187">
        <v>-0.55119709630398284</v>
      </c>
      <c r="B187">
        <v>1</v>
      </c>
      <c r="C187">
        <f t="shared" si="40"/>
        <v>0</v>
      </c>
      <c r="D187">
        <f>SUM(C$2:C187)</f>
        <v>134</v>
      </c>
      <c r="E187">
        <f>SUM(B$2:B187)</f>
        <v>52</v>
      </c>
      <c r="F187">
        <f t="shared" si="46"/>
        <v>1</v>
      </c>
      <c r="G187">
        <f t="shared" si="47"/>
        <v>0.90540540540540537</v>
      </c>
      <c r="H187">
        <f t="shared" si="45"/>
        <v>0</v>
      </c>
      <c r="I187">
        <f t="shared" si="41"/>
        <v>0</v>
      </c>
      <c r="J187">
        <f t="shared" si="42"/>
        <v>14</v>
      </c>
      <c r="K187">
        <f t="shared" si="43"/>
        <v>56000</v>
      </c>
      <c r="L187">
        <f t="shared" si="44"/>
        <v>280</v>
      </c>
    </row>
    <row r="188" spans="1:12" x14ac:dyDescent="0.3">
      <c r="A188">
        <v>-0.55199406408272189</v>
      </c>
      <c r="B188">
        <v>0</v>
      </c>
      <c r="C188">
        <f t="shared" si="40"/>
        <v>1</v>
      </c>
      <c r="D188">
        <f>SUM(C$2:C188)</f>
        <v>135</v>
      </c>
      <c r="E188">
        <f>SUM(B$2:B188)</f>
        <v>52</v>
      </c>
      <c r="F188">
        <f t="shared" si="46"/>
        <v>1</v>
      </c>
      <c r="G188">
        <f t="shared" si="47"/>
        <v>0.91216216216216217</v>
      </c>
      <c r="H188">
        <f t="shared" si="45"/>
        <v>6.7567567567567988E-3</v>
      </c>
      <c r="I188">
        <f t="shared" si="41"/>
        <v>0</v>
      </c>
      <c r="J188">
        <f t="shared" si="42"/>
        <v>13</v>
      </c>
      <c r="K188">
        <f t="shared" si="43"/>
        <v>52000</v>
      </c>
      <c r="L188">
        <f t="shared" si="44"/>
        <v>260</v>
      </c>
    </row>
    <row r="189" spans="1:12" x14ac:dyDescent="0.3">
      <c r="A189">
        <v>-0.60478984284261195</v>
      </c>
      <c r="B189">
        <v>0</v>
      </c>
      <c r="C189">
        <f t="shared" si="40"/>
        <v>1</v>
      </c>
      <c r="D189">
        <f>SUM(C$2:C189)</f>
        <v>136</v>
      </c>
      <c r="E189">
        <f>SUM(B$2:B189)</f>
        <v>52</v>
      </c>
      <c r="F189">
        <f t="shared" si="46"/>
        <v>1</v>
      </c>
      <c r="G189">
        <f t="shared" si="47"/>
        <v>0.91891891891891897</v>
      </c>
      <c r="H189">
        <f t="shared" si="45"/>
        <v>6.7567567567567988E-3</v>
      </c>
      <c r="I189">
        <f t="shared" si="41"/>
        <v>0</v>
      </c>
      <c r="J189">
        <f t="shared" si="42"/>
        <v>12</v>
      </c>
      <c r="K189">
        <f t="shared" si="43"/>
        <v>48000</v>
      </c>
      <c r="L189">
        <f t="shared" si="44"/>
        <v>240</v>
      </c>
    </row>
    <row r="190" spans="1:12" x14ac:dyDescent="0.3">
      <c r="A190">
        <v>-0.64936712387870132</v>
      </c>
      <c r="B190">
        <v>0</v>
      </c>
      <c r="C190">
        <f t="shared" si="40"/>
        <v>1</v>
      </c>
      <c r="D190">
        <f>SUM(C$2:C190)</f>
        <v>137</v>
      </c>
      <c r="E190">
        <f>SUM(B$2:B190)</f>
        <v>52</v>
      </c>
      <c r="F190">
        <f t="shared" si="46"/>
        <v>1</v>
      </c>
      <c r="G190">
        <f t="shared" si="47"/>
        <v>0.92567567567567566</v>
      </c>
      <c r="H190">
        <f t="shared" si="45"/>
        <v>6.7567567567566877E-3</v>
      </c>
      <c r="I190">
        <f t="shared" si="41"/>
        <v>0</v>
      </c>
      <c r="J190">
        <f t="shared" si="42"/>
        <v>11</v>
      </c>
      <c r="K190">
        <f t="shared" si="43"/>
        <v>44000</v>
      </c>
      <c r="L190">
        <f t="shared" si="44"/>
        <v>220</v>
      </c>
    </row>
    <row r="191" spans="1:12" x14ac:dyDescent="0.3">
      <c r="A191">
        <v>-0.76881352160044925</v>
      </c>
      <c r="B191">
        <v>0</v>
      </c>
      <c r="C191">
        <f t="shared" si="40"/>
        <v>1</v>
      </c>
      <c r="D191">
        <f>SUM(C$2:C191)</f>
        <v>138</v>
      </c>
      <c r="E191">
        <f>SUM(B$2:B191)</f>
        <v>52</v>
      </c>
      <c r="F191">
        <f t="shared" si="46"/>
        <v>1</v>
      </c>
      <c r="G191">
        <f t="shared" si="47"/>
        <v>0.93243243243243246</v>
      </c>
      <c r="H191">
        <f t="shared" si="45"/>
        <v>6.7567567567567988E-3</v>
      </c>
      <c r="I191">
        <f t="shared" si="41"/>
        <v>0</v>
      </c>
      <c r="J191">
        <f t="shared" si="42"/>
        <v>10</v>
      </c>
      <c r="K191">
        <f t="shared" si="43"/>
        <v>40000</v>
      </c>
      <c r="L191">
        <f t="shared" si="44"/>
        <v>200</v>
      </c>
    </row>
    <row r="192" spans="1:12" x14ac:dyDescent="0.3">
      <c r="A192">
        <v>-0.85647244774400821</v>
      </c>
      <c r="B192">
        <v>0</v>
      </c>
      <c r="C192">
        <f t="shared" si="40"/>
        <v>1</v>
      </c>
      <c r="D192">
        <f>SUM(C$2:C192)</f>
        <v>139</v>
      </c>
      <c r="E192">
        <f>SUM(B$2:B192)</f>
        <v>52</v>
      </c>
      <c r="F192">
        <f t="shared" si="46"/>
        <v>1</v>
      </c>
      <c r="G192">
        <f t="shared" si="47"/>
        <v>0.93918918918918914</v>
      </c>
      <c r="H192">
        <f t="shared" si="45"/>
        <v>6.7567567567566877E-3</v>
      </c>
      <c r="I192">
        <f t="shared" si="41"/>
        <v>0</v>
      </c>
      <c r="J192">
        <f t="shared" si="42"/>
        <v>9</v>
      </c>
      <c r="K192">
        <f t="shared" si="43"/>
        <v>36000</v>
      </c>
      <c r="L192">
        <f t="shared" si="44"/>
        <v>180</v>
      </c>
    </row>
    <row r="193" spans="1:12" x14ac:dyDescent="0.3">
      <c r="A193">
        <v>-0.88077724511431876</v>
      </c>
      <c r="B193">
        <v>0</v>
      </c>
      <c r="C193">
        <f t="shared" si="40"/>
        <v>1</v>
      </c>
      <c r="D193">
        <f>SUM(C$2:C193)</f>
        <v>140</v>
      </c>
      <c r="E193">
        <f>SUM(B$2:B193)</f>
        <v>52</v>
      </c>
      <c r="F193">
        <f t="shared" si="46"/>
        <v>1</v>
      </c>
      <c r="G193">
        <f t="shared" si="47"/>
        <v>0.94594594594594594</v>
      </c>
      <c r="H193">
        <f t="shared" si="45"/>
        <v>6.7567567567567988E-3</v>
      </c>
      <c r="I193">
        <f t="shared" si="41"/>
        <v>0</v>
      </c>
      <c r="J193">
        <f t="shared" si="42"/>
        <v>8</v>
      </c>
      <c r="K193">
        <f t="shared" si="43"/>
        <v>32000</v>
      </c>
      <c r="L193">
        <f t="shared" si="44"/>
        <v>160</v>
      </c>
    </row>
    <row r="194" spans="1:12" x14ac:dyDescent="0.3">
      <c r="A194">
        <v>-0.88395837134623134</v>
      </c>
      <c r="B194">
        <v>0</v>
      </c>
      <c r="C194">
        <f t="shared" ref="C194:C225" si="48">1-B194</f>
        <v>1</v>
      </c>
      <c r="D194">
        <f>SUM(C$2:C194)</f>
        <v>141</v>
      </c>
      <c r="E194">
        <f>SUM(B$2:B194)</f>
        <v>52</v>
      </c>
      <c r="F194">
        <f t="shared" si="46"/>
        <v>1</v>
      </c>
      <c r="G194">
        <f t="shared" si="47"/>
        <v>0.95270270270270274</v>
      </c>
      <c r="H194">
        <f t="shared" si="45"/>
        <v>6.7567567567567988E-3</v>
      </c>
      <c r="I194">
        <f t="shared" ref="I194:I201" si="49">52-E194</f>
        <v>0</v>
      </c>
      <c r="J194">
        <f t="shared" ref="J194:J201" si="50">148-D194</f>
        <v>7</v>
      </c>
      <c r="K194">
        <f t="shared" ref="K194:K225" si="51">4000*J194-4900*I194</f>
        <v>28000</v>
      </c>
      <c r="L194">
        <f t="shared" ref="L194:L225" si="52">K194/200</f>
        <v>140</v>
      </c>
    </row>
    <row r="195" spans="1:12" x14ac:dyDescent="0.3">
      <c r="A195">
        <v>-0.91457360149558875</v>
      </c>
      <c r="B195">
        <v>0</v>
      </c>
      <c r="C195">
        <f t="shared" si="48"/>
        <v>1</v>
      </c>
      <c r="D195">
        <f>SUM(C$2:C195)</f>
        <v>142</v>
      </c>
      <c r="E195">
        <f>SUM(B$2:B195)</f>
        <v>52</v>
      </c>
      <c r="F195">
        <f t="shared" si="46"/>
        <v>1</v>
      </c>
      <c r="G195">
        <f t="shared" si="47"/>
        <v>0.95945945945945943</v>
      </c>
      <c r="H195">
        <f t="shared" si="45"/>
        <v>6.7567567567566877E-3</v>
      </c>
      <c r="I195">
        <f t="shared" si="49"/>
        <v>0</v>
      </c>
      <c r="J195">
        <f t="shared" si="50"/>
        <v>6</v>
      </c>
      <c r="K195">
        <f t="shared" si="51"/>
        <v>24000</v>
      </c>
      <c r="L195">
        <f t="shared" si="52"/>
        <v>120</v>
      </c>
    </row>
    <row r="196" spans="1:12" x14ac:dyDescent="0.3">
      <c r="A196">
        <v>-1.0129565441579409</v>
      </c>
      <c r="B196">
        <v>0</v>
      </c>
      <c r="C196">
        <f t="shared" si="48"/>
        <v>1</v>
      </c>
      <c r="D196">
        <f>SUM(C$2:C196)</f>
        <v>143</v>
      </c>
      <c r="E196">
        <f>SUM(B$2:B196)</f>
        <v>52</v>
      </c>
      <c r="F196">
        <f t="shared" si="46"/>
        <v>1</v>
      </c>
      <c r="G196">
        <f t="shared" si="47"/>
        <v>0.96621621621621623</v>
      </c>
      <c r="H196">
        <f t="shared" si="45"/>
        <v>6.7567567567567988E-3</v>
      </c>
      <c r="I196">
        <f t="shared" si="49"/>
        <v>0</v>
      </c>
      <c r="J196">
        <f t="shared" si="50"/>
        <v>5</v>
      </c>
      <c r="K196">
        <f t="shared" si="51"/>
        <v>20000</v>
      </c>
      <c r="L196">
        <f t="shared" si="52"/>
        <v>100</v>
      </c>
    </row>
    <row r="197" spans="1:12" x14ac:dyDescent="0.3">
      <c r="A197">
        <v>-1.0700242089159613</v>
      </c>
      <c r="B197">
        <v>0</v>
      </c>
      <c r="C197">
        <f t="shared" si="48"/>
        <v>1</v>
      </c>
      <c r="D197">
        <f>SUM(C$2:C197)</f>
        <v>144</v>
      </c>
      <c r="E197">
        <f>SUM(B$2:B197)</f>
        <v>52</v>
      </c>
      <c r="F197">
        <f t="shared" si="46"/>
        <v>1</v>
      </c>
      <c r="G197">
        <f t="shared" si="47"/>
        <v>0.97297297297297303</v>
      </c>
      <c r="H197">
        <f t="shared" ref="H197:H228" si="53">(F196+F197)/2*(G197-G196)</f>
        <v>6.7567567567567988E-3</v>
      </c>
      <c r="I197">
        <f t="shared" si="49"/>
        <v>0</v>
      </c>
      <c r="J197">
        <f t="shared" si="50"/>
        <v>4</v>
      </c>
      <c r="K197">
        <f t="shared" si="51"/>
        <v>16000</v>
      </c>
      <c r="L197">
        <f t="shared" si="52"/>
        <v>80</v>
      </c>
    </row>
    <row r="198" spans="1:12" x14ac:dyDescent="0.3">
      <c r="A198">
        <v>-1.1235932562330946</v>
      </c>
      <c r="B198">
        <v>0</v>
      </c>
      <c r="C198">
        <f t="shared" si="48"/>
        <v>1</v>
      </c>
      <c r="D198">
        <f>SUM(C$2:C198)</f>
        <v>145</v>
      </c>
      <c r="E198">
        <f>SUM(B$2:B198)</f>
        <v>52</v>
      </c>
      <c r="F198">
        <f t="shared" si="46"/>
        <v>1</v>
      </c>
      <c r="G198">
        <f t="shared" si="47"/>
        <v>0.97972972972972971</v>
      </c>
      <c r="H198">
        <f t="shared" si="53"/>
        <v>6.7567567567566877E-3</v>
      </c>
      <c r="I198">
        <f t="shared" si="49"/>
        <v>0</v>
      </c>
      <c r="J198">
        <f t="shared" si="50"/>
        <v>3</v>
      </c>
      <c r="K198">
        <f t="shared" si="51"/>
        <v>12000</v>
      </c>
      <c r="L198">
        <f t="shared" si="52"/>
        <v>60</v>
      </c>
    </row>
    <row r="199" spans="1:12" x14ac:dyDescent="0.3">
      <c r="A199">
        <v>-1.2588558495262441</v>
      </c>
      <c r="B199">
        <v>0</v>
      </c>
      <c r="C199">
        <f t="shared" si="48"/>
        <v>1</v>
      </c>
      <c r="D199">
        <f>SUM(C$2:C199)</f>
        <v>146</v>
      </c>
      <c r="E199">
        <f>SUM(B$2:B199)</f>
        <v>52</v>
      </c>
      <c r="F199">
        <f t="shared" si="46"/>
        <v>1</v>
      </c>
      <c r="G199">
        <f t="shared" si="47"/>
        <v>0.98648648648648651</v>
      </c>
      <c r="H199">
        <f t="shared" si="53"/>
        <v>6.7567567567567988E-3</v>
      </c>
      <c r="I199">
        <f t="shared" si="49"/>
        <v>0</v>
      </c>
      <c r="J199">
        <f t="shared" si="50"/>
        <v>2</v>
      </c>
      <c r="K199">
        <f t="shared" si="51"/>
        <v>8000</v>
      </c>
      <c r="L199">
        <f t="shared" si="52"/>
        <v>40</v>
      </c>
    </row>
    <row r="200" spans="1:12" x14ac:dyDescent="0.3">
      <c r="A200">
        <v>-1.4327816418006547</v>
      </c>
      <c r="B200">
        <v>0</v>
      </c>
      <c r="C200">
        <f t="shared" si="48"/>
        <v>1</v>
      </c>
      <c r="D200">
        <f>SUM(C$2:C200)</f>
        <v>147</v>
      </c>
      <c r="E200">
        <f>SUM(B$2:B200)</f>
        <v>52</v>
      </c>
      <c r="F200">
        <f t="shared" si="46"/>
        <v>1</v>
      </c>
      <c r="G200">
        <f t="shared" si="47"/>
        <v>0.9932432432432432</v>
      </c>
      <c r="H200">
        <f t="shared" si="53"/>
        <v>6.7567567567566877E-3</v>
      </c>
      <c r="I200">
        <f t="shared" si="49"/>
        <v>0</v>
      </c>
      <c r="J200">
        <f t="shared" si="50"/>
        <v>1</v>
      </c>
      <c r="K200">
        <f t="shared" si="51"/>
        <v>4000</v>
      </c>
      <c r="L200">
        <f t="shared" si="52"/>
        <v>20</v>
      </c>
    </row>
    <row r="201" spans="1:12" x14ac:dyDescent="0.3">
      <c r="A201">
        <v>-1.5474922904625794</v>
      </c>
      <c r="B201">
        <v>0</v>
      </c>
      <c r="C201">
        <f t="shared" si="48"/>
        <v>1</v>
      </c>
      <c r="D201">
        <f>SUM(C$2:C201)</f>
        <v>148</v>
      </c>
      <c r="E201">
        <f>SUM(B$2:B201)</f>
        <v>52</v>
      </c>
      <c r="F201">
        <f t="shared" si="46"/>
        <v>1</v>
      </c>
      <c r="G201">
        <f t="shared" si="47"/>
        <v>1</v>
      </c>
      <c r="H201">
        <f t="shared" si="53"/>
        <v>6.7567567567567988E-3</v>
      </c>
      <c r="I201">
        <f t="shared" si="49"/>
        <v>0</v>
      </c>
      <c r="J201">
        <f t="shared" si="50"/>
        <v>0</v>
      </c>
      <c r="K201">
        <f t="shared" si="51"/>
        <v>0</v>
      </c>
      <c r="L201">
        <f t="shared" si="52"/>
        <v>0</v>
      </c>
    </row>
    <row r="202" spans="1:12" x14ac:dyDescent="0.3">
      <c r="G202" t="s">
        <v>58</v>
      </c>
      <c r="H202">
        <f xml:space="preserve"> SUM(H4:H201)</f>
        <v>0.77014033264033321</v>
      </c>
      <c r="L202">
        <f>MAX(L3:L201)</f>
        <v>1921</v>
      </c>
    </row>
    <row r="210" spans="1:2" x14ac:dyDescent="0.3">
      <c r="A210">
        <v>1.1098252701120288</v>
      </c>
      <c r="B210">
        <f t="shared" ref="B210:B218" si="54">A210*-1</f>
        <v>-1.1098252701120288</v>
      </c>
    </row>
    <row r="211" spans="1:2" x14ac:dyDescent="0.3">
      <c r="A211">
        <v>0.84496489851893153</v>
      </c>
      <c r="B211">
        <f t="shared" si="54"/>
        <v>-0.84496489851893153</v>
      </c>
    </row>
    <row r="212" spans="1:2" x14ac:dyDescent="0.3">
      <c r="A212">
        <v>0.78712307151359295</v>
      </c>
      <c r="B212">
        <f t="shared" si="54"/>
        <v>-0.78712307151359295</v>
      </c>
    </row>
    <row r="213" spans="1:2" x14ac:dyDescent="0.3">
      <c r="A213">
        <v>0.69250133764437138</v>
      </c>
      <c r="B213">
        <f t="shared" si="54"/>
        <v>-0.69250133764437138</v>
      </c>
    </row>
    <row r="214" spans="1:2" x14ac:dyDescent="0.3">
      <c r="A214">
        <v>0.62663281102522739</v>
      </c>
      <c r="B214">
        <f t="shared" si="54"/>
        <v>-0.62663281102522739</v>
      </c>
    </row>
    <row r="215" spans="1:2" x14ac:dyDescent="0.3">
      <c r="A215">
        <v>0.5743357987629466</v>
      </c>
      <c r="B215">
        <f t="shared" si="54"/>
        <v>-0.5743357987629466</v>
      </c>
    </row>
    <row r="216" spans="1:2" x14ac:dyDescent="0.3">
      <c r="A216">
        <v>0.54806001160540929</v>
      </c>
      <c r="B216">
        <f t="shared" si="54"/>
        <v>-0.54806001160540929</v>
      </c>
    </row>
    <row r="217" spans="1:2" x14ac:dyDescent="0.3">
      <c r="A217">
        <v>0.54678784999495567</v>
      </c>
      <c r="B217">
        <f t="shared" si="54"/>
        <v>-0.54678784999495567</v>
      </c>
    </row>
    <row r="218" spans="1:2" x14ac:dyDescent="0.3">
      <c r="A218">
        <v>0.5449392299513911</v>
      </c>
      <c r="B218">
        <f t="shared" si="54"/>
        <v>-0.5449392299513911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323B4-A79D-4AF9-8262-6A30FEDED159}">
  <dimension ref="A1:C201"/>
  <sheetViews>
    <sheetView workbookViewId="0">
      <selection activeCell="B8" sqref="B8:B9"/>
    </sheetView>
  </sheetViews>
  <sheetFormatPr defaultRowHeight="15.6" x14ac:dyDescent="0.3"/>
  <cols>
    <col min="1" max="1" width="22.59765625" customWidth="1"/>
    <col min="2" max="2" width="20.5" customWidth="1"/>
    <col min="3" max="3" width="18.69921875" customWidth="1"/>
  </cols>
  <sheetData>
    <row r="1" spans="1:3" x14ac:dyDescent="0.3">
      <c r="A1" t="s">
        <v>82</v>
      </c>
      <c r="B1" t="s">
        <v>34</v>
      </c>
      <c r="C1" t="s">
        <v>36</v>
      </c>
    </row>
    <row r="2" spans="1:3" x14ac:dyDescent="0.3">
      <c r="A2">
        <v>1</v>
      </c>
      <c r="B2">
        <v>1.1098252701120288</v>
      </c>
    </row>
    <row r="3" spans="1:3" x14ac:dyDescent="0.3">
      <c r="A3">
        <v>1</v>
      </c>
      <c r="B3">
        <v>0.84496489851893153</v>
      </c>
    </row>
    <row r="4" spans="1:3" x14ac:dyDescent="0.3">
      <c r="A4">
        <v>1</v>
      </c>
      <c r="B4">
        <v>0.78712307151359295</v>
      </c>
    </row>
    <row r="5" spans="1:3" x14ac:dyDescent="0.3">
      <c r="A5">
        <v>1</v>
      </c>
      <c r="B5">
        <v>0.69250133764437138</v>
      </c>
    </row>
    <row r="6" spans="1:3" x14ac:dyDescent="0.3">
      <c r="A6">
        <v>1</v>
      </c>
      <c r="B6">
        <v>0.62663281102522705</v>
      </c>
    </row>
    <row r="7" spans="1:3" x14ac:dyDescent="0.3">
      <c r="A7">
        <v>0</v>
      </c>
      <c r="B7">
        <v>0.5743357987629466</v>
      </c>
    </row>
    <row r="8" spans="1:3" x14ac:dyDescent="0.3">
      <c r="A8">
        <v>0</v>
      </c>
      <c r="B8">
        <v>0.54806001160540929</v>
      </c>
    </row>
    <row r="9" spans="1:3" x14ac:dyDescent="0.3">
      <c r="A9">
        <v>0</v>
      </c>
      <c r="B9">
        <v>0.54678784999495567</v>
      </c>
    </row>
    <row r="10" spans="1:3" x14ac:dyDescent="0.3">
      <c r="A10">
        <v>0</v>
      </c>
      <c r="B10">
        <v>0.5449392299513911</v>
      </c>
    </row>
    <row r="11" spans="1:3" x14ac:dyDescent="0.3">
      <c r="A11">
        <v>1</v>
      </c>
      <c r="B11">
        <v>0.54199400967803568</v>
      </c>
    </row>
    <row r="12" spans="1:3" x14ac:dyDescent="0.3">
      <c r="A12">
        <v>1</v>
      </c>
      <c r="B12">
        <v>0.53593792745608726</v>
      </c>
    </row>
    <row r="13" spans="1:3" x14ac:dyDescent="0.3">
      <c r="A13">
        <v>1</v>
      </c>
      <c r="B13">
        <v>0.53522262296960343</v>
      </c>
    </row>
    <row r="14" spans="1:3" x14ac:dyDescent="0.3">
      <c r="A14">
        <v>0</v>
      </c>
      <c r="B14">
        <v>0.51262332547691847</v>
      </c>
    </row>
    <row r="15" spans="1:3" x14ac:dyDescent="0.3">
      <c r="A15">
        <v>1</v>
      </c>
      <c r="B15">
        <v>0.50310814655156899</v>
      </c>
    </row>
    <row r="16" spans="1:3" x14ac:dyDescent="0.3">
      <c r="A16">
        <v>1</v>
      </c>
      <c r="B16">
        <v>0.49785560720476207</v>
      </c>
    </row>
    <row r="17" spans="1:2" x14ac:dyDescent="0.3">
      <c r="A17">
        <v>0</v>
      </c>
      <c r="B17">
        <v>0.45805466317132598</v>
      </c>
    </row>
    <row r="18" spans="1:2" x14ac:dyDescent="0.3">
      <c r="A18">
        <v>1</v>
      </c>
      <c r="B18">
        <v>0.44864135833421392</v>
      </c>
    </row>
    <row r="19" spans="1:2" x14ac:dyDescent="0.3">
      <c r="A19">
        <v>0</v>
      </c>
      <c r="B19">
        <v>0.44379834981816479</v>
      </c>
    </row>
    <row r="20" spans="1:2" x14ac:dyDescent="0.3">
      <c r="A20">
        <v>1</v>
      </c>
      <c r="B20">
        <v>0.43517058499843297</v>
      </c>
    </row>
    <row r="21" spans="1:2" x14ac:dyDescent="0.3">
      <c r="A21">
        <v>1</v>
      </c>
      <c r="B21">
        <v>0.43195178662832634</v>
      </c>
    </row>
    <row r="22" spans="1:2" x14ac:dyDescent="0.3">
      <c r="A22">
        <v>0</v>
      </c>
      <c r="B22">
        <v>0.42768368933726675</v>
      </c>
    </row>
    <row r="23" spans="1:2" x14ac:dyDescent="0.3">
      <c r="A23">
        <v>0</v>
      </c>
      <c r="B23">
        <v>0.41386329921356058</v>
      </c>
    </row>
    <row r="24" spans="1:2" x14ac:dyDescent="0.3">
      <c r="A24">
        <v>0</v>
      </c>
      <c r="B24">
        <v>0.36931537614643967</v>
      </c>
    </row>
    <row r="25" spans="1:2" x14ac:dyDescent="0.3">
      <c r="A25">
        <v>0</v>
      </c>
      <c r="B25">
        <v>0.36659416460400474</v>
      </c>
    </row>
    <row r="26" spans="1:2" x14ac:dyDescent="0.3">
      <c r="A26">
        <v>1</v>
      </c>
      <c r="B26">
        <v>0.36389978097753289</v>
      </c>
    </row>
    <row r="27" spans="1:2" x14ac:dyDescent="0.3">
      <c r="A27">
        <v>1</v>
      </c>
      <c r="B27">
        <v>0.35693416838159375</v>
      </c>
    </row>
    <row r="28" spans="1:2" x14ac:dyDescent="0.3">
      <c r="A28">
        <v>1</v>
      </c>
      <c r="B28">
        <v>0.35028163847510635</v>
      </c>
    </row>
    <row r="29" spans="1:2" x14ac:dyDescent="0.3">
      <c r="A29">
        <v>0</v>
      </c>
      <c r="B29">
        <v>0.33325202822885308</v>
      </c>
    </row>
    <row r="30" spans="1:2" x14ac:dyDescent="0.3">
      <c r="A30">
        <v>1</v>
      </c>
      <c r="B30">
        <v>0.33211051633745831</v>
      </c>
    </row>
    <row r="31" spans="1:2" x14ac:dyDescent="0.3">
      <c r="A31">
        <v>1</v>
      </c>
      <c r="B31">
        <v>0.32284171963232555</v>
      </c>
    </row>
    <row r="32" spans="1:2" x14ac:dyDescent="0.3">
      <c r="A32">
        <v>1</v>
      </c>
      <c r="B32">
        <v>0.30969706116698359</v>
      </c>
    </row>
    <row r="33" spans="1:2" x14ac:dyDescent="0.3">
      <c r="A33">
        <v>0</v>
      </c>
      <c r="B33">
        <v>0.30969094212045478</v>
      </c>
    </row>
    <row r="34" spans="1:2" x14ac:dyDescent="0.3">
      <c r="A34">
        <v>1</v>
      </c>
      <c r="B34">
        <v>0.30696485295957471</v>
      </c>
    </row>
    <row r="35" spans="1:2" x14ac:dyDescent="0.3">
      <c r="A35">
        <v>0</v>
      </c>
      <c r="B35">
        <v>0.28768233831867562</v>
      </c>
    </row>
    <row r="36" spans="1:2" x14ac:dyDescent="0.3">
      <c r="A36">
        <v>1</v>
      </c>
      <c r="B36">
        <v>0.27902345057926858</v>
      </c>
    </row>
    <row r="37" spans="1:2" x14ac:dyDescent="0.3">
      <c r="A37">
        <v>0</v>
      </c>
      <c r="B37">
        <v>0.27396590786848363</v>
      </c>
    </row>
    <row r="38" spans="1:2" x14ac:dyDescent="0.3">
      <c r="A38">
        <v>1</v>
      </c>
      <c r="B38">
        <v>0.26871765726364294</v>
      </c>
    </row>
    <row r="39" spans="1:2" x14ac:dyDescent="0.3">
      <c r="A39">
        <v>0</v>
      </c>
      <c r="B39">
        <v>0.26747808519477001</v>
      </c>
    </row>
    <row r="40" spans="1:2" x14ac:dyDescent="0.3">
      <c r="A40">
        <v>1</v>
      </c>
      <c r="B40">
        <v>0.26112853773453909</v>
      </c>
    </row>
    <row r="41" spans="1:2" x14ac:dyDescent="0.3">
      <c r="A41">
        <v>0</v>
      </c>
      <c r="B41">
        <v>0.24954232248064237</v>
      </c>
    </row>
    <row r="42" spans="1:2" x14ac:dyDescent="0.3">
      <c r="A42">
        <v>0</v>
      </c>
      <c r="B42">
        <v>0.24924644652799138</v>
      </c>
    </row>
    <row r="43" spans="1:2" x14ac:dyDescent="0.3">
      <c r="A43">
        <v>1</v>
      </c>
      <c r="B43">
        <v>0.24531956377019654</v>
      </c>
    </row>
    <row r="44" spans="1:2" x14ac:dyDescent="0.3">
      <c r="A44">
        <v>0</v>
      </c>
      <c r="B44">
        <v>0.23518372281558397</v>
      </c>
    </row>
    <row r="45" spans="1:2" x14ac:dyDescent="0.3">
      <c r="A45">
        <v>0</v>
      </c>
      <c r="B45">
        <v>0.23431245580386256</v>
      </c>
    </row>
    <row r="46" spans="1:2" x14ac:dyDescent="0.3">
      <c r="A46">
        <v>0</v>
      </c>
      <c r="B46">
        <v>0.2079827897041685</v>
      </c>
    </row>
    <row r="47" spans="1:2" x14ac:dyDescent="0.3">
      <c r="A47">
        <v>1</v>
      </c>
      <c r="B47">
        <v>0.20791295745953012</v>
      </c>
    </row>
    <row r="48" spans="1:2" x14ac:dyDescent="0.3">
      <c r="A48">
        <v>0</v>
      </c>
      <c r="B48">
        <v>0.2031218760846934</v>
      </c>
    </row>
    <row r="49" spans="1:2" x14ac:dyDescent="0.3">
      <c r="A49">
        <v>0</v>
      </c>
      <c r="B49">
        <v>0.19640203079526125</v>
      </c>
    </row>
    <row r="50" spans="1:2" x14ac:dyDescent="0.3">
      <c r="A50">
        <v>1</v>
      </c>
      <c r="B50">
        <v>0.19638394215572261</v>
      </c>
    </row>
    <row r="51" spans="1:2" x14ac:dyDescent="0.3">
      <c r="A51">
        <v>1</v>
      </c>
      <c r="B51">
        <v>0.19455900215611099</v>
      </c>
    </row>
    <row r="52" spans="1:2" x14ac:dyDescent="0.3">
      <c r="A52">
        <v>0</v>
      </c>
      <c r="B52">
        <v>0.19076118839806025</v>
      </c>
    </row>
    <row r="53" spans="1:2" x14ac:dyDescent="0.3">
      <c r="A53">
        <v>1</v>
      </c>
      <c r="B53">
        <v>0.18941902253539117</v>
      </c>
    </row>
    <row r="54" spans="1:2" x14ac:dyDescent="0.3">
      <c r="A54">
        <v>1</v>
      </c>
      <c r="B54">
        <v>0.18435701570966717</v>
      </c>
    </row>
    <row r="55" spans="1:2" x14ac:dyDescent="0.3">
      <c r="A55">
        <v>1</v>
      </c>
      <c r="B55">
        <v>0.18355759449165099</v>
      </c>
    </row>
    <row r="56" spans="1:2" x14ac:dyDescent="0.3">
      <c r="A56">
        <v>0</v>
      </c>
      <c r="B56">
        <v>0.18117903600566546</v>
      </c>
    </row>
    <row r="57" spans="1:2" x14ac:dyDescent="0.3">
      <c r="A57">
        <v>0</v>
      </c>
      <c r="B57">
        <v>0.17768382368572547</v>
      </c>
    </row>
    <row r="58" spans="1:2" x14ac:dyDescent="0.3">
      <c r="A58">
        <v>1</v>
      </c>
      <c r="B58">
        <v>0.16183872585994707</v>
      </c>
    </row>
    <row r="59" spans="1:2" x14ac:dyDescent="0.3">
      <c r="A59">
        <v>0</v>
      </c>
      <c r="B59">
        <v>0.16163563306101353</v>
      </c>
    </row>
    <row r="60" spans="1:2" x14ac:dyDescent="0.3">
      <c r="A60">
        <v>1</v>
      </c>
      <c r="B60">
        <v>0.15394294728219782</v>
      </c>
    </row>
    <row r="61" spans="1:2" x14ac:dyDescent="0.3">
      <c r="A61">
        <v>1</v>
      </c>
      <c r="B61">
        <v>0.15320204295462009</v>
      </c>
    </row>
    <row r="62" spans="1:2" x14ac:dyDescent="0.3">
      <c r="A62">
        <v>0</v>
      </c>
      <c r="B62">
        <v>0.13457061229787187</v>
      </c>
    </row>
    <row r="63" spans="1:2" x14ac:dyDescent="0.3">
      <c r="A63">
        <v>0</v>
      </c>
      <c r="B63">
        <v>0.13308511773530546</v>
      </c>
    </row>
    <row r="64" spans="1:2" x14ac:dyDescent="0.3">
      <c r="A64">
        <v>0</v>
      </c>
      <c r="B64">
        <v>0.12703418337298097</v>
      </c>
    </row>
    <row r="65" spans="1:2" x14ac:dyDescent="0.3">
      <c r="A65">
        <v>0</v>
      </c>
      <c r="B65">
        <v>0.12632062483965889</v>
      </c>
    </row>
    <row r="66" spans="1:2" x14ac:dyDescent="0.3">
      <c r="A66">
        <v>1</v>
      </c>
      <c r="B66">
        <v>0.12464173989030482</v>
      </c>
    </row>
    <row r="67" spans="1:2" x14ac:dyDescent="0.3">
      <c r="A67">
        <v>1</v>
      </c>
      <c r="B67">
        <v>0.11439746804911496</v>
      </c>
    </row>
    <row r="68" spans="1:2" x14ac:dyDescent="0.3">
      <c r="A68">
        <v>0</v>
      </c>
      <c r="B68">
        <v>0.11023602425315099</v>
      </c>
    </row>
    <row r="69" spans="1:2" x14ac:dyDescent="0.3">
      <c r="A69">
        <v>0</v>
      </c>
      <c r="B69">
        <v>0.10531961485208516</v>
      </c>
    </row>
    <row r="70" spans="1:2" x14ac:dyDescent="0.3">
      <c r="A70">
        <v>1</v>
      </c>
      <c r="B70">
        <v>0.10518065962950868</v>
      </c>
    </row>
    <row r="71" spans="1:2" x14ac:dyDescent="0.3">
      <c r="A71">
        <v>0</v>
      </c>
      <c r="B71">
        <v>0.10348189651015222</v>
      </c>
    </row>
    <row r="72" spans="1:2" x14ac:dyDescent="0.3">
      <c r="A72">
        <v>0</v>
      </c>
      <c r="B72">
        <v>0.10088958532835117</v>
      </c>
    </row>
    <row r="73" spans="1:2" x14ac:dyDescent="0.3">
      <c r="A73">
        <v>0</v>
      </c>
      <c r="B73">
        <v>9.6629710655210713E-2</v>
      </c>
    </row>
    <row r="74" spans="1:2" x14ac:dyDescent="0.3">
      <c r="A74">
        <v>1</v>
      </c>
      <c r="B74">
        <v>9.4670247248980002E-2</v>
      </c>
    </row>
    <row r="75" spans="1:2" x14ac:dyDescent="0.3">
      <c r="A75">
        <v>1</v>
      </c>
      <c r="B75">
        <v>9.3157102684769427E-2</v>
      </c>
    </row>
    <row r="76" spans="1:2" x14ac:dyDescent="0.3">
      <c r="A76">
        <v>0</v>
      </c>
      <c r="B76">
        <v>8.9292242381402778E-2</v>
      </c>
    </row>
    <row r="77" spans="1:2" x14ac:dyDescent="0.3">
      <c r="A77">
        <v>0</v>
      </c>
      <c r="B77">
        <v>8.9112427089901664E-2</v>
      </c>
    </row>
    <row r="78" spans="1:2" x14ac:dyDescent="0.3">
      <c r="A78">
        <v>1</v>
      </c>
      <c r="B78">
        <v>8.8689462826476481E-2</v>
      </c>
    </row>
    <row r="79" spans="1:2" x14ac:dyDescent="0.3">
      <c r="A79">
        <v>0</v>
      </c>
      <c r="B79">
        <v>7.9526067721057359E-2</v>
      </c>
    </row>
    <row r="80" spans="1:2" x14ac:dyDescent="0.3">
      <c r="A80">
        <v>0</v>
      </c>
      <c r="B80">
        <v>7.7226408244703379E-2</v>
      </c>
    </row>
    <row r="81" spans="1:2" x14ac:dyDescent="0.3">
      <c r="A81">
        <v>0</v>
      </c>
      <c r="B81">
        <v>7.1164032355878204E-2</v>
      </c>
    </row>
    <row r="82" spans="1:2" x14ac:dyDescent="0.3">
      <c r="A82">
        <v>0</v>
      </c>
      <c r="B82">
        <v>7.0259069793458626E-2</v>
      </c>
    </row>
    <row r="83" spans="1:2" x14ac:dyDescent="0.3">
      <c r="A83">
        <v>0</v>
      </c>
      <c r="B83">
        <v>6.9549176541173346E-2</v>
      </c>
    </row>
    <row r="84" spans="1:2" x14ac:dyDescent="0.3">
      <c r="A84">
        <v>1</v>
      </c>
      <c r="B84">
        <v>6.7682738089506311E-2</v>
      </c>
    </row>
    <row r="85" spans="1:2" x14ac:dyDescent="0.3">
      <c r="A85">
        <v>0</v>
      </c>
      <c r="B85">
        <v>6.3125274181053501E-2</v>
      </c>
    </row>
    <row r="86" spans="1:2" x14ac:dyDescent="0.3">
      <c r="A86">
        <v>0</v>
      </c>
      <c r="B86">
        <v>6.0138488227551315E-2</v>
      </c>
    </row>
    <row r="87" spans="1:2" x14ac:dyDescent="0.3">
      <c r="A87">
        <v>1</v>
      </c>
      <c r="B87">
        <v>6.0125317287706398E-2</v>
      </c>
    </row>
    <row r="88" spans="1:2" x14ac:dyDescent="0.3">
      <c r="A88">
        <v>0</v>
      </c>
      <c r="B88">
        <v>5.9031801160103925E-2</v>
      </c>
    </row>
    <row r="89" spans="1:2" x14ac:dyDescent="0.3">
      <c r="A89">
        <v>1</v>
      </c>
      <c r="B89">
        <v>5.5697759965354102E-2</v>
      </c>
    </row>
    <row r="90" spans="1:2" x14ac:dyDescent="0.3">
      <c r="A90">
        <v>0</v>
      </c>
      <c r="B90">
        <v>4.923056006497982E-2</v>
      </c>
    </row>
    <row r="91" spans="1:2" x14ac:dyDescent="0.3">
      <c r="A91">
        <v>1</v>
      </c>
      <c r="B91">
        <v>4.6660825110592136E-2</v>
      </c>
    </row>
    <row r="92" spans="1:2" x14ac:dyDescent="0.3">
      <c r="A92">
        <v>0</v>
      </c>
      <c r="B92">
        <v>4.4677106161261158E-2</v>
      </c>
    </row>
    <row r="93" spans="1:2" x14ac:dyDescent="0.3">
      <c r="A93">
        <v>0</v>
      </c>
      <c r="B93">
        <v>4.0695691500060499E-2</v>
      </c>
    </row>
    <row r="94" spans="1:2" x14ac:dyDescent="0.3">
      <c r="A94">
        <v>0</v>
      </c>
      <c r="B94">
        <v>3.1423444141177287E-2</v>
      </c>
    </row>
    <row r="95" spans="1:2" x14ac:dyDescent="0.3">
      <c r="A95">
        <v>1</v>
      </c>
      <c r="B95">
        <v>2.5208083946478527E-2</v>
      </c>
    </row>
    <row r="96" spans="1:2" x14ac:dyDescent="0.3">
      <c r="A96">
        <v>0</v>
      </c>
      <c r="B96">
        <v>1.9468627051863599E-2</v>
      </c>
    </row>
    <row r="97" spans="1:2" x14ac:dyDescent="0.3">
      <c r="A97">
        <v>1</v>
      </c>
      <c r="B97">
        <v>1.8769592537741311E-2</v>
      </c>
    </row>
    <row r="98" spans="1:2" x14ac:dyDescent="0.3">
      <c r="A98">
        <v>0</v>
      </c>
      <c r="B98">
        <v>1.8074799976219615E-2</v>
      </c>
    </row>
    <row r="99" spans="1:2" x14ac:dyDescent="0.3">
      <c r="A99">
        <v>1</v>
      </c>
      <c r="B99">
        <v>1.304256825479666E-2</v>
      </c>
    </row>
    <row r="100" spans="1:2" x14ac:dyDescent="0.3">
      <c r="A100">
        <v>0</v>
      </c>
      <c r="B100">
        <v>1.1058432531610513E-2</v>
      </c>
    </row>
    <row r="101" spans="1:2" x14ac:dyDescent="0.3">
      <c r="A101">
        <v>0</v>
      </c>
      <c r="B101">
        <v>7.5359969591919547E-3</v>
      </c>
    </row>
    <row r="102" spans="1:2" x14ac:dyDescent="0.3">
      <c r="A102">
        <v>1</v>
      </c>
      <c r="B102">
        <v>2.5528821912425073E-3</v>
      </c>
    </row>
    <row r="103" spans="1:2" x14ac:dyDescent="0.3">
      <c r="A103">
        <v>0</v>
      </c>
      <c r="B103">
        <v>1.4766247611338601E-3</v>
      </c>
    </row>
    <row r="104" spans="1:2" x14ac:dyDescent="0.3">
      <c r="A104">
        <v>1</v>
      </c>
      <c r="B104">
        <v>-1.7975677217708453E-4</v>
      </c>
    </row>
    <row r="105" spans="1:2" x14ac:dyDescent="0.3">
      <c r="A105">
        <v>0</v>
      </c>
      <c r="B105">
        <v>-4.3839507663707977E-4</v>
      </c>
    </row>
    <row r="106" spans="1:2" x14ac:dyDescent="0.3">
      <c r="A106">
        <v>0</v>
      </c>
      <c r="B106">
        <v>-7.1878083098783213E-3</v>
      </c>
    </row>
    <row r="107" spans="1:2" x14ac:dyDescent="0.3">
      <c r="A107">
        <v>1</v>
      </c>
      <c r="B107">
        <v>-1.7518395564630515E-2</v>
      </c>
    </row>
    <row r="108" spans="1:2" x14ac:dyDescent="0.3">
      <c r="A108">
        <v>1</v>
      </c>
      <c r="B108">
        <v>-1.803949672426481E-2</v>
      </c>
    </row>
    <row r="109" spans="1:2" x14ac:dyDescent="0.3">
      <c r="A109">
        <v>0</v>
      </c>
      <c r="B109">
        <v>-2.1990105789270048E-2</v>
      </c>
    </row>
    <row r="110" spans="1:2" x14ac:dyDescent="0.3">
      <c r="A110">
        <v>1</v>
      </c>
      <c r="B110">
        <v>-2.2084074071813464E-2</v>
      </c>
    </row>
    <row r="111" spans="1:2" x14ac:dyDescent="0.3">
      <c r="A111">
        <v>0</v>
      </c>
      <c r="B111">
        <v>-2.7001404591354927E-2</v>
      </c>
    </row>
    <row r="112" spans="1:2" x14ac:dyDescent="0.3">
      <c r="A112">
        <v>0</v>
      </c>
      <c r="B112">
        <v>-3.4053251095305589E-2</v>
      </c>
    </row>
    <row r="113" spans="1:2" x14ac:dyDescent="0.3">
      <c r="A113">
        <v>0</v>
      </c>
      <c r="B113">
        <v>-3.9815986320939308E-2</v>
      </c>
    </row>
    <row r="114" spans="1:2" x14ac:dyDescent="0.3">
      <c r="A114">
        <v>1</v>
      </c>
      <c r="B114">
        <v>-4.2706426426120159E-2</v>
      </c>
    </row>
    <row r="115" spans="1:2" x14ac:dyDescent="0.3">
      <c r="A115">
        <v>0</v>
      </c>
      <c r="B115">
        <v>-5.1175086244384466E-2</v>
      </c>
    </row>
    <row r="116" spans="1:2" x14ac:dyDescent="0.3">
      <c r="A116">
        <v>1</v>
      </c>
      <c r="B116">
        <v>-5.2033707635998787E-2</v>
      </c>
    </row>
    <row r="117" spans="1:2" x14ac:dyDescent="0.3">
      <c r="A117">
        <v>0</v>
      </c>
      <c r="B117">
        <v>-5.2998791973617287E-2</v>
      </c>
    </row>
    <row r="118" spans="1:2" x14ac:dyDescent="0.3">
      <c r="A118">
        <v>1</v>
      </c>
      <c r="B118">
        <v>-5.3757665789938326E-2</v>
      </c>
    </row>
    <row r="119" spans="1:2" x14ac:dyDescent="0.3">
      <c r="A119">
        <v>0</v>
      </c>
      <c r="B119">
        <v>-5.7861199475333136E-2</v>
      </c>
    </row>
    <row r="120" spans="1:2" x14ac:dyDescent="0.3">
      <c r="A120">
        <v>1</v>
      </c>
      <c r="B120">
        <v>-5.8150059884861972E-2</v>
      </c>
    </row>
    <row r="121" spans="1:2" x14ac:dyDescent="0.3">
      <c r="A121">
        <v>1</v>
      </c>
      <c r="B121">
        <v>-6.0755897498246926E-2</v>
      </c>
    </row>
    <row r="122" spans="1:2" x14ac:dyDescent="0.3">
      <c r="A122">
        <v>1</v>
      </c>
      <c r="B122">
        <v>-6.4050688309827172E-2</v>
      </c>
    </row>
    <row r="123" spans="1:2" x14ac:dyDescent="0.3">
      <c r="A123">
        <v>0</v>
      </c>
      <c r="B123">
        <v>-6.4679932243823013E-2</v>
      </c>
    </row>
    <row r="124" spans="1:2" x14ac:dyDescent="0.3">
      <c r="A124">
        <v>1</v>
      </c>
      <c r="B124">
        <v>-6.6507687896448675E-2</v>
      </c>
    </row>
    <row r="125" spans="1:2" x14ac:dyDescent="0.3">
      <c r="A125">
        <v>1</v>
      </c>
      <c r="B125">
        <v>-6.8007590391505376E-2</v>
      </c>
    </row>
    <row r="126" spans="1:2" x14ac:dyDescent="0.3">
      <c r="A126">
        <v>0</v>
      </c>
      <c r="B126">
        <v>-8.980275462169568E-2</v>
      </c>
    </row>
    <row r="127" spans="1:2" x14ac:dyDescent="0.3">
      <c r="A127">
        <v>1</v>
      </c>
      <c r="B127">
        <v>-9.1875312093871453E-2</v>
      </c>
    </row>
    <row r="128" spans="1:2" x14ac:dyDescent="0.3">
      <c r="A128">
        <v>1</v>
      </c>
      <c r="B128">
        <v>-9.2662572413697894E-2</v>
      </c>
    </row>
    <row r="129" spans="1:2" x14ac:dyDescent="0.3">
      <c r="A129">
        <v>0</v>
      </c>
      <c r="B129">
        <v>-9.6522469122291787E-2</v>
      </c>
    </row>
    <row r="130" spans="1:2" x14ac:dyDescent="0.3">
      <c r="A130">
        <v>1</v>
      </c>
      <c r="B130">
        <v>-0.10161345194533797</v>
      </c>
    </row>
    <row r="131" spans="1:2" x14ac:dyDescent="0.3">
      <c r="A131">
        <v>0</v>
      </c>
      <c r="B131">
        <v>-0.11333192449510757</v>
      </c>
    </row>
    <row r="132" spans="1:2" x14ac:dyDescent="0.3">
      <c r="A132">
        <v>0</v>
      </c>
      <c r="B132">
        <v>-0.1164716303800277</v>
      </c>
    </row>
    <row r="133" spans="1:2" x14ac:dyDescent="0.3">
      <c r="A133">
        <v>1</v>
      </c>
      <c r="B133">
        <v>-0.12113498034017398</v>
      </c>
    </row>
    <row r="134" spans="1:2" x14ac:dyDescent="0.3">
      <c r="A134">
        <v>0</v>
      </c>
      <c r="B134">
        <v>-0.1284073172972279</v>
      </c>
    </row>
    <row r="135" spans="1:2" x14ac:dyDescent="0.3">
      <c r="A135">
        <v>1</v>
      </c>
      <c r="B135">
        <v>-0.12866932954607349</v>
      </c>
    </row>
    <row r="136" spans="1:2" x14ac:dyDescent="0.3">
      <c r="A136">
        <v>1</v>
      </c>
      <c r="B136">
        <v>-0.12875097752706788</v>
      </c>
    </row>
    <row r="137" spans="1:2" x14ac:dyDescent="0.3">
      <c r="A137">
        <v>1</v>
      </c>
      <c r="B137">
        <v>-0.12936342646083937</v>
      </c>
    </row>
    <row r="138" spans="1:2" x14ac:dyDescent="0.3">
      <c r="A138">
        <v>1</v>
      </c>
      <c r="B138">
        <v>-0.13034753147066869</v>
      </c>
    </row>
    <row r="139" spans="1:2" x14ac:dyDescent="0.3">
      <c r="A139">
        <v>0</v>
      </c>
      <c r="B139">
        <v>-0.13050973480399497</v>
      </c>
    </row>
    <row r="140" spans="1:2" x14ac:dyDescent="0.3">
      <c r="A140">
        <v>1</v>
      </c>
      <c r="B140">
        <v>-0.13369403405525349</v>
      </c>
    </row>
    <row r="141" spans="1:2" x14ac:dyDescent="0.3">
      <c r="A141">
        <v>0</v>
      </c>
      <c r="B141">
        <v>-0.13448815642921277</v>
      </c>
    </row>
    <row r="142" spans="1:2" x14ac:dyDescent="0.3">
      <c r="A142">
        <v>1</v>
      </c>
      <c r="B142">
        <v>-0.13837356166945164</v>
      </c>
    </row>
    <row r="143" spans="1:2" x14ac:dyDescent="0.3">
      <c r="A143">
        <v>0</v>
      </c>
      <c r="B143">
        <v>-0.14092363045827944</v>
      </c>
    </row>
    <row r="144" spans="1:2" x14ac:dyDescent="0.3">
      <c r="A144">
        <v>0</v>
      </c>
      <c r="B144">
        <v>-0.15515651528318919</v>
      </c>
    </row>
    <row r="145" spans="1:2" x14ac:dyDescent="0.3">
      <c r="A145">
        <v>0</v>
      </c>
      <c r="B145">
        <v>-0.15734497051199242</v>
      </c>
    </row>
    <row r="146" spans="1:2" x14ac:dyDescent="0.3">
      <c r="A146">
        <v>1</v>
      </c>
      <c r="B146">
        <v>-0.16251572790596641</v>
      </c>
    </row>
    <row r="147" spans="1:2" x14ac:dyDescent="0.3">
      <c r="A147">
        <v>1</v>
      </c>
      <c r="B147">
        <v>-0.16287426961935197</v>
      </c>
    </row>
    <row r="148" spans="1:2" x14ac:dyDescent="0.3">
      <c r="A148">
        <v>1</v>
      </c>
      <c r="B148">
        <v>-0.16524266335250234</v>
      </c>
    </row>
    <row r="149" spans="1:2" x14ac:dyDescent="0.3">
      <c r="A149">
        <v>0</v>
      </c>
      <c r="B149">
        <v>-0.16637833870381119</v>
      </c>
    </row>
    <row r="150" spans="1:2" x14ac:dyDescent="0.3">
      <c r="A150">
        <v>0</v>
      </c>
      <c r="B150">
        <v>-0.16669341519729053</v>
      </c>
    </row>
    <row r="151" spans="1:2" x14ac:dyDescent="0.3">
      <c r="A151">
        <v>0</v>
      </c>
      <c r="B151">
        <v>-0.16785944286491181</v>
      </c>
    </row>
    <row r="152" spans="1:2" x14ac:dyDescent="0.3">
      <c r="A152">
        <v>1</v>
      </c>
      <c r="B152">
        <v>-0.16873885089163165</v>
      </c>
    </row>
    <row r="153" spans="1:2" x14ac:dyDescent="0.3">
      <c r="A153">
        <v>1</v>
      </c>
      <c r="B153">
        <v>-0.16896678293879602</v>
      </c>
    </row>
    <row r="154" spans="1:2" x14ac:dyDescent="0.3">
      <c r="A154">
        <v>1</v>
      </c>
      <c r="B154">
        <v>-0.17546876549312229</v>
      </c>
    </row>
    <row r="155" spans="1:2" x14ac:dyDescent="0.3">
      <c r="A155">
        <v>0</v>
      </c>
      <c r="B155">
        <v>-0.17957998292421135</v>
      </c>
    </row>
    <row r="156" spans="1:2" x14ac:dyDescent="0.3">
      <c r="A156">
        <v>0</v>
      </c>
      <c r="B156">
        <v>-0.18967548237520665</v>
      </c>
    </row>
    <row r="157" spans="1:2" x14ac:dyDescent="0.3">
      <c r="A157">
        <v>1</v>
      </c>
      <c r="B157">
        <v>-0.19222080192729318</v>
      </c>
    </row>
    <row r="158" spans="1:2" x14ac:dyDescent="0.3">
      <c r="A158">
        <v>0</v>
      </c>
      <c r="B158">
        <v>-0.19625021578653823</v>
      </c>
    </row>
    <row r="159" spans="1:2" x14ac:dyDescent="0.3">
      <c r="A159">
        <v>0</v>
      </c>
      <c r="B159">
        <v>-0.20398016783685335</v>
      </c>
    </row>
    <row r="160" spans="1:2" x14ac:dyDescent="0.3">
      <c r="A160">
        <v>0</v>
      </c>
      <c r="B160">
        <v>-0.20762970044807022</v>
      </c>
    </row>
    <row r="161" spans="1:2" x14ac:dyDescent="0.3">
      <c r="A161">
        <v>1</v>
      </c>
      <c r="B161">
        <v>-0.21076129131047794</v>
      </c>
    </row>
    <row r="162" spans="1:2" x14ac:dyDescent="0.3">
      <c r="A162">
        <v>1</v>
      </c>
      <c r="B162">
        <v>-0.21313118942128109</v>
      </c>
    </row>
    <row r="163" spans="1:2" x14ac:dyDescent="0.3">
      <c r="A163">
        <v>0</v>
      </c>
      <c r="B163">
        <v>-0.21582133760575367</v>
      </c>
    </row>
    <row r="164" spans="1:2" x14ac:dyDescent="0.3">
      <c r="A164">
        <v>1</v>
      </c>
      <c r="B164">
        <v>-0.2166406430814605</v>
      </c>
    </row>
    <row r="165" spans="1:2" x14ac:dyDescent="0.3">
      <c r="A165">
        <v>1</v>
      </c>
      <c r="B165">
        <v>-0.23287646127726677</v>
      </c>
    </row>
    <row r="166" spans="1:2" x14ac:dyDescent="0.3">
      <c r="A166">
        <v>1</v>
      </c>
      <c r="B166">
        <v>-0.23887920788022055</v>
      </c>
    </row>
    <row r="167" spans="1:2" x14ac:dyDescent="0.3">
      <c r="A167">
        <v>1</v>
      </c>
      <c r="B167">
        <v>-0.25870596643362159</v>
      </c>
    </row>
    <row r="168" spans="1:2" x14ac:dyDescent="0.3">
      <c r="A168">
        <v>1</v>
      </c>
      <c r="B168">
        <v>-0.26661895307312555</v>
      </c>
    </row>
    <row r="169" spans="1:2" x14ac:dyDescent="0.3">
      <c r="A169">
        <v>0</v>
      </c>
      <c r="B169">
        <v>-0.2735369642961365</v>
      </c>
    </row>
    <row r="170" spans="1:2" x14ac:dyDescent="0.3">
      <c r="A170">
        <v>0</v>
      </c>
      <c r="B170">
        <v>-0.27466806396705229</v>
      </c>
    </row>
    <row r="171" spans="1:2" x14ac:dyDescent="0.3">
      <c r="A171">
        <v>1</v>
      </c>
      <c r="B171">
        <v>-0.29012359391628934</v>
      </c>
    </row>
    <row r="172" spans="1:2" x14ac:dyDescent="0.3">
      <c r="A172">
        <v>1</v>
      </c>
      <c r="B172">
        <v>-0.30123319061289877</v>
      </c>
    </row>
    <row r="173" spans="1:2" x14ac:dyDescent="0.3">
      <c r="A173">
        <v>0</v>
      </c>
      <c r="B173">
        <v>-0.30710691317135907</v>
      </c>
    </row>
    <row r="174" spans="1:2" x14ac:dyDescent="0.3">
      <c r="A174">
        <v>0</v>
      </c>
      <c r="B174">
        <v>-0.31752285016570325</v>
      </c>
    </row>
    <row r="175" spans="1:2" x14ac:dyDescent="0.3">
      <c r="A175">
        <v>1</v>
      </c>
      <c r="B175">
        <v>-0.31987454646208319</v>
      </c>
    </row>
    <row r="176" spans="1:2" x14ac:dyDescent="0.3">
      <c r="A176">
        <v>1</v>
      </c>
      <c r="B176">
        <v>-0.34504742080525219</v>
      </c>
    </row>
    <row r="177" spans="1:2" x14ac:dyDescent="0.3">
      <c r="A177">
        <v>0</v>
      </c>
      <c r="B177">
        <v>-0.34982352486520779</v>
      </c>
    </row>
    <row r="178" spans="1:2" x14ac:dyDescent="0.3">
      <c r="A178">
        <v>1</v>
      </c>
      <c r="B178">
        <v>-0.35830879962631912</v>
      </c>
    </row>
    <row r="179" spans="1:2" x14ac:dyDescent="0.3">
      <c r="A179">
        <v>0</v>
      </c>
      <c r="B179">
        <v>-0.37377604936786774</v>
      </c>
    </row>
    <row r="180" spans="1:2" x14ac:dyDescent="0.3">
      <c r="A180">
        <v>0</v>
      </c>
      <c r="B180">
        <v>-0.37434378793013057</v>
      </c>
    </row>
    <row r="181" spans="1:2" x14ac:dyDescent="0.3">
      <c r="A181">
        <v>1</v>
      </c>
      <c r="B181">
        <v>-0.38164862314470271</v>
      </c>
    </row>
    <row r="182" spans="1:2" x14ac:dyDescent="0.3">
      <c r="A182">
        <v>1</v>
      </c>
      <c r="B182">
        <v>-0.3976261567533611</v>
      </c>
    </row>
    <row r="183" spans="1:2" x14ac:dyDescent="0.3">
      <c r="A183">
        <v>0</v>
      </c>
      <c r="B183">
        <v>-0.40376511067270049</v>
      </c>
    </row>
    <row r="184" spans="1:2" x14ac:dyDescent="0.3">
      <c r="A184">
        <v>0</v>
      </c>
      <c r="B184">
        <v>-0.41861733622620745</v>
      </c>
    </row>
    <row r="185" spans="1:2" x14ac:dyDescent="0.3">
      <c r="A185">
        <v>0</v>
      </c>
      <c r="B185">
        <v>-0.42592638155034379</v>
      </c>
    </row>
    <row r="186" spans="1:2" x14ac:dyDescent="0.3">
      <c r="A186">
        <v>1</v>
      </c>
      <c r="B186">
        <v>-0.45064876927197028</v>
      </c>
    </row>
    <row r="187" spans="1:2" x14ac:dyDescent="0.3">
      <c r="A187">
        <v>1</v>
      </c>
      <c r="B187">
        <v>-0.45501137994594837</v>
      </c>
    </row>
    <row r="188" spans="1:2" x14ac:dyDescent="0.3">
      <c r="A188">
        <v>0</v>
      </c>
      <c r="B188">
        <v>-0.47643806286195417</v>
      </c>
    </row>
    <row r="189" spans="1:2" x14ac:dyDescent="0.3">
      <c r="A189">
        <v>1</v>
      </c>
      <c r="B189">
        <v>-0.48934769120669519</v>
      </c>
    </row>
    <row r="190" spans="1:2" x14ac:dyDescent="0.3">
      <c r="A190">
        <v>0</v>
      </c>
      <c r="B190">
        <v>-0.52596604955571646</v>
      </c>
    </row>
    <row r="191" spans="1:2" x14ac:dyDescent="0.3">
      <c r="A191">
        <v>1</v>
      </c>
      <c r="B191">
        <v>-0.5316122599087072</v>
      </c>
    </row>
    <row r="192" spans="1:2" x14ac:dyDescent="0.3">
      <c r="A192">
        <v>0</v>
      </c>
      <c r="B192">
        <v>-0.55667442170306958</v>
      </c>
    </row>
    <row r="193" spans="1:2" x14ac:dyDescent="0.3">
      <c r="A193">
        <v>1</v>
      </c>
      <c r="B193">
        <v>-0.60382601379419487</v>
      </c>
    </row>
    <row r="194" spans="1:2" x14ac:dyDescent="0.3">
      <c r="A194">
        <v>1</v>
      </c>
      <c r="B194">
        <v>-0.60437630272350695</v>
      </c>
    </row>
    <row r="195" spans="1:2" x14ac:dyDescent="0.3">
      <c r="A195">
        <v>0</v>
      </c>
      <c r="B195">
        <v>-0.60453010737373136</v>
      </c>
    </row>
    <row r="196" spans="1:2" x14ac:dyDescent="0.3">
      <c r="A196">
        <v>1</v>
      </c>
      <c r="B196">
        <v>-0.64230992092930306</v>
      </c>
    </row>
    <row r="197" spans="1:2" x14ac:dyDescent="0.3">
      <c r="A197">
        <v>1</v>
      </c>
      <c r="B197">
        <v>-0.6502082210026815</v>
      </c>
    </row>
    <row r="198" spans="1:2" x14ac:dyDescent="0.3">
      <c r="A198">
        <v>1</v>
      </c>
      <c r="B198">
        <v>-0.75344139149595768</v>
      </c>
    </row>
    <row r="199" spans="1:2" x14ac:dyDescent="0.3">
      <c r="A199">
        <v>1</v>
      </c>
      <c r="B199">
        <v>-0.93384060813986158</v>
      </c>
    </row>
    <row r="200" spans="1:2" x14ac:dyDescent="0.3">
      <c r="A200">
        <v>0</v>
      </c>
      <c r="B200">
        <v>-1.212141740980881</v>
      </c>
    </row>
    <row r="201" spans="1:2" x14ac:dyDescent="0.3">
      <c r="A201">
        <v>1</v>
      </c>
      <c r="B201">
        <v>-1.6070385023073044</v>
      </c>
    </row>
  </sheetData>
  <sortState xmlns:xlrd2="http://schemas.microsoft.com/office/spreadsheetml/2017/richdata2" ref="A2:C201">
    <sortCondition descending="1" ref="B2:B20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B1A4A-B8F7-4349-9EC4-2655365CEE9F}">
  <dimension ref="A1:K202"/>
  <sheetViews>
    <sheetView workbookViewId="0">
      <selection activeCell="J2" sqref="J2"/>
    </sheetView>
  </sheetViews>
  <sheetFormatPr defaultRowHeight="15.6" x14ac:dyDescent="0.3"/>
  <cols>
    <col min="1" max="1" width="14.69921875" customWidth="1"/>
    <col min="2" max="2" width="11.8984375" customWidth="1"/>
    <col min="3" max="3" width="14.59765625" customWidth="1"/>
    <col min="4" max="4" width="20.296875" customWidth="1"/>
    <col min="5" max="6" width="15.796875" customWidth="1"/>
    <col min="7" max="7" width="16.5" customWidth="1"/>
    <col min="8" max="8" width="15.8984375" customWidth="1"/>
    <col min="9" max="9" width="18.19921875" customWidth="1"/>
    <col min="10" max="10" width="23.19921875" customWidth="1"/>
    <col min="11" max="11" width="18.796875" customWidth="1"/>
  </cols>
  <sheetData>
    <row r="1" spans="1:11" x14ac:dyDescent="0.3">
      <c r="A1" t="s">
        <v>34</v>
      </c>
      <c r="B1" t="s">
        <v>35</v>
      </c>
      <c r="C1" t="s">
        <v>36</v>
      </c>
      <c r="D1" t="s">
        <v>32</v>
      </c>
      <c r="E1" t="s">
        <v>30</v>
      </c>
      <c r="F1" t="s">
        <v>56</v>
      </c>
      <c r="G1" t="s">
        <v>57</v>
      </c>
      <c r="H1" t="s">
        <v>49</v>
      </c>
      <c r="I1" t="s">
        <v>33</v>
      </c>
      <c r="J1" t="s">
        <v>59</v>
      </c>
      <c r="K1" t="s">
        <v>60</v>
      </c>
    </row>
    <row r="2" spans="1:11" x14ac:dyDescent="0.3">
      <c r="A2">
        <v>1.36323903097166</v>
      </c>
      <c r="B2">
        <v>1</v>
      </c>
      <c r="C2">
        <v>0</v>
      </c>
      <c r="D2">
        <f>SUM(C$2:C2)</f>
        <v>0</v>
      </c>
      <c r="E2">
        <f>SUM(B$2:B2)</f>
        <v>1</v>
      </c>
      <c r="F2">
        <f t="shared" ref="F2:F33" si="0">D2/150</f>
        <v>0</v>
      </c>
      <c r="G2">
        <f t="shared" ref="G2:G33" si="1">E2/50</f>
        <v>0.02</v>
      </c>
      <c r="H2" t="e">
        <f t="shared" ref="H2:H33" si="2">(G2+G1)/2*(F2-F1)</f>
        <v>#VALUE!</v>
      </c>
      <c r="I2">
        <f t="shared" ref="I2:I33" si="3">50-E2</f>
        <v>49</v>
      </c>
      <c r="J2">
        <f t="shared" ref="J2:J33" si="4">I2*5000+D2*2500</f>
        <v>245000</v>
      </c>
      <c r="K2">
        <f t="shared" ref="K2:K33" si="5">J2/200</f>
        <v>1225</v>
      </c>
    </row>
    <row r="3" spans="1:11" x14ac:dyDescent="0.3">
      <c r="A3">
        <v>0.99443129671472752</v>
      </c>
      <c r="B3">
        <v>1</v>
      </c>
      <c r="C3">
        <v>0</v>
      </c>
      <c r="D3">
        <f>SUM(C$2:C3)</f>
        <v>0</v>
      </c>
      <c r="E3">
        <f>SUM(B$2:B3)</f>
        <v>2</v>
      </c>
      <c r="F3">
        <f t="shared" si="0"/>
        <v>0</v>
      </c>
      <c r="G3">
        <f t="shared" si="1"/>
        <v>0.04</v>
      </c>
      <c r="H3">
        <f t="shared" si="2"/>
        <v>0</v>
      </c>
      <c r="I3">
        <f t="shared" si="3"/>
        <v>48</v>
      </c>
      <c r="J3">
        <f t="shared" si="4"/>
        <v>240000</v>
      </c>
      <c r="K3">
        <f t="shared" si="5"/>
        <v>1200</v>
      </c>
    </row>
    <row r="4" spans="1:11" x14ac:dyDescent="0.3">
      <c r="A4">
        <v>0.83778785658078958</v>
      </c>
      <c r="B4">
        <v>1</v>
      </c>
      <c r="C4">
        <v>0</v>
      </c>
      <c r="D4">
        <f>SUM(C$2:C4)</f>
        <v>0</v>
      </c>
      <c r="E4">
        <f>SUM(B$2:B4)</f>
        <v>3</v>
      </c>
      <c r="F4">
        <f t="shared" si="0"/>
        <v>0</v>
      </c>
      <c r="G4">
        <f t="shared" si="1"/>
        <v>0.06</v>
      </c>
      <c r="H4">
        <f t="shared" si="2"/>
        <v>0</v>
      </c>
      <c r="I4">
        <f t="shared" si="3"/>
        <v>47</v>
      </c>
      <c r="J4">
        <f t="shared" si="4"/>
        <v>235000</v>
      </c>
      <c r="K4">
        <f t="shared" si="5"/>
        <v>1175</v>
      </c>
    </row>
    <row r="5" spans="1:11" x14ac:dyDescent="0.3">
      <c r="A5">
        <v>0.60912969865828959</v>
      </c>
      <c r="B5">
        <v>1</v>
      </c>
      <c r="C5">
        <v>0</v>
      </c>
      <c r="D5">
        <f>SUM(C$2:C5)</f>
        <v>0</v>
      </c>
      <c r="E5">
        <f>SUM(B$2:B5)</f>
        <v>4</v>
      </c>
      <c r="F5">
        <f t="shared" si="0"/>
        <v>0</v>
      </c>
      <c r="G5">
        <f t="shared" si="1"/>
        <v>0.08</v>
      </c>
      <c r="H5">
        <f t="shared" si="2"/>
        <v>0</v>
      </c>
      <c r="I5">
        <f t="shared" si="3"/>
        <v>46</v>
      </c>
      <c r="J5">
        <f t="shared" si="4"/>
        <v>230000</v>
      </c>
      <c r="K5">
        <f t="shared" si="5"/>
        <v>1150</v>
      </c>
    </row>
    <row r="6" spans="1:11" x14ac:dyDescent="0.3">
      <c r="A6">
        <v>0.58784245729002782</v>
      </c>
      <c r="B6">
        <v>1</v>
      </c>
      <c r="C6">
        <v>0</v>
      </c>
      <c r="D6">
        <f>SUM(C$2:C6)</f>
        <v>0</v>
      </c>
      <c r="E6">
        <f>SUM(B$2:B6)</f>
        <v>5</v>
      </c>
      <c r="F6">
        <f t="shared" si="0"/>
        <v>0</v>
      </c>
      <c r="G6">
        <f t="shared" si="1"/>
        <v>0.1</v>
      </c>
      <c r="H6">
        <f t="shared" si="2"/>
        <v>0</v>
      </c>
      <c r="I6">
        <f t="shared" si="3"/>
        <v>45</v>
      </c>
      <c r="J6">
        <f t="shared" si="4"/>
        <v>225000</v>
      </c>
      <c r="K6">
        <f t="shared" si="5"/>
        <v>1125</v>
      </c>
    </row>
    <row r="7" spans="1:11" x14ac:dyDescent="0.3">
      <c r="A7">
        <v>0.57827757551639192</v>
      </c>
      <c r="B7">
        <v>1</v>
      </c>
      <c r="C7">
        <v>0</v>
      </c>
      <c r="D7">
        <f>SUM(C$2:C7)</f>
        <v>0</v>
      </c>
      <c r="E7">
        <f>SUM(B$2:B7)</f>
        <v>6</v>
      </c>
      <c r="F7">
        <f t="shared" si="0"/>
        <v>0</v>
      </c>
      <c r="G7">
        <f t="shared" si="1"/>
        <v>0.12</v>
      </c>
      <c r="H7">
        <f t="shared" si="2"/>
        <v>0</v>
      </c>
      <c r="I7">
        <f t="shared" si="3"/>
        <v>44</v>
      </c>
      <c r="J7">
        <f t="shared" si="4"/>
        <v>220000</v>
      </c>
      <c r="K7">
        <f t="shared" si="5"/>
        <v>1100</v>
      </c>
    </row>
    <row r="8" spans="1:11" x14ac:dyDescent="0.3">
      <c r="A8">
        <v>0.57777262412808017</v>
      </c>
      <c r="B8">
        <v>0</v>
      </c>
      <c r="C8">
        <v>1</v>
      </c>
      <c r="D8">
        <f>SUM(C$2:C8)</f>
        <v>1</v>
      </c>
      <c r="E8">
        <f>SUM(B$2:B8)</f>
        <v>6</v>
      </c>
      <c r="F8">
        <f t="shared" si="0"/>
        <v>6.6666666666666671E-3</v>
      </c>
      <c r="G8">
        <f t="shared" si="1"/>
        <v>0.12</v>
      </c>
      <c r="H8">
        <f t="shared" si="2"/>
        <v>8.0000000000000004E-4</v>
      </c>
      <c r="I8">
        <f t="shared" si="3"/>
        <v>44</v>
      </c>
      <c r="J8">
        <f t="shared" si="4"/>
        <v>222500</v>
      </c>
      <c r="K8">
        <f t="shared" si="5"/>
        <v>1112.5</v>
      </c>
    </row>
    <row r="9" spans="1:11" x14ac:dyDescent="0.3">
      <c r="A9">
        <v>0.56928021233656345</v>
      </c>
      <c r="B9">
        <v>0</v>
      </c>
      <c r="C9">
        <v>1</v>
      </c>
      <c r="D9">
        <f>SUM(C$2:C9)</f>
        <v>2</v>
      </c>
      <c r="E9">
        <f>SUM(B$2:B9)</f>
        <v>6</v>
      </c>
      <c r="F9">
        <f t="shared" si="0"/>
        <v>1.3333333333333334E-2</v>
      </c>
      <c r="G9">
        <f t="shared" si="1"/>
        <v>0.12</v>
      </c>
      <c r="H9">
        <f t="shared" si="2"/>
        <v>8.0000000000000004E-4</v>
      </c>
      <c r="I9">
        <f t="shared" si="3"/>
        <v>44</v>
      </c>
      <c r="J9">
        <f t="shared" si="4"/>
        <v>225000</v>
      </c>
      <c r="K9">
        <f t="shared" si="5"/>
        <v>1125</v>
      </c>
    </row>
    <row r="10" spans="1:11" x14ac:dyDescent="0.3">
      <c r="A10">
        <v>0.55817658353238531</v>
      </c>
      <c r="B10">
        <v>1</v>
      </c>
      <c r="C10">
        <v>0</v>
      </c>
      <c r="D10">
        <f>SUM(C$2:C10)</f>
        <v>2</v>
      </c>
      <c r="E10">
        <f>SUM(B$2:B10)</f>
        <v>7</v>
      </c>
      <c r="F10">
        <f t="shared" si="0"/>
        <v>1.3333333333333334E-2</v>
      </c>
      <c r="G10">
        <f t="shared" si="1"/>
        <v>0.14000000000000001</v>
      </c>
      <c r="H10">
        <f t="shared" si="2"/>
        <v>0</v>
      </c>
      <c r="I10">
        <f t="shared" si="3"/>
        <v>43</v>
      </c>
      <c r="J10">
        <f t="shared" si="4"/>
        <v>220000</v>
      </c>
      <c r="K10">
        <f t="shared" si="5"/>
        <v>1100</v>
      </c>
    </row>
    <row r="11" spans="1:11" x14ac:dyDescent="0.3">
      <c r="A11">
        <v>0.54475740437930287</v>
      </c>
      <c r="B11">
        <v>0</v>
      </c>
      <c r="C11">
        <v>1</v>
      </c>
      <c r="D11">
        <f>SUM(C$2:C11)</f>
        <v>3</v>
      </c>
      <c r="E11">
        <f>SUM(B$2:B11)</f>
        <v>7</v>
      </c>
      <c r="F11">
        <f t="shared" si="0"/>
        <v>0.02</v>
      </c>
      <c r="G11">
        <f t="shared" si="1"/>
        <v>0.14000000000000001</v>
      </c>
      <c r="H11">
        <f t="shared" si="2"/>
        <v>9.3333333333333332E-4</v>
      </c>
      <c r="I11">
        <f t="shared" si="3"/>
        <v>43</v>
      </c>
      <c r="J11">
        <f t="shared" si="4"/>
        <v>222500</v>
      </c>
      <c r="K11">
        <f t="shared" si="5"/>
        <v>1112.5</v>
      </c>
    </row>
    <row r="12" spans="1:11" x14ac:dyDescent="0.3">
      <c r="A12">
        <v>0.52532046217350925</v>
      </c>
      <c r="B12">
        <v>0</v>
      </c>
      <c r="C12">
        <v>1</v>
      </c>
      <c r="D12">
        <f>SUM(C$2:C12)</f>
        <v>4</v>
      </c>
      <c r="E12">
        <f>SUM(B$2:B12)</f>
        <v>7</v>
      </c>
      <c r="F12">
        <f t="shared" si="0"/>
        <v>2.6666666666666668E-2</v>
      </c>
      <c r="G12">
        <f t="shared" si="1"/>
        <v>0.14000000000000001</v>
      </c>
      <c r="H12">
        <f t="shared" si="2"/>
        <v>9.3333333333333365E-4</v>
      </c>
      <c r="I12">
        <f t="shared" si="3"/>
        <v>43</v>
      </c>
      <c r="J12">
        <f t="shared" si="4"/>
        <v>225000</v>
      </c>
      <c r="K12">
        <f t="shared" si="5"/>
        <v>1125</v>
      </c>
    </row>
    <row r="13" spans="1:11" x14ac:dyDescent="0.3">
      <c r="A13">
        <v>0.51155230761418635</v>
      </c>
      <c r="B13">
        <v>1</v>
      </c>
      <c r="C13">
        <v>0</v>
      </c>
      <c r="D13">
        <f>SUM(C$2:C13)</f>
        <v>4</v>
      </c>
      <c r="E13">
        <f>SUM(B$2:B13)</f>
        <v>8</v>
      </c>
      <c r="F13">
        <f t="shared" si="0"/>
        <v>2.6666666666666668E-2</v>
      </c>
      <c r="G13">
        <f t="shared" si="1"/>
        <v>0.16</v>
      </c>
      <c r="H13">
        <f t="shared" si="2"/>
        <v>0</v>
      </c>
      <c r="I13">
        <f t="shared" si="3"/>
        <v>42</v>
      </c>
      <c r="J13">
        <f t="shared" si="4"/>
        <v>220000</v>
      </c>
      <c r="K13">
        <f t="shared" si="5"/>
        <v>1100</v>
      </c>
    </row>
    <row r="14" spans="1:11" x14ac:dyDescent="0.3">
      <c r="A14">
        <v>0.47021274908768218</v>
      </c>
      <c r="B14">
        <v>0</v>
      </c>
      <c r="C14">
        <v>1</v>
      </c>
      <c r="D14">
        <f>SUM(C$2:C14)</f>
        <v>5</v>
      </c>
      <c r="E14">
        <f>SUM(B$2:B14)</f>
        <v>8</v>
      </c>
      <c r="F14">
        <f t="shared" si="0"/>
        <v>3.3333333333333333E-2</v>
      </c>
      <c r="G14">
        <f t="shared" si="1"/>
        <v>0.16</v>
      </c>
      <c r="H14">
        <f t="shared" si="2"/>
        <v>1.0666666666666663E-3</v>
      </c>
      <c r="I14">
        <f t="shared" si="3"/>
        <v>42</v>
      </c>
      <c r="J14">
        <f t="shared" si="4"/>
        <v>222500</v>
      </c>
      <c r="K14">
        <f t="shared" si="5"/>
        <v>1112.5</v>
      </c>
    </row>
    <row r="15" spans="1:11" x14ac:dyDescent="0.3">
      <c r="A15">
        <v>0.44697641060865895</v>
      </c>
      <c r="B15">
        <v>1</v>
      </c>
      <c r="C15">
        <v>0</v>
      </c>
      <c r="D15">
        <f>SUM(C$2:C15)</f>
        <v>5</v>
      </c>
      <c r="E15">
        <f>SUM(B$2:B15)</f>
        <v>9</v>
      </c>
      <c r="F15">
        <f t="shared" si="0"/>
        <v>3.3333333333333333E-2</v>
      </c>
      <c r="G15">
        <f t="shared" si="1"/>
        <v>0.18</v>
      </c>
      <c r="H15">
        <f t="shared" si="2"/>
        <v>0</v>
      </c>
      <c r="I15">
        <f t="shared" si="3"/>
        <v>41</v>
      </c>
      <c r="J15">
        <f t="shared" si="4"/>
        <v>217500</v>
      </c>
      <c r="K15">
        <f t="shared" si="5"/>
        <v>1087.5</v>
      </c>
    </row>
    <row r="16" spans="1:11" x14ac:dyDescent="0.3">
      <c r="A16">
        <v>0.44459924405153323</v>
      </c>
      <c r="B16">
        <v>1</v>
      </c>
      <c r="C16">
        <v>0</v>
      </c>
      <c r="D16">
        <f>SUM(C$2:C16)</f>
        <v>5</v>
      </c>
      <c r="E16">
        <f>SUM(B$2:B16)</f>
        <v>10</v>
      </c>
      <c r="F16">
        <f t="shared" si="0"/>
        <v>3.3333333333333333E-2</v>
      </c>
      <c r="G16">
        <f t="shared" si="1"/>
        <v>0.2</v>
      </c>
      <c r="H16">
        <f t="shared" si="2"/>
        <v>0</v>
      </c>
      <c r="I16">
        <f t="shared" si="3"/>
        <v>40</v>
      </c>
      <c r="J16">
        <f t="shared" si="4"/>
        <v>212500</v>
      </c>
      <c r="K16">
        <f t="shared" si="5"/>
        <v>1062.5</v>
      </c>
    </row>
    <row r="17" spans="1:11" x14ac:dyDescent="0.3">
      <c r="A17">
        <v>0.42330310652655645</v>
      </c>
      <c r="B17">
        <v>1</v>
      </c>
      <c r="C17">
        <v>0</v>
      </c>
      <c r="D17">
        <f>SUM(C$2:C17)</f>
        <v>5</v>
      </c>
      <c r="E17">
        <f>SUM(B$2:B17)</f>
        <v>11</v>
      </c>
      <c r="F17">
        <f t="shared" si="0"/>
        <v>3.3333333333333333E-2</v>
      </c>
      <c r="G17">
        <f t="shared" si="1"/>
        <v>0.22</v>
      </c>
      <c r="H17">
        <f t="shared" si="2"/>
        <v>0</v>
      </c>
      <c r="I17">
        <f t="shared" si="3"/>
        <v>39</v>
      </c>
      <c r="J17">
        <f t="shared" si="4"/>
        <v>207500</v>
      </c>
      <c r="K17">
        <f t="shared" si="5"/>
        <v>1037.5</v>
      </c>
    </row>
    <row r="18" spans="1:11" x14ac:dyDescent="0.3">
      <c r="A18">
        <v>0.42063795968539358</v>
      </c>
      <c r="B18">
        <v>0</v>
      </c>
      <c r="C18">
        <v>1</v>
      </c>
      <c r="D18">
        <f>SUM(C$2:C18)</f>
        <v>6</v>
      </c>
      <c r="E18">
        <f>SUM(B$2:B18)</f>
        <v>11</v>
      </c>
      <c r="F18">
        <f t="shared" si="0"/>
        <v>0.04</v>
      </c>
      <c r="G18">
        <f t="shared" si="1"/>
        <v>0.22</v>
      </c>
      <c r="H18">
        <f t="shared" si="2"/>
        <v>1.4666666666666669E-3</v>
      </c>
      <c r="I18">
        <f t="shared" si="3"/>
        <v>39</v>
      </c>
      <c r="J18">
        <f t="shared" si="4"/>
        <v>210000</v>
      </c>
      <c r="K18">
        <f t="shared" si="5"/>
        <v>1050</v>
      </c>
    </row>
    <row r="19" spans="1:11" x14ac:dyDescent="0.3">
      <c r="A19">
        <v>0.39585143237657394</v>
      </c>
      <c r="B19">
        <v>1</v>
      </c>
      <c r="C19">
        <v>0</v>
      </c>
      <c r="D19">
        <f>SUM(C$2:C19)</f>
        <v>6</v>
      </c>
      <c r="E19">
        <f>SUM(B$2:B19)</f>
        <v>12</v>
      </c>
      <c r="F19">
        <f t="shared" si="0"/>
        <v>0.04</v>
      </c>
      <c r="G19">
        <f t="shared" si="1"/>
        <v>0.24</v>
      </c>
      <c r="H19">
        <f t="shared" si="2"/>
        <v>0</v>
      </c>
      <c r="I19">
        <f t="shared" si="3"/>
        <v>38</v>
      </c>
      <c r="J19">
        <f t="shared" si="4"/>
        <v>205000</v>
      </c>
      <c r="K19">
        <f t="shared" si="5"/>
        <v>1025</v>
      </c>
    </row>
    <row r="20" spans="1:11" x14ac:dyDescent="0.3">
      <c r="A20">
        <v>0.36780035030310743</v>
      </c>
      <c r="B20">
        <v>0</v>
      </c>
      <c r="C20">
        <v>1</v>
      </c>
      <c r="D20">
        <f>SUM(C$2:C20)</f>
        <v>7</v>
      </c>
      <c r="E20">
        <f>SUM(B$2:B20)</f>
        <v>12</v>
      </c>
      <c r="F20">
        <f t="shared" si="0"/>
        <v>4.6666666666666669E-2</v>
      </c>
      <c r="G20">
        <f t="shared" si="1"/>
        <v>0.24</v>
      </c>
      <c r="H20">
        <f t="shared" si="2"/>
        <v>1.6000000000000003E-3</v>
      </c>
      <c r="I20">
        <f t="shared" si="3"/>
        <v>38</v>
      </c>
      <c r="J20">
        <f t="shared" si="4"/>
        <v>207500</v>
      </c>
      <c r="K20">
        <f t="shared" si="5"/>
        <v>1037.5</v>
      </c>
    </row>
    <row r="21" spans="1:11" x14ac:dyDescent="0.3">
      <c r="A21">
        <v>0.36549155922504756</v>
      </c>
      <c r="B21">
        <v>0</v>
      </c>
      <c r="C21">
        <v>1</v>
      </c>
      <c r="D21">
        <f>SUM(C$2:C21)</f>
        <v>8</v>
      </c>
      <c r="E21">
        <f>SUM(B$2:B21)</f>
        <v>12</v>
      </c>
      <c r="F21">
        <f t="shared" si="0"/>
        <v>5.3333333333333337E-2</v>
      </c>
      <c r="G21">
        <f t="shared" si="1"/>
        <v>0.24</v>
      </c>
      <c r="H21">
        <f t="shared" si="2"/>
        <v>1.6000000000000003E-3</v>
      </c>
      <c r="I21">
        <f t="shared" si="3"/>
        <v>38</v>
      </c>
      <c r="J21">
        <f t="shared" si="4"/>
        <v>210000</v>
      </c>
      <c r="K21">
        <f t="shared" si="5"/>
        <v>1050</v>
      </c>
    </row>
    <row r="22" spans="1:11" x14ac:dyDescent="0.3">
      <c r="A22">
        <v>0.35135942641474438</v>
      </c>
      <c r="B22">
        <v>1</v>
      </c>
      <c r="C22">
        <v>0</v>
      </c>
      <c r="D22">
        <f>SUM(C$2:C22)</f>
        <v>8</v>
      </c>
      <c r="E22">
        <f>SUM(B$2:B22)</f>
        <v>13</v>
      </c>
      <c r="F22">
        <f t="shared" si="0"/>
        <v>5.3333333333333337E-2</v>
      </c>
      <c r="G22">
        <f t="shared" si="1"/>
        <v>0.26</v>
      </c>
      <c r="H22">
        <f t="shared" si="2"/>
        <v>0</v>
      </c>
      <c r="I22">
        <f t="shared" si="3"/>
        <v>37</v>
      </c>
      <c r="J22">
        <f t="shared" si="4"/>
        <v>205000</v>
      </c>
      <c r="K22">
        <f t="shared" si="5"/>
        <v>1025</v>
      </c>
    </row>
    <row r="23" spans="1:11" x14ac:dyDescent="0.3">
      <c r="A23">
        <v>0.33842623920856313</v>
      </c>
      <c r="B23">
        <v>1</v>
      </c>
      <c r="C23">
        <v>0</v>
      </c>
      <c r="D23">
        <f>SUM(C$2:C23)</f>
        <v>8</v>
      </c>
      <c r="E23">
        <f>SUM(B$2:B23)</f>
        <v>14</v>
      </c>
      <c r="F23">
        <f t="shared" si="0"/>
        <v>5.3333333333333337E-2</v>
      </c>
      <c r="G23">
        <f t="shared" si="1"/>
        <v>0.28000000000000003</v>
      </c>
      <c r="H23">
        <f t="shared" si="2"/>
        <v>0</v>
      </c>
      <c r="I23">
        <f t="shared" si="3"/>
        <v>36</v>
      </c>
      <c r="J23">
        <f t="shared" si="4"/>
        <v>200000</v>
      </c>
      <c r="K23">
        <f t="shared" si="5"/>
        <v>1000</v>
      </c>
    </row>
    <row r="24" spans="1:11" x14ac:dyDescent="0.3">
      <c r="A24">
        <v>0.32990060562217782</v>
      </c>
      <c r="B24">
        <v>1</v>
      </c>
      <c r="C24">
        <v>0</v>
      </c>
      <c r="D24">
        <f>SUM(C$2:C24)</f>
        <v>8</v>
      </c>
      <c r="E24">
        <f>SUM(B$2:B24)</f>
        <v>15</v>
      </c>
      <c r="F24">
        <f t="shared" si="0"/>
        <v>5.3333333333333337E-2</v>
      </c>
      <c r="G24">
        <f t="shared" si="1"/>
        <v>0.3</v>
      </c>
      <c r="H24">
        <f t="shared" si="2"/>
        <v>0</v>
      </c>
      <c r="I24">
        <f t="shared" si="3"/>
        <v>35</v>
      </c>
      <c r="J24">
        <f t="shared" si="4"/>
        <v>195000</v>
      </c>
      <c r="K24">
        <f t="shared" si="5"/>
        <v>975</v>
      </c>
    </row>
    <row r="25" spans="1:11" x14ac:dyDescent="0.3">
      <c r="A25">
        <v>0.31011341306261286</v>
      </c>
      <c r="B25">
        <v>1</v>
      </c>
      <c r="C25">
        <v>0</v>
      </c>
      <c r="D25">
        <f>SUM(C$2:C25)</f>
        <v>8</v>
      </c>
      <c r="E25">
        <f>SUM(B$2:B25)</f>
        <v>16</v>
      </c>
      <c r="F25">
        <f t="shared" si="0"/>
        <v>5.3333333333333337E-2</v>
      </c>
      <c r="G25">
        <f t="shared" si="1"/>
        <v>0.32</v>
      </c>
      <c r="H25">
        <f t="shared" si="2"/>
        <v>0</v>
      </c>
      <c r="I25">
        <f t="shared" si="3"/>
        <v>34</v>
      </c>
      <c r="J25">
        <f t="shared" si="4"/>
        <v>190000</v>
      </c>
      <c r="K25">
        <f t="shared" si="5"/>
        <v>950</v>
      </c>
    </row>
    <row r="26" spans="1:11" x14ac:dyDescent="0.3">
      <c r="A26">
        <v>0.29860739769772726</v>
      </c>
      <c r="B26">
        <v>1</v>
      </c>
      <c r="C26">
        <v>0</v>
      </c>
      <c r="D26">
        <f>SUM(C$2:C26)</f>
        <v>8</v>
      </c>
      <c r="E26">
        <f>SUM(B$2:B26)</f>
        <v>17</v>
      </c>
      <c r="F26">
        <f t="shared" si="0"/>
        <v>5.3333333333333337E-2</v>
      </c>
      <c r="G26">
        <f t="shared" si="1"/>
        <v>0.34</v>
      </c>
      <c r="H26">
        <f t="shared" si="2"/>
        <v>0</v>
      </c>
      <c r="I26">
        <f t="shared" si="3"/>
        <v>33</v>
      </c>
      <c r="J26">
        <f t="shared" si="4"/>
        <v>185000</v>
      </c>
      <c r="K26">
        <f t="shared" si="5"/>
        <v>925</v>
      </c>
    </row>
    <row r="27" spans="1:11" x14ac:dyDescent="0.3">
      <c r="A27">
        <v>0.29729728800244215</v>
      </c>
      <c r="B27">
        <v>1</v>
      </c>
      <c r="C27">
        <v>0</v>
      </c>
      <c r="D27">
        <f>SUM(C$2:C27)</f>
        <v>8</v>
      </c>
      <c r="E27">
        <f>SUM(B$2:B27)</f>
        <v>18</v>
      </c>
      <c r="F27">
        <f t="shared" si="0"/>
        <v>5.3333333333333337E-2</v>
      </c>
      <c r="G27">
        <f t="shared" si="1"/>
        <v>0.36</v>
      </c>
      <c r="H27">
        <f t="shared" si="2"/>
        <v>0</v>
      </c>
      <c r="I27">
        <f t="shared" si="3"/>
        <v>32</v>
      </c>
      <c r="J27">
        <f t="shared" si="4"/>
        <v>180000</v>
      </c>
      <c r="K27">
        <f t="shared" si="5"/>
        <v>900</v>
      </c>
    </row>
    <row r="28" spans="1:11" x14ac:dyDescent="0.3">
      <c r="A28">
        <v>0.29655244199073916</v>
      </c>
      <c r="B28">
        <v>1</v>
      </c>
      <c r="C28">
        <v>0</v>
      </c>
      <c r="D28">
        <f>SUM(C$2:C28)</f>
        <v>8</v>
      </c>
      <c r="E28">
        <f>SUM(B$2:B28)</f>
        <v>19</v>
      </c>
      <c r="F28">
        <f t="shared" si="0"/>
        <v>5.3333333333333337E-2</v>
      </c>
      <c r="G28">
        <f t="shared" si="1"/>
        <v>0.38</v>
      </c>
      <c r="H28">
        <f t="shared" si="2"/>
        <v>0</v>
      </c>
      <c r="I28">
        <f t="shared" si="3"/>
        <v>31</v>
      </c>
      <c r="J28">
        <f t="shared" si="4"/>
        <v>175000</v>
      </c>
      <c r="K28">
        <f t="shared" si="5"/>
        <v>875</v>
      </c>
    </row>
    <row r="29" spans="1:11" x14ac:dyDescent="0.3">
      <c r="A29">
        <v>0.28637386528061148</v>
      </c>
      <c r="B29">
        <v>0</v>
      </c>
      <c r="C29">
        <v>1</v>
      </c>
      <c r="D29">
        <f>SUM(C$2:C29)</f>
        <v>9</v>
      </c>
      <c r="E29">
        <f>SUM(B$2:B29)</f>
        <v>19</v>
      </c>
      <c r="F29">
        <f t="shared" si="0"/>
        <v>0.06</v>
      </c>
      <c r="G29">
        <f t="shared" si="1"/>
        <v>0.38</v>
      </c>
      <c r="H29">
        <f t="shared" si="2"/>
        <v>2.533333333333331E-3</v>
      </c>
      <c r="I29">
        <f t="shared" si="3"/>
        <v>31</v>
      </c>
      <c r="J29">
        <f t="shared" si="4"/>
        <v>177500</v>
      </c>
      <c r="K29">
        <f t="shared" si="5"/>
        <v>887.5</v>
      </c>
    </row>
    <row r="30" spans="1:11" x14ac:dyDescent="0.3">
      <c r="A30">
        <v>0.28317547102020102</v>
      </c>
      <c r="B30">
        <v>1</v>
      </c>
      <c r="C30">
        <v>0</v>
      </c>
      <c r="D30">
        <f>SUM(C$2:C30)</f>
        <v>9</v>
      </c>
      <c r="E30">
        <f>SUM(B$2:B30)</f>
        <v>20</v>
      </c>
      <c r="F30">
        <f t="shared" si="0"/>
        <v>0.06</v>
      </c>
      <c r="G30">
        <f t="shared" si="1"/>
        <v>0.4</v>
      </c>
      <c r="H30">
        <f t="shared" si="2"/>
        <v>0</v>
      </c>
      <c r="I30">
        <f t="shared" si="3"/>
        <v>30</v>
      </c>
      <c r="J30">
        <f t="shared" si="4"/>
        <v>172500</v>
      </c>
      <c r="K30">
        <f t="shared" si="5"/>
        <v>862.5</v>
      </c>
    </row>
    <row r="31" spans="1:11" x14ac:dyDescent="0.3">
      <c r="A31">
        <v>0.27405383065298022</v>
      </c>
      <c r="B31">
        <v>1</v>
      </c>
      <c r="C31">
        <v>0</v>
      </c>
      <c r="D31">
        <f>SUM(C$2:C31)</f>
        <v>9</v>
      </c>
      <c r="E31">
        <f>SUM(B$2:B31)</f>
        <v>21</v>
      </c>
      <c r="F31">
        <f t="shared" si="0"/>
        <v>0.06</v>
      </c>
      <c r="G31">
        <f t="shared" si="1"/>
        <v>0.42</v>
      </c>
      <c r="H31">
        <f t="shared" si="2"/>
        <v>0</v>
      </c>
      <c r="I31">
        <f t="shared" si="3"/>
        <v>29</v>
      </c>
      <c r="J31">
        <f t="shared" si="4"/>
        <v>167500</v>
      </c>
      <c r="K31">
        <f t="shared" si="5"/>
        <v>837.5</v>
      </c>
    </row>
    <row r="32" spans="1:11" x14ac:dyDescent="0.3">
      <c r="A32">
        <v>0.26780689668851804</v>
      </c>
      <c r="B32">
        <v>0</v>
      </c>
      <c r="C32">
        <v>1</v>
      </c>
      <c r="D32">
        <f>SUM(C$2:C32)</f>
        <v>10</v>
      </c>
      <c r="E32">
        <f>SUM(B$2:B32)</f>
        <v>21</v>
      </c>
      <c r="F32">
        <f t="shared" si="0"/>
        <v>6.6666666666666666E-2</v>
      </c>
      <c r="G32">
        <f t="shared" si="1"/>
        <v>0.42</v>
      </c>
      <c r="H32">
        <f t="shared" si="2"/>
        <v>2.8000000000000004E-3</v>
      </c>
      <c r="I32">
        <f t="shared" si="3"/>
        <v>29</v>
      </c>
      <c r="J32">
        <f t="shared" si="4"/>
        <v>170000</v>
      </c>
      <c r="K32">
        <f t="shared" si="5"/>
        <v>850</v>
      </c>
    </row>
    <row r="33" spans="1:11" x14ac:dyDescent="0.3">
      <c r="A33">
        <v>0.26448519965273654</v>
      </c>
      <c r="B33">
        <v>0</v>
      </c>
      <c r="C33">
        <v>1</v>
      </c>
      <c r="D33">
        <f>SUM(C$2:C33)</f>
        <v>11</v>
      </c>
      <c r="E33">
        <f>SUM(B$2:B33)</f>
        <v>21</v>
      </c>
      <c r="F33">
        <f t="shared" si="0"/>
        <v>7.3333333333333334E-2</v>
      </c>
      <c r="G33">
        <f t="shared" si="1"/>
        <v>0.42</v>
      </c>
      <c r="H33">
        <f t="shared" si="2"/>
        <v>2.8000000000000004E-3</v>
      </c>
      <c r="I33">
        <f t="shared" si="3"/>
        <v>29</v>
      </c>
      <c r="J33">
        <f t="shared" si="4"/>
        <v>172500</v>
      </c>
      <c r="K33">
        <f t="shared" si="5"/>
        <v>862.5</v>
      </c>
    </row>
    <row r="34" spans="1:11" x14ac:dyDescent="0.3">
      <c r="A34">
        <v>0.25362887247602872</v>
      </c>
      <c r="B34">
        <v>0</v>
      </c>
      <c r="C34">
        <v>1</v>
      </c>
      <c r="D34">
        <f>SUM(C$2:C34)</f>
        <v>12</v>
      </c>
      <c r="E34">
        <f>SUM(B$2:B34)</f>
        <v>21</v>
      </c>
      <c r="F34">
        <f t="shared" ref="F34:F65" si="6">D34/150</f>
        <v>0.08</v>
      </c>
      <c r="G34">
        <f t="shared" ref="G34:G65" si="7">E34/50</f>
        <v>0.42</v>
      </c>
      <c r="H34">
        <f t="shared" ref="H34:H65" si="8">(G34+G33)/2*(F34-F33)</f>
        <v>2.8000000000000004E-3</v>
      </c>
      <c r="I34">
        <f t="shared" ref="I34:I65" si="9">50-E34</f>
        <v>29</v>
      </c>
      <c r="J34">
        <f t="shared" ref="J34:J65" si="10">I34*5000+D34*2500</f>
        <v>175000</v>
      </c>
      <c r="K34">
        <f t="shared" ref="K34:K65" si="11">J34/200</f>
        <v>875</v>
      </c>
    </row>
    <row r="35" spans="1:11" x14ac:dyDescent="0.3">
      <c r="A35">
        <v>0.25314258639548087</v>
      </c>
      <c r="B35">
        <v>1</v>
      </c>
      <c r="C35">
        <v>0</v>
      </c>
      <c r="D35">
        <f>SUM(C$2:C35)</f>
        <v>12</v>
      </c>
      <c r="E35">
        <f>SUM(B$2:B35)</f>
        <v>22</v>
      </c>
      <c r="F35">
        <f t="shared" si="6"/>
        <v>0.08</v>
      </c>
      <c r="G35">
        <f t="shared" si="7"/>
        <v>0.44</v>
      </c>
      <c r="H35">
        <f t="shared" si="8"/>
        <v>0</v>
      </c>
      <c r="I35">
        <f t="shared" si="9"/>
        <v>28</v>
      </c>
      <c r="J35">
        <f t="shared" si="10"/>
        <v>170000</v>
      </c>
      <c r="K35">
        <f t="shared" si="11"/>
        <v>850</v>
      </c>
    </row>
    <row r="36" spans="1:11" x14ac:dyDescent="0.3">
      <c r="A36">
        <v>0.24601481879997222</v>
      </c>
      <c r="B36">
        <v>1</v>
      </c>
      <c r="C36">
        <v>0</v>
      </c>
      <c r="D36">
        <f>SUM(C$2:C36)</f>
        <v>12</v>
      </c>
      <c r="E36">
        <f>SUM(B$2:B36)</f>
        <v>23</v>
      </c>
      <c r="F36">
        <f t="shared" si="6"/>
        <v>0.08</v>
      </c>
      <c r="G36">
        <f t="shared" si="7"/>
        <v>0.46</v>
      </c>
      <c r="H36">
        <f t="shared" si="8"/>
        <v>0</v>
      </c>
      <c r="I36">
        <f t="shared" si="9"/>
        <v>27</v>
      </c>
      <c r="J36">
        <f t="shared" si="10"/>
        <v>165000</v>
      </c>
      <c r="K36">
        <f t="shared" si="11"/>
        <v>825</v>
      </c>
    </row>
    <row r="37" spans="1:11" x14ac:dyDescent="0.3">
      <c r="A37">
        <v>0.24383329995566674</v>
      </c>
      <c r="B37">
        <v>1</v>
      </c>
      <c r="C37">
        <v>0</v>
      </c>
      <c r="D37">
        <f>SUM(C$2:C37)</f>
        <v>12</v>
      </c>
      <c r="E37">
        <f>SUM(B$2:B37)</f>
        <v>24</v>
      </c>
      <c r="F37">
        <f t="shared" si="6"/>
        <v>0.08</v>
      </c>
      <c r="G37">
        <f t="shared" si="7"/>
        <v>0.48</v>
      </c>
      <c r="H37">
        <f t="shared" si="8"/>
        <v>0</v>
      </c>
      <c r="I37">
        <f t="shared" si="9"/>
        <v>26</v>
      </c>
      <c r="J37">
        <f t="shared" si="10"/>
        <v>160000</v>
      </c>
      <c r="K37">
        <f t="shared" si="11"/>
        <v>800</v>
      </c>
    </row>
    <row r="38" spans="1:11" x14ac:dyDescent="0.3">
      <c r="A38">
        <v>0.24260065036523304</v>
      </c>
      <c r="B38">
        <v>1</v>
      </c>
      <c r="C38">
        <v>0</v>
      </c>
      <c r="D38">
        <f>SUM(C$2:C38)</f>
        <v>12</v>
      </c>
      <c r="E38">
        <f>SUM(B$2:B38)</f>
        <v>25</v>
      </c>
      <c r="F38">
        <f t="shared" si="6"/>
        <v>0.08</v>
      </c>
      <c r="G38">
        <f t="shared" si="7"/>
        <v>0.5</v>
      </c>
      <c r="H38">
        <f t="shared" si="8"/>
        <v>0</v>
      </c>
      <c r="I38">
        <f t="shared" si="9"/>
        <v>25</v>
      </c>
      <c r="J38">
        <f t="shared" si="10"/>
        <v>155000</v>
      </c>
      <c r="K38">
        <f t="shared" si="11"/>
        <v>775</v>
      </c>
    </row>
    <row r="39" spans="1:11" x14ac:dyDescent="0.3">
      <c r="A39">
        <v>0.24133865698323442</v>
      </c>
      <c r="B39">
        <v>0</v>
      </c>
      <c r="C39">
        <v>1</v>
      </c>
      <c r="D39">
        <f>SUM(C$2:C39)</f>
        <v>13</v>
      </c>
      <c r="E39">
        <f>SUM(B$2:B39)</f>
        <v>25</v>
      </c>
      <c r="F39">
        <f t="shared" si="6"/>
        <v>8.666666666666667E-2</v>
      </c>
      <c r="G39">
        <f t="shared" si="7"/>
        <v>0.5</v>
      </c>
      <c r="H39">
        <f t="shared" si="8"/>
        <v>3.333333333333334E-3</v>
      </c>
      <c r="I39">
        <f t="shared" si="9"/>
        <v>25</v>
      </c>
      <c r="J39">
        <f t="shared" si="10"/>
        <v>157500</v>
      </c>
      <c r="K39">
        <f t="shared" si="11"/>
        <v>787.5</v>
      </c>
    </row>
    <row r="40" spans="1:11" x14ac:dyDescent="0.3">
      <c r="A40">
        <v>0.23769651264258201</v>
      </c>
      <c r="B40">
        <v>0</v>
      </c>
      <c r="C40">
        <v>1</v>
      </c>
      <c r="D40">
        <f>SUM(C$2:C40)</f>
        <v>14</v>
      </c>
      <c r="E40">
        <f>SUM(B$2:B40)</f>
        <v>25</v>
      </c>
      <c r="F40">
        <f t="shared" si="6"/>
        <v>9.3333333333333338E-2</v>
      </c>
      <c r="G40">
        <f t="shared" si="7"/>
        <v>0.5</v>
      </c>
      <c r="H40">
        <f t="shared" si="8"/>
        <v>3.333333333333334E-3</v>
      </c>
      <c r="I40">
        <f t="shared" si="9"/>
        <v>25</v>
      </c>
      <c r="J40">
        <f t="shared" si="10"/>
        <v>160000</v>
      </c>
      <c r="K40">
        <f t="shared" si="11"/>
        <v>800</v>
      </c>
    </row>
    <row r="41" spans="1:11" x14ac:dyDescent="0.3">
      <c r="A41">
        <v>0.22706435915354353</v>
      </c>
      <c r="B41">
        <v>1</v>
      </c>
      <c r="C41">
        <v>0</v>
      </c>
      <c r="D41">
        <f>SUM(C$2:C41)</f>
        <v>14</v>
      </c>
      <c r="E41">
        <f>SUM(B$2:B41)</f>
        <v>26</v>
      </c>
      <c r="F41">
        <f t="shared" si="6"/>
        <v>9.3333333333333338E-2</v>
      </c>
      <c r="G41">
        <f t="shared" si="7"/>
        <v>0.52</v>
      </c>
      <c r="H41">
        <f t="shared" si="8"/>
        <v>0</v>
      </c>
      <c r="I41">
        <f t="shared" si="9"/>
        <v>24</v>
      </c>
      <c r="J41">
        <f t="shared" si="10"/>
        <v>155000</v>
      </c>
      <c r="K41">
        <f t="shared" si="11"/>
        <v>775</v>
      </c>
    </row>
    <row r="42" spans="1:11" x14ac:dyDescent="0.3">
      <c r="A42">
        <v>0.21613921548394477</v>
      </c>
      <c r="B42">
        <v>0</v>
      </c>
      <c r="C42">
        <v>1</v>
      </c>
      <c r="D42">
        <f>SUM(C$2:C42)</f>
        <v>15</v>
      </c>
      <c r="E42">
        <f>SUM(B$2:B42)</f>
        <v>26</v>
      </c>
      <c r="F42">
        <f t="shared" si="6"/>
        <v>0.1</v>
      </c>
      <c r="G42">
        <f t="shared" si="7"/>
        <v>0.52</v>
      </c>
      <c r="H42">
        <f t="shared" si="8"/>
        <v>3.4666666666666674E-3</v>
      </c>
      <c r="I42">
        <f t="shared" si="9"/>
        <v>24</v>
      </c>
      <c r="J42">
        <f t="shared" si="10"/>
        <v>157500</v>
      </c>
      <c r="K42">
        <f t="shared" si="11"/>
        <v>787.5</v>
      </c>
    </row>
    <row r="43" spans="1:11" x14ac:dyDescent="0.3">
      <c r="A43">
        <v>0.21452932386657309</v>
      </c>
      <c r="B43">
        <v>1</v>
      </c>
      <c r="C43">
        <v>0</v>
      </c>
      <c r="D43">
        <f>SUM(C$2:C43)</f>
        <v>15</v>
      </c>
      <c r="E43">
        <f>SUM(B$2:B43)</f>
        <v>27</v>
      </c>
      <c r="F43">
        <f t="shared" si="6"/>
        <v>0.1</v>
      </c>
      <c r="G43">
        <f t="shared" si="7"/>
        <v>0.54</v>
      </c>
      <c r="H43">
        <f t="shared" si="8"/>
        <v>0</v>
      </c>
      <c r="I43">
        <f t="shared" si="9"/>
        <v>23</v>
      </c>
      <c r="J43">
        <f t="shared" si="10"/>
        <v>152500</v>
      </c>
      <c r="K43">
        <f t="shared" si="11"/>
        <v>762.5</v>
      </c>
    </row>
    <row r="44" spans="1:11" x14ac:dyDescent="0.3">
      <c r="A44">
        <v>0.21354077789838705</v>
      </c>
      <c r="B44">
        <v>0</v>
      </c>
      <c r="C44">
        <v>1</v>
      </c>
      <c r="D44">
        <f>SUM(C$2:C44)</f>
        <v>16</v>
      </c>
      <c r="E44">
        <f>SUM(B$2:B44)</f>
        <v>27</v>
      </c>
      <c r="F44">
        <f t="shared" si="6"/>
        <v>0.10666666666666667</v>
      </c>
      <c r="G44">
        <f t="shared" si="7"/>
        <v>0.54</v>
      </c>
      <c r="H44">
        <f t="shared" si="8"/>
        <v>3.6000000000000008E-3</v>
      </c>
      <c r="I44">
        <f t="shared" si="9"/>
        <v>23</v>
      </c>
      <c r="J44">
        <f t="shared" si="10"/>
        <v>155000</v>
      </c>
      <c r="K44">
        <f t="shared" si="11"/>
        <v>775</v>
      </c>
    </row>
    <row r="45" spans="1:11" x14ac:dyDescent="0.3">
      <c r="A45">
        <v>0.20913549654709607</v>
      </c>
      <c r="B45">
        <v>0</v>
      </c>
      <c r="C45">
        <v>1</v>
      </c>
      <c r="D45">
        <f>SUM(C$2:C45)</f>
        <v>17</v>
      </c>
      <c r="E45">
        <f>SUM(B$2:B45)</f>
        <v>27</v>
      </c>
      <c r="F45">
        <f t="shared" si="6"/>
        <v>0.11333333333333333</v>
      </c>
      <c r="G45">
        <f t="shared" si="7"/>
        <v>0.54</v>
      </c>
      <c r="H45">
        <f t="shared" si="8"/>
        <v>3.5999999999999934E-3</v>
      </c>
      <c r="I45">
        <f t="shared" si="9"/>
        <v>23</v>
      </c>
      <c r="J45">
        <f t="shared" si="10"/>
        <v>157500</v>
      </c>
      <c r="K45">
        <f t="shared" si="11"/>
        <v>787.5</v>
      </c>
    </row>
    <row r="46" spans="1:11" x14ac:dyDescent="0.3">
      <c r="A46">
        <v>0.20408735880081519</v>
      </c>
      <c r="B46">
        <v>1</v>
      </c>
      <c r="C46">
        <v>0</v>
      </c>
      <c r="D46">
        <f>SUM(C$2:C46)</f>
        <v>17</v>
      </c>
      <c r="E46">
        <f>SUM(B$2:B46)</f>
        <v>28</v>
      </c>
      <c r="F46">
        <f t="shared" si="6"/>
        <v>0.11333333333333333</v>
      </c>
      <c r="G46">
        <f t="shared" si="7"/>
        <v>0.56000000000000005</v>
      </c>
      <c r="H46">
        <f t="shared" si="8"/>
        <v>0</v>
      </c>
      <c r="I46">
        <f t="shared" si="9"/>
        <v>22</v>
      </c>
      <c r="J46">
        <f t="shared" si="10"/>
        <v>152500</v>
      </c>
      <c r="K46">
        <f t="shared" si="11"/>
        <v>762.5</v>
      </c>
    </row>
    <row r="47" spans="1:11" x14ac:dyDescent="0.3">
      <c r="A47">
        <v>0.20057312759578633</v>
      </c>
      <c r="B47">
        <v>0</v>
      </c>
      <c r="C47">
        <v>1</v>
      </c>
      <c r="D47">
        <f>SUM(C$2:C47)</f>
        <v>18</v>
      </c>
      <c r="E47">
        <f>SUM(B$2:B47)</f>
        <v>28</v>
      </c>
      <c r="F47">
        <f t="shared" si="6"/>
        <v>0.12</v>
      </c>
      <c r="G47">
        <f t="shared" si="7"/>
        <v>0.56000000000000005</v>
      </c>
      <c r="H47">
        <f t="shared" si="8"/>
        <v>3.7333333333333346E-3</v>
      </c>
      <c r="I47">
        <f t="shared" si="9"/>
        <v>22</v>
      </c>
      <c r="J47">
        <f t="shared" si="10"/>
        <v>155000</v>
      </c>
      <c r="K47">
        <f t="shared" si="11"/>
        <v>775</v>
      </c>
    </row>
    <row r="48" spans="1:11" x14ac:dyDescent="0.3">
      <c r="A48">
        <v>0.2000551570385003</v>
      </c>
      <c r="B48">
        <v>1</v>
      </c>
      <c r="C48">
        <v>0</v>
      </c>
      <c r="D48">
        <f>SUM(C$2:C48)</f>
        <v>18</v>
      </c>
      <c r="E48">
        <f>SUM(B$2:B48)</f>
        <v>29</v>
      </c>
      <c r="F48">
        <f t="shared" si="6"/>
        <v>0.12</v>
      </c>
      <c r="G48">
        <f t="shared" si="7"/>
        <v>0.57999999999999996</v>
      </c>
      <c r="H48">
        <f t="shared" si="8"/>
        <v>0</v>
      </c>
      <c r="I48">
        <f t="shared" si="9"/>
        <v>21</v>
      </c>
      <c r="J48">
        <f t="shared" si="10"/>
        <v>150000</v>
      </c>
      <c r="K48">
        <f t="shared" si="11"/>
        <v>750</v>
      </c>
    </row>
    <row r="49" spans="1:11" x14ac:dyDescent="0.3">
      <c r="A49">
        <v>0.19323306092619968</v>
      </c>
      <c r="B49">
        <v>1</v>
      </c>
      <c r="C49">
        <v>0</v>
      </c>
      <c r="D49">
        <f>SUM(C$2:C49)</f>
        <v>18</v>
      </c>
      <c r="E49">
        <f>SUM(B$2:B49)</f>
        <v>30</v>
      </c>
      <c r="F49">
        <f t="shared" si="6"/>
        <v>0.12</v>
      </c>
      <c r="G49">
        <f t="shared" si="7"/>
        <v>0.6</v>
      </c>
      <c r="H49">
        <f t="shared" si="8"/>
        <v>0</v>
      </c>
      <c r="I49">
        <f t="shared" si="9"/>
        <v>20</v>
      </c>
      <c r="J49">
        <f t="shared" si="10"/>
        <v>145000</v>
      </c>
      <c r="K49">
        <f t="shared" si="11"/>
        <v>725</v>
      </c>
    </row>
    <row r="50" spans="1:11" x14ac:dyDescent="0.3">
      <c r="A50">
        <v>0.18548662560596763</v>
      </c>
      <c r="B50">
        <v>0</v>
      </c>
      <c r="C50">
        <v>1</v>
      </c>
      <c r="D50">
        <f>SUM(C$2:C50)</f>
        <v>19</v>
      </c>
      <c r="E50">
        <f>SUM(B$2:B50)</f>
        <v>30</v>
      </c>
      <c r="F50">
        <f t="shared" si="6"/>
        <v>0.12666666666666668</v>
      </c>
      <c r="G50">
        <f t="shared" si="7"/>
        <v>0.6</v>
      </c>
      <c r="H50">
        <f t="shared" si="8"/>
        <v>4.0000000000000088E-3</v>
      </c>
      <c r="I50">
        <f t="shared" si="9"/>
        <v>20</v>
      </c>
      <c r="J50">
        <f t="shared" si="10"/>
        <v>147500</v>
      </c>
      <c r="K50">
        <f t="shared" si="11"/>
        <v>737.5</v>
      </c>
    </row>
    <row r="51" spans="1:11" x14ac:dyDescent="0.3">
      <c r="A51">
        <v>0.18518083916169803</v>
      </c>
      <c r="B51">
        <v>1</v>
      </c>
      <c r="C51">
        <v>0</v>
      </c>
      <c r="D51">
        <f>SUM(C$2:C51)</f>
        <v>19</v>
      </c>
      <c r="E51">
        <f>SUM(B$2:B51)</f>
        <v>31</v>
      </c>
      <c r="F51">
        <f t="shared" si="6"/>
        <v>0.12666666666666668</v>
      </c>
      <c r="G51">
        <f t="shared" si="7"/>
        <v>0.62</v>
      </c>
      <c r="H51">
        <f t="shared" si="8"/>
        <v>0</v>
      </c>
      <c r="I51">
        <f t="shared" si="9"/>
        <v>19</v>
      </c>
      <c r="J51">
        <f t="shared" si="10"/>
        <v>142500</v>
      </c>
      <c r="K51">
        <f t="shared" si="11"/>
        <v>712.5</v>
      </c>
    </row>
    <row r="52" spans="1:11" x14ac:dyDescent="0.3">
      <c r="A52">
        <v>0.18013584975424893</v>
      </c>
      <c r="B52">
        <v>0</v>
      </c>
      <c r="C52">
        <v>1</v>
      </c>
      <c r="D52">
        <f>SUM(C$2:C52)</f>
        <v>20</v>
      </c>
      <c r="E52">
        <f>SUM(B$2:B52)</f>
        <v>31</v>
      </c>
      <c r="F52">
        <f t="shared" si="6"/>
        <v>0.13333333333333333</v>
      </c>
      <c r="G52">
        <f t="shared" si="7"/>
        <v>0.62</v>
      </c>
      <c r="H52">
        <f t="shared" si="8"/>
        <v>4.1333333333333257E-3</v>
      </c>
      <c r="I52">
        <f t="shared" si="9"/>
        <v>19</v>
      </c>
      <c r="J52">
        <f t="shared" si="10"/>
        <v>145000</v>
      </c>
      <c r="K52">
        <f t="shared" si="11"/>
        <v>725</v>
      </c>
    </row>
    <row r="53" spans="1:11" x14ac:dyDescent="0.3">
      <c r="A53">
        <v>0.17004089147000043</v>
      </c>
      <c r="B53">
        <v>0</v>
      </c>
      <c r="C53">
        <v>1</v>
      </c>
      <c r="D53">
        <f>SUM(C$2:C53)</f>
        <v>21</v>
      </c>
      <c r="E53">
        <f>SUM(B$2:B53)</f>
        <v>31</v>
      </c>
      <c r="F53">
        <f t="shared" si="6"/>
        <v>0.14000000000000001</v>
      </c>
      <c r="G53">
        <f t="shared" si="7"/>
        <v>0.62</v>
      </c>
      <c r="H53">
        <f t="shared" si="8"/>
        <v>4.133333333333343E-3</v>
      </c>
      <c r="I53">
        <f t="shared" si="9"/>
        <v>19</v>
      </c>
      <c r="J53">
        <f t="shared" si="10"/>
        <v>147500</v>
      </c>
      <c r="K53">
        <f t="shared" si="11"/>
        <v>737.5</v>
      </c>
    </row>
    <row r="54" spans="1:11" x14ac:dyDescent="0.3">
      <c r="A54">
        <v>0.16767690215637582</v>
      </c>
      <c r="B54">
        <v>1</v>
      </c>
      <c r="C54">
        <v>0</v>
      </c>
      <c r="D54">
        <f>SUM(C$2:C54)</f>
        <v>21</v>
      </c>
      <c r="E54">
        <f>SUM(B$2:B54)</f>
        <v>32</v>
      </c>
      <c r="F54">
        <f t="shared" si="6"/>
        <v>0.14000000000000001</v>
      </c>
      <c r="G54">
        <f t="shared" si="7"/>
        <v>0.64</v>
      </c>
      <c r="H54">
        <f t="shared" si="8"/>
        <v>0</v>
      </c>
      <c r="I54">
        <f t="shared" si="9"/>
        <v>18</v>
      </c>
      <c r="J54">
        <f t="shared" si="10"/>
        <v>142500</v>
      </c>
      <c r="K54">
        <f t="shared" si="11"/>
        <v>712.5</v>
      </c>
    </row>
    <row r="55" spans="1:11" x14ac:dyDescent="0.3">
      <c r="A55">
        <v>0.16247198757834919</v>
      </c>
      <c r="B55">
        <v>1</v>
      </c>
      <c r="C55">
        <v>0</v>
      </c>
      <c r="D55">
        <f>SUM(C$2:C55)</f>
        <v>21</v>
      </c>
      <c r="E55">
        <f>SUM(B$2:B55)</f>
        <v>33</v>
      </c>
      <c r="F55">
        <f t="shared" si="6"/>
        <v>0.14000000000000001</v>
      </c>
      <c r="G55">
        <f t="shared" si="7"/>
        <v>0.66</v>
      </c>
      <c r="H55">
        <f t="shared" si="8"/>
        <v>0</v>
      </c>
      <c r="I55">
        <f t="shared" si="9"/>
        <v>17</v>
      </c>
      <c r="J55">
        <f t="shared" si="10"/>
        <v>137500</v>
      </c>
      <c r="K55">
        <f t="shared" si="11"/>
        <v>687.5</v>
      </c>
    </row>
    <row r="56" spans="1:11" x14ac:dyDescent="0.3">
      <c r="A56">
        <v>0.15632329543157925</v>
      </c>
      <c r="B56">
        <v>1</v>
      </c>
      <c r="C56">
        <v>0</v>
      </c>
      <c r="D56">
        <f>SUM(C$2:C56)</f>
        <v>21</v>
      </c>
      <c r="E56">
        <f>SUM(B$2:B56)</f>
        <v>34</v>
      </c>
      <c r="F56">
        <f t="shared" si="6"/>
        <v>0.14000000000000001</v>
      </c>
      <c r="G56">
        <f t="shared" si="7"/>
        <v>0.68</v>
      </c>
      <c r="H56">
        <f t="shared" si="8"/>
        <v>0</v>
      </c>
      <c r="I56">
        <f t="shared" si="9"/>
        <v>16</v>
      </c>
      <c r="J56">
        <f t="shared" si="10"/>
        <v>132500</v>
      </c>
      <c r="K56">
        <f t="shared" si="11"/>
        <v>662.5</v>
      </c>
    </row>
    <row r="57" spans="1:11" x14ac:dyDescent="0.3">
      <c r="A57">
        <v>0.14755983238736731</v>
      </c>
      <c r="B57">
        <v>0</v>
      </c>
      <c r="C57">
        <v>1</v>
      </c>
      <c r="D57">
        <f>SUM(C$2:C57)</f>
        <v>22</v>
      </c>
      <c r="E57">
        <f>SUM(B$2:B57)</f>
        <v>34</v>
      </c>
      <c r="F57">
        <f t="shared" si="6"/>
        <v>0.14666666666666667</v>
      </c>
      <c r="G57">
        <f t="shared" si="7"/>
        <v>0.68</v>
      </c>
      <c r="H57">
        <f t="shared" si="8"/>
        <v>4.533333333333325E-3</v>
      </c>
      <c r="I57">
        <f t="shared" si="9"/>
        <v>16</v>
      </c>
      <c r="J57">
        <f t="shared" si="10"/>
        <v>135000</v>
      </c>
      <c r="K57">
        <f t="shared" si="11"/>
        <v>675</v>
      </c>
    </row>
    <row r="58" spans="1:11" x14ac:dyDescent="0.3">
      <c r="A58">
        <v>0.13659941577751514</v>
      </c>
      <c r="B58">
        <v>1</v>
      </c>
      <c r="C58">
        <v>0</v>
      </c>
      <c r="D58">
        <f>SUM(C$2:C58)</f>
        <v>22</v>
      </c>
      <c r="E58">
        <f>SUM(B$2:B58)</f>
        <v>35</v>
      </c>
      <c r="F58">
        <f t="shared" si="6"/>
        <v>0.14666666666666667</v>
      </c>
      <c r="G58">
        <f t="shared" si="7"/>
        <v>0.7</v>
      </c>
      <c r="H58">
        <f t="shared" si="8"/>
        <v>0</v>
      </c>
      <c r="I58">
        <f t="shared" si="9"/>
        <v>15</v>
      </c>
      <c r="J58">
        <f t="shared" si="10"/>
        <v>130000</v>
      </c>
      <c r="K58">
        <f t="shared" si="11"/>
        <v>650</v>
      </c>
    </row>
    <row r="59" spans="1:11" x14ac:dyDescent="0.3">
      <c r="A59">
        <v>0.13325420010142197</v>
      </c>
      <c r="B59">
        <v>1</v>
      </c>
      <c r="C59">
        <v>0</v>
      </c>
      <c r="D59">
        <f>SUM(C$2:C59)</f>
        <v>22</v>
      </c>
      <c r="E59">
        <f>SUM(B$2:B59)</f>
        <v>36</v>
      </c>
      <c r="F59">
        <f t="shared" si="6"/>
        <v>0.14666666666666667</v>
      </c>
      <c r="G59">
        <f t="shared" si="7"/>
        <v>0.72</v>
      </c>
      <c r="H59">
        <f t="shared" si="8"/>
        <v>0</v>
      </c>
      <c r="I59">
        <f t="shared" si="9"/>
        <v>14</v>
      </c>
      <c r="J59">
        <f t="shared" si="10"/>
        <v>125000</v>
      </c>
      <c r="K59">
        <f t="shared" si="11"/>
        <v>625</v>
      </c>
    </row>
    <row r="60" spans="1:11" x14ac:dyDescent="0.3">
      <c r="A60">
        <v>0.13182723480888894</v>
      </c>
      <c r="B60">
        <v>0</v>
      </c>
      <c r="C60">
        <v>1</v>
      </c>
      <c r="D60">
        <f>SUM(C$2:C60)</f>
        <v>23</v>
      </c>
      <c r="E60">
        <f>SUM(B$2:B60)</f>
        <v>36</v>
      </c>
      <c r="F60">
        <f t="shared" si="6"/>
        <v>0.15333333333333332</v>
      </c>
      <c r="G60">
        <f t="shared" si="7"/>
        <v>0.72</v>
      </c>
      <c r="H60">
        <f t="shared" si="8"/>
        <v>4.7999999999999909E-3</v>
      </c>
      <c r="I60">
        <f t="shared" si="9"/>
        <v>14</v>
      </c>
      <c r="J60">
        <f t="shared" si="10"/>
        <v>127500</v>
      </c>
      <c r="K60">
        <f t="shared" si="11"/>
        <v>637.5</v>
      </c>
    </row>
    <row r="61" spans="1:11" x14ac:dyDescent="0.3">
      <c r="A61">
        <v>0.12930247978231368</v>
      </c>
      <c r="B61">
        <v>0</v>
      </c>
      <c r="C61">
        <v>1</v>
      </c>
      <c r="D61">
        <f>SUM(C$2:C61)</f>
        <v>24</v>
      </c>
      <c r="E61">
        <f>SUM(B$2:B61)</f>
        <v>36</v>
      </c>
      <c r="F61">
        <f t="shared" si="6"/>
        <v>0.16</v>
      </c>
      <c r="G61">
        <f t="shared" si="7"/>
        <v>0.72</v>
      </c>
      <c r="H61">
        <f t="shared" si="8"/>
        <v>4.8000000000000109E-3</v>
      </c>
      <c r="I61">
        <f t="shared" si="9"/>
        <v>14</v>
      </c>
      <c r="J61">
        <f t="shared" si="10"/>
        <v>130000</v>
      </c>
      <c r="K61">
        <f t="shared" si="11"/>
        <v>650</v>
      </c>
    </row>
    <row r="62" spans="1:11" x14ac:dyDescent="0.3">
      <c r="A62">
        <v>0.128181311097605</v>
      </c>
      <c r="B62">
        <v>1</v>
      </c>
      <c r="C62">
        <v>0</v>
      </c>
      <c r="D62">
        <f>SUM(C$2:C62)</f>
        <v>24</v>
      </c>
      <c r="E62">
        <f>SUM(B$2:B62)</f>
        <v>37</v>
      </c>
      <c r="F62">
        <f t="shared" si="6"/>
        <v>0.16</v>
      </c>
      <c r="G62">
        <f t="shared" si="7"/>
        <v>0.74</v>
      </c>
      <c r="H62">
        <f t="shared" si="8"/>
        <v>0</v>
      </c>
      <c r="I62">
        <f t="shared" si="9"/>
        <v>13</v>
      </c>
      <c r="J62">
        <f t="shared" si="10"/>
        <v>125000</v>
      </c>
      <c r="K62">
        <f t="shared" si="11"/>
        <v>625</v>
      </c>
    </row>
    <row r="63" spans="1:11" x14ac:dyDescent="0.3">
      <c r="A63">
        <v>0.12066875790896348</v>
      </c>
      <c r="B63">
        <v>0</v>
      </c>
      <c r="C63">
        <v>1</v>
      </c>
      <c r="D63">
        <f>SUM(C$2:C63)</f>
        <v>25</v>
      </c>
      <c r="E63">
        <f>SUM(B$2:B63)</f>
        <v>37</v>
      </c>
      <c r="F63">
        <f t="shared" si="6"/>
        <v>0.16666666666666666</v>
      </c>
      <c r="G63">
        <f t="shared" si="7"/>
        <v>0.74</v>
      </c>
      <c r="H63">
        <f t="shared" si="8"/>
        <v>4.9333333333333243E-3</v>
      </c>
      <c r="I63">
        <f t="shared" si="9"/>
        <v>13</v>
      </c>
      <c r="J63">
        <f t="shared" si="10"/>
        <v>127500</v>
      </c>
      <c r="K63">
        <f t="shared" si="11"/>
        <v>637.5</v>
      </c>
    </row>
    <row r="64" spans="1:11" x14ac:dyDescent="0.3">
      <c r="A64">
        <v>0.11789068859837425</v>
      </c>
      <c r="B64">
        <v>1</v>
      </c>
      <c r="C64">
        <v>0</v>
      </c>
      <c r="D64">
        <f>SUM(C$2:C64)</f>
        <v>25</v>
      </c>
      <c r="E64">
        <f>SUM(B$2:B64)</f>
        <v>38</v>
      </c>
      <c r="F64">
        <f t="shared" si="6"/>
        <v>0.16666666666666666</v>
      </c>
      <c r="G64">
        <f t="shared" si="7"/>
        <v>0.76</v>
      </c>
      <c r="H64">
        <f t="shared" si="8"/>
        <v>0</v>
      </c>
      <c r="I64">
        <f t="shared" si="9"/>
        <v>12</v>
      </c>
      <c r="J64">
        <f t="shared" si="10"/>
        <v>122500</v>
      </c>
      <c r="K64">
        <f t="shared" si="11"/>
        <v>612.5</v>
      </c>
    </row>
    <row r="65" spans="1:11" x14ac:dyDescent="0.3">
      <c r="A65">
        <v>0.11473489350570566</v>
      </c>
      <c r="B65">
        <v>0</v>
      </c>
      <c r="C65">
        <v>1</v>
      </c>
      <c r="D65">
        <f>SUM(C$2:C65)</f>
        <v>26</v>
      </c>
      <c r="E65">
        <f>SUM(B$2:B65)</f>
        <v>38</v>
      </c>
      <c r="F65">
        <f t="shared" si="6"/>
        <v>0.17333333333333334</v>
      </c>
      <c r="G65">
        <f t="shared" si="7"/>
        <v>0.76</v>
      </c>
      <c r="H65">
        <f t="shared" si="8"/>
        <v>5.0666666666666785E-3</v>
      </c>
      <c r="I65">
        <f t="shared" si="9"/>
        <v>12</v>
      </c>
      <c r="J65">
        <f t="shared" si="10"/>
        <v>125000</v>
      </c>
      <c r="K65">
        <f t="shared" si="11"/>
        <v>625</v>
      </c>
    </row>
    <row r="66" spans="1:11" x14ac:dyDescent="0.3">
      <c r="A66">
        <v>0.1095559840241893</v>
      </c>
      <c r="B66">
        <v>1</v>
      </c>
      <c r="C66">
        <v>0</v>
      </c>
      <c r="D66">
        <f>SUM(C$2:C66)</f>
        <v>26</v>
      </c>
      <c r="E66">
        <f>SUM(B$2:B66)</f>
        <v>39</v>
      </c>
      <c r="F66">
        <f t="shared" ref="F66:F97" si="12">D66/150</f>
        <v>0.17333333333333334</v>
      </c>
      <c r="G66">
        <f t="shared" ref="G66:G97" si="13">E66/50</f>
        <v>0.78</v>
      </c>
      <c r="H66">
        <f t="shared" ref="H66:H97" si="14">(G66+G65)/2*(F66-F65)</f>
        <v>0</v>
      </c>
      <c r="I66">
        <f t="shared" ref="I66:I97" si="15">50-E66</f>
        <v>11</v>
      </c>
      <c r="J66">
        <f t="shared" ref="J66:J97" si="16">I66*5000+D66*2500</f>
        <v>120000</v>
      </c>
      <c r="K66">
        <f t="shared" ref="K66:K97" si="17">J66/200</f>
        <v>600</v>
      </c>
    </row>
    <row r="67" spans="1:11" x14ac:dyDescent="0.3">
      <c r="A67">
        <v>0.10305347121587199</v>
      </c>
      <c r="B67">
        <v>0</v>
      </c>
      <c r="C67">
        <v>1</v>
      </c>
      <c r="D67">
        <f>SUM(C$2:C67)</f>
        <v>27</v>
      </c>
      <c r="E67">
        <f>SUM(B$2:B67)</f>
        <v>39</v>
      </c>
      <c r="F67">
        <f t="shared" si="12"/>
        <v>0.18</v>
      </c>
      <c r="G67">
        <f t="shared" si="13"/>
        <v>0.78</v>
      </c>
      <c r="H67">
        <f t="shared" si="14"/>
        <v>5.1999999999999902E-3</v>
      </c>
      <c r="I67">
        <f t="shared" si="15"/>
        <v>11</v>
      </c>
      <c r="J67">
        <f t="shared" si="16"/>
        <v>122500</v>
      </c>
      <c r="K67">
        <f t="shared" si="17"/>
        <v>612.5</v>
      </c>
    </row>
    <row r="68" spans="1:11" x14ac:dyDescent="0.3">
      <c r="A68">
        <v>0.10111926321605766</v>
      </c>
      <c r="B68">
        <v>0</v>
      </c>
      <c r="C68">
        <v>1</v>
      </c>
      <c r="D68">
        <f>SUM(C$2:C68)</f>
        <v>28</v>
      </c>
      <c r="E68">
        <f>SUM(B$2:B68)</f>
        <v>39</v>
      </c>
      <c r="F68">
        <f t="shared" si="12"/>
        <v>0.18666666666666668</v>
      </c>
      <c r="G68">
        <f t="shared" si="13"/>
        <v>0.78</v>
      </c>
      <c r="H68">
        <f t="shared" si="14"/>
        <v>5.2000000000000119E-3</v>
      </c>
      <c r="I68">
        <f t="shared" si="15"/>
        <v>11</v>
      </c>
      <c r="J68">
        <f t="shared" si="16"/>
        <v>125000</v>
      </c>
      <c r="K68">
        <f t="shared" si="17"/>
        <v>625</v>
      </c>
    </row>
    <row r="69" spans="1:11" x14ac:dyDescent="0.3">
      <c r="A69">
        <v>0.10051084359510379</v>
      </c>
      <c r="B69">
        <v>0</v>
      </c>
      <c r="C69">
        <v>1</v>
      </c>
      <c r="D69">
        <f>SUM(C$2:C69)</f>
        <v>29</v>
      </c>
      <c r="E69">
        <f>SUM(B$2:B69)</f>
        <v>39</v>
      </c>
      <c r="F69">
        <f t="shared" si="12"/>
        <v>0.19333333333333333</v>
      </c>
      <c r="G69">
        <f t="shared" si="13"/>
        <v>0.78</v>
      </c>
      <c r="H69">
        <f t="shared" si="14"/>
        <v>5.1999999999999902E-3</v>
      </c>
      <c r="I69">
        <f t="shared" si="15"/>
        <v>11</v>
      </c>
      <c r="J69">
        <f t="shared" si="16"/>
        <v>127500</v>
      </c>
      <c r="K69">
        <f t="shared" si="17"/>
        <v>637.5</v>
      </c>
    </row>
    <row r="70" spans="1:11" x14ac:dyDescent="0.3">
      <c r="A70">
        <v>9.3814736209569802E-2</v>
      </c>
      <c r="B70">
        <v>0</v>
      </c>
      <c r="C70">
        <v>1</v>
      </c>
      <c r="D70">
        <f>SUM(C$2:C70)</f>
        <v>30</v>
      </c>
      <c r="E70">
        <f>SUM(B$2:B70)</f>
        <v>39</v>
      </c>
      <c r="F70">
        <f t="shared" si="12"/>
        <v>0.2</v>
      </c>
      <c r="G70">
        <f t="shared" si="13"/>
        <v>0.78</v>
      </c>
      <c r="H70">
        <f t="shared" si="14"/>
        <v>5.2000000000000119E-3</v>
      </c>
      <c r="I70">
        <f t="shared" si="15"/>
        <v>11</v>
      </c>
      <c r="J70">
        <f t="shared" si="16"/>
        <v>130000</v>
      </c>
      <c r="K70">
        <f t="shared" si="17"/>
        <v>650</v>
      </c>
    </row>
    <row r="71" spans="1:11" x14ac:dyDescent="0.3">
      <c r="A71">
        <v>8.6779838337013138E-2</v>
      </c>
      <c r="B71">
        <v>0</v>
      </c>
      <c r="C71">
        <v>1</v>
      </c>
      <c r="D71">
        <f>SUM(C$2:C71)</f>
        <v>31</v>
      </c>
      <c r="E71">
        <f>SUM(B$2:B71)</f>
        <v>39</v>
      </c>
      <c r="F71">
        <f t="shared" si="12"/>
        <v>0.20666666666666667</v>
      </c>
      <c r="G71">
        <f t="shared" si="13"/>
        <v>0.78</v>
      </c>
      <c r="H71">
        <f t="shared" si="14"/>
        <v>5.1999999999999902E-3</v>
      </c>
      <c r="I71">
        <f t="shared" si="15"/>
        <v>11</v>
      </c>
      <c r="J71">
        <f t="shared" si="16"/>
        <v>132500</v>
      </c>
      <c r="K71">
        <f t="shared" si="17"/>
        <v>662.5</v>
      </c>
    </row>
    <row r="72" spans="1:11" x14ac:dyDescent="0.3">
      <c r="A72">
        <v>8.6040620448992411E-2</v>
      </c>
      <c r="B72">
        <v>0</v>
      </c>
      <c r="C72">
        <v>1</v>
      </c>
      <c r="D72">
        <f>SUM(C$2:C72)</f>
        <v>32</v>
      </c>
      <c r="E72">
        <f>SUM(B$2:B72)</f>
        <v>39</v>
      </c>
      <c r="F72">
        <f t="shared" si="12"/>
        <v>0.21333333333333335</v>
      </c>
      <c r="G72">
        <f t="shared" si="13"/>
        <v>0.78</v>
      </c>
      <c r="H72">
        <f t="shared" si="14"/>
        <v>5.2000000000000119E-3</v>
      </c>
      <c r="I72">
        <f t="shared" si="15"/>
        <v>11</v>
      </c>
      <c r="J72">
        <f t="shared" si="16"/>
        <v>135000</v>
      </c>
      <c r="K72">
        <f t="shared" si="17"/>
        <v>675</v>
      </c>
    </row>
    <row r="73" spans="1:11" x14ac:dyDescent="0.3">
      <c r="A73">
        <v>8.5524261868212034E-2</v>
      </c>
      <c r="B73">
        <v>0</v>
      </c>
      <c r="C73">
        <v>1</v>
      </c>
      <c r="D73">
        <f>SUM(C$2:C73)</f>
        <v>33</v>
      </c>
      <c r="E73">
        <f>SUM(B$2:B73)</f>
        <v>39</v>
      </c>
      <c r="F73">
        <f t="shared" si="12"/>
        <v>0.22</v>
      </c>
      <c r="G73">
        <f t="shared" si="13"/>
        <v>0.78</v>
      </c>
      <c r="H73">
        <f t="shared" si="14"/>
        <v>5.1999999999999902E-3</v>
      </c>
      <c r="I73">
        <f t="shared" si="15"/>
        <v>11</v>
      </c>
      <c r="J73">
        <f t="shared" si="16"/>
        <v>137500</v>
      </c>
      <c r="K73">
        <f t="shared" si="17"/>
        <v>687.5</v>
      </c>
    </row>
    <row r="74" spans="1:11" x14ac:dyDescent="0.3">
      <c r="A74">
        <v>8.3811013523861305E-2</v>
      </c>
      <c r="B74">
        <v>0</v>
      </c>
      <c r="C74">
        <v>1</v>
      </c>
      <c r="D74">
        <f>SUM(C$2:C74)</f>
        <v>34</v>
      </c>
      <c r="E74">
        <f>SUM(B$2:B74)</f>
        <v>39</v>
      </c>
      <c r="F74">
        <f t="shared" si="12"/>
        <v>0.22666666666666666</v>
      </c>
      <c r="G74">
        <f t="shared" si="13"/>
        <v>0.78</v>
      </c>
      <c r="H74">
        <f t="shared" si="14"/>
        <v>5.1999999999999902E-3</v>
      </c>
      <c r="I74">
        <f t="shared" si="15"/>
        <v>11</v>
      </c>
      <c r="J74">
        <f t="shared" si="16"/>
        <v>140000</v>
      </c>
      <c r="K74">
        <f t="shared" si="17"/>
        <v>700</v>
      </c>
    </row>
    <row r="75" spans="1:11" x14ac:dyDescent="0.3">
      <c r="A75">
        <v>7.7915454891763852E-2</v>
      </c>
      <c r="B75">
        <v>0</v>
      </c>
      <c r="C75">
        <v>1</v>
      </c>
      <c r="D75">
        <f>SUM(C$2:C75)</f>
        <v>35</v>
      </c>
      <c r="E75">
        <f>SUM(B$2:B75)</f>
        <v>39</v>
      </c>
      <c r="F75">
        <f t="shared" si="12"/>
        <v>0.23333333333333334</v>
      </c>
      <c r="G75">
        <f t="shared" si="13"/>
        <v>0.78</v>
      </c>
      <c r="H75">
        <f t="shared" si="14"/>
        <v>5.2000000000000119E-3</v>
      </c>
      <c r="I75">
        <f t="shared" si="15"/>
        <v>11</v>
      </c>
      <c r="J75">
        <f t="shared" si="16"/>
        <v>142500</v>
      </c>
      <c r="K75">
        <f t="shared" si="17"/>
        <v>712.5</v>
      </c>
    </row>
    <row r="76" spans="1:11" x14ac:dyDescent="0.3">
      <c r="A76">
        <v>7.6801797360898663E-2</v>
      </c>
      <c r="B76">
        <v>0</v>
      </c>
      <c r="C76">
        <v>1</v>
      </c>
      <c r="D76">
        <f>SUM(C$2:C76)</f>
        <v>36</v>
      </c>
      <c r="E76">
        <f>SUM(B$2:B76)</f>
        <v>39</v>
      </c>
      <c r="F76">
        <f t="shared" si="12"/>
        <v>0.24</v>
      </c>
      <c r="G76">
        <f t="shared" si="13"/>
        <v>0.78</v>
      </c>
      <c r="H76">
        <f t="shared" si="14"/>
        <v>5.1999999999999902E-3</v>
      </c>
      <c r="I76">
        <f t="shared" si="15"/>
        <v>11</v>
      </c>
      <c r="J76">
        <f t="shared" si="16"/>
        <v>145000</v>
      </c>
      <c r="K76">
        <f t="shared" si="17"/>
        <v>725</v>
      </c>
    </row>
    <row r="77" spans="1:11" x14ac:dyDescent="0.3">
      <c r="A77">
        <v>7.1440860262617881E-2</v>
      </c>
      <c r="B77">
        <v>0</v>
      </c>
      <c r="C77">
        <v>1</v>
      </c>
      <c r="D77">
        <f>SUM(C$2:C77)</f>
        <v>37</v>
      </c>
      <c r="E77">
        <f>SUM(B$2:B77)</f>
        <v>39</v>
      </c>
      <c r="F77">
        <f t="shared" si="12"/>
        <v>0.24666666666666667</v>
      </c>
      <c r="G77">
        <f t="shared" si="13"/>
        <v>0.78</v>
      </c>
      <c r="H77">
        <f t="shared" si="14"/>
        <v>5.2000000000000119E-3</v>
      </c>
      <c r="I77">
        <f t="shared" si="15"/>
        <v>11</v>
      </c>
      <c r="J77">
        <f t="shared" si="16"/>
        <v>147500</v>
      </c>
      <c r="K77">
        <f t="shared" si="17"/>
        <v>737.5</v>
      </c>
    </row>
    <row r="78" spans="1:11" x14ac:dyDescent="0.3">
      <c r="A78">
        <v>6.7007219129643483E-2</v>
      </c>
      <c r="B78">
        <v>0</v>
      </c>
      <c r="C78">
        <v>1</v>
      </c>
      <c r="D78">
        <f>SUM(C$2:C78)</f>
        <v>38</v>
      </c>
      <c r="E78">
        <f>SUM(B$2:B78)</f>
        <v>39</v>
      </c>
      <c r="F78">
        <f t="shared" si="12"/>
        <v>0.25333333333333335</v>
      </c>
      <c r="G78">
        <f t="shared" si="13"/>
        <v>0.78</v>
      </c>
      <c r="H78">
        <f t="shared" si="14"/>
        <v>5.2000000000000119E-3</v>
      </c>
      <c r="I78">
        <f t="shared" si="15"/>
        <v>11</v>
      </c>
      <c r="J78">
        <f t="shared" si="16"/>
        <v>150000</v>
      </c>
      <c r="K78">
        <f t="shared" si="17"/>
        <v>750</v>
      </c>
    </row>
    <row r="79" spans="1:11" x14ac:dyDescent="0.3">
      <c r="A79">
        <v>6.4029384415783985E-2</v>
      </c>
      <c r="B79">
        <v>0</v>
      </c>
      <c r="C79">
        <v>1</v>
      </c>
      <c r="D79">
        <f>SUM(C$2:C79)</f>
        <v>39</v>
      </c>
      <c r="E79">
        <f>SUM(B$2:B79)</f>
        <v>39</v>
      </c>
      <c r="F79">
        <f t="shared" si="12"/>
        <v>0.26</v>
      </c>
      <c r="G79">
        <f t="shared" si="13"/>
        <v>0.78</v>
      </c>
      <c r="H79">
        <f t="shared" si="14"/>
        <v>5.1999999999999902E-3</v>
      </c>
      <c r="I79">
        <f t="shared" si="15"/>
        <v>11</v>
      </c>
      <c r="J79">
        <f t="shared" si="16"/>
        <v>152500</v>
      </c>
      <c r="K79">
        <f t="shared" si="17"/>
        <v>762.5</v>
      </c>
    </row>
    <row r="80" spans="1:11" x14ac:dyDescent="0.3">
      <c r="A80">
        <v>6.0585499531614462E-2</v>
      </c>
      <c r="B80">
        <v>0</v>
      </c>
      <c r="C80">
        <v>1</v>
      </c>
      <c r="D80">
        <f>SUM(C$2:C80)</f>
        <v>40</v>
      </c>
      <c r="E80">
        <f>SUM(B$2:B80)</f>
        <v>39</v>
      </c>
      <c r="F80">
        <f t="shared" si="12"/>
        <v>0.26666666666666666</v>
      </c>
      <c r="G80">
        <f t="shared" si="13"/>
        <v>0.78</v>
      </c>
      <c r="H80">
        <f t="shared" si="14"/>
        <v>5.1999999999999902E-3</v>
      </c>
      <c r="I80">
        <f t="shared" si="15"/>
        <v>11</v>
      </c>
      <c r="J80">
        <f t="shared" si="16"/>
        <v>155000</v>
      </c>
      <c r="K80">
        <f t="shared" si="17"/>
        <v>775</v>
      </c>
    </row>
    <row r="81" spans="1:11" x14ac:dyDescent="0.3">
      <c r="A81">
        <v>5.7063125973244762E-2</v>
      </c>
      <c r="B81">
        <v>0</v>
      </c>
      <c r="C81">
        <v>1</v>
      </c>
      <c r="D81">
        <f>SUM(C$2:C81)</f>
        <v>41</v>
      </c>
      <c r="E81">
        <f>SUM(B$2:B81)</f>
        <v>39</v>
      </c>
      <c r="F81">
        <f t="shared" si="12"/>
        <v>0.27333333333333332</v>
      </c>
      <c r="G81">
        <f t="shared" si="13"/>
        <v>0.78</v>
      </c>
      <c r="H81">
        <f t="shared" si="14"/>
        <v>5.1999999999999902E-3</v>
      </c>
      <c r="I81">
        <f t="shared" si="15"/>
        <v>11</v>
      </c>
      <c r="J81">
        <f t="shared" si="16"/>
        <v>157500</v>
      </c>
      <c r="K81">
        <f t="shared" si="17"/>
        <v>787.5</v>
      </c>
    </row>
    <row r="82" spans="1:11" x14ac:dyDescent="0.3">
      <c r="A82">
        <v>5.6813401854332049E-2</v>
      </c>
      <c r="B82">
        <v>0</v>
      </c>
      <c r="C82">
        <v>1</v>
      </c>
      <c r="D82">
        <f>SUM(C$2:C82)</f>
        <v>42</v>
      </c>
      <c r="E82">
        <f>SUM(B$2:B82)</f>
        <v>39</v>
      </c>
      <c r="F82">
        <f t="shared" si="12"/>
        <v>0.28000000000000003</v>
      </c>
      <c r="G82">
        <f t="shared" si="13"/>
        <v>0.78</v>
      </c>
      <c r="H82">
        <f t="shared" si="14"/>
        <v>5.2000000000000336E-3</v>
      </c>
      <c r="I82">
        <f t="shared" si="15"/>
        <v>11</v>
      </c>
      <c r="J82">
        <f t="shared" si="16"/>
        <v>160000</v>
      </c>
      <c r="K82">
        <f t="shared" si="17"/>
        <v>800</v>
      </c>
    </row>
    <row r="83" spans="1:11" x14ac:dyDescent="0.3">
      <c r="A83">
        <v>5.5862246885305798E-2</v>
      </c>
      <c r="B83">
        <v>0</v>
      </c>
      <c r="C83">
        <v>1</v>
      </c>
      <c r="D83">
        <f>SUM(C$2:C83)</f>
        <v>43</v>
      </c>
      <c r="E83">
        <f>SUM(B$2:B83)</f>
        <v>39</v>
      </c>
      <c r="F83">
        <f t="shared" si="12"/>
        <v>0.28666666666666668</v>
      </c>
      <c r="G83">
        <f t="shared" si="13"/>
        <v>0.78</v>
      </c>
      <c r="H83">
        <f t="shared" si="14"/>
        <v>5.1999999999999902E-3</v>
      </c>
      <c r="I83">
        <f t="shared" si="15"/>
        <v>11</v>
      </c>
      <c r="J83">
        <f t="shared" si="16"/>
        <v>162500</v>
      </c>
      <c r="K83">
        <f t="shared" si="17"/>
        <v>812.5</v>
      </c>
    </row>
    <row r="84" spans="1:11" x14ac:dyDescent="0.3">
      <c r="A84">
        <v>5.367082312372326E-2</v>
      </c>
      <c r="B84">
        <v>0</v>
      </c>
      <c r="C84">
        <v>1</v>
      </c>
      <c r="D84">
        <f>SUM(C$2:C84)</f>
        <v>44</v>
      </c>
      <c r="E84">
        <f>SUM(B$2:B84)</f>
        <v>39</v>
      </c>
      <c r="F84">
        <f t="shared" si="12"/>
        <v>0.29333333333333333</v>
      </c>
      <c r="G84">
        <f t="shared" si="13"/>
        <v>0.78</v>
      </c>
      <c r="H84">
        <f t="shared" si="14"/>
        <v>5.1999999999999902E-3</v>
      </c>
      <c r="I84">
        <f t="shared" si="15"/>
        <v>11</v>
      </c>
      <c r="J84">
        <f t="shared" si="16"/>
        <v>165000</v>
      </c>
      <c r="K84">
        <f t="shared" si="17"/>
        <v>825</v>
      </c>
    </row>
    <row r="85" spans="1:11" x14ac:dyDescent="0.3">
      <c r="A85">
        <v>5.2402364754105833E-2</v>
      </c>
      <c r="B85">
        <v>0</v>
      </c>
      <c r="C85">
        <v>1</v>
      </c>
      <c r="D85">
        <f>SUM(C$2:C85)</f>
        <v>45</v>
      </c>
      <c r="E85">
        <f>SUM(B$2:B85)</f>
        <v>39</v>
      </c>
      <c r="F85">
        <f t="shared" si="12"/>
        <v>0.3</v>
      </c>
      <c r="G85">
        <f t="shared" si="13"/>
        <v>0.78</v>
      </c>
      <c r="H85">
        <f t="shared" si="14"/>
        <v>5.1999999999999902E-3</v>
      </c>
      <c r="I85">
        <f t="shared" si="15"/>
        <v>11</v>
      </c>
      <c r="J85">
        <f t="shared" si="16"/>
        <v>167500</v>
      </c>
      <c r="K85">
        <f t="shared" si="17"/>
        <v>837.5</v>
      </c>
    </row>
    <row r="86" spans="1:11" x14ac:dyDescent="0.3">
      <c r="A86">
        <v>4.865542202722347E-2</v>
      </c>
      <c r="B86">
        <v>0</v>
      </c>
      <c r="C86">
        <v>1</v>
      </c>
      <c r="D86">
        <f>SUM(C$2:C86)</f>
        <v>46</v>
      </c>
      <c r="E86">
        <f>SUM(B$2:B86)</f>
        <v>39</v>
      </c>
      <c r="F86">
        <f t="shared" si="12"/>
        <v>0.30666666666666664</v>
      </c>
      <c r="G86">
        <f t="shared" si="13"/>
        <v>0.78</v>
      </c>
      <c r="H86">
        <f t="shared" si="14"/>
        <v>5.1999999999999902E-3</v>
      </c>
      <c r="I86">
        <f t="shared" si="15"/>
        <v>11</v>
      </c>
      <c r="J86">
        <f t="shared" si="16"/>
        <v>170000</v>
      </c>
      <c r="K86">
        <f t="shared" si="17"/>
        <v>850</v>
      </c>
    </row>
    <row r="87" spans="1:11" x14ac:dyDescent="0.3">
      <c r="A87">
        <v>4.3161289566611277E-2</v>
      </c>
      <c r="B87">
        <v>0</v>
      </c>
      <c r="C87">
        <v>1</v>
      </c>
      <c r="D87">
        <f>SUM(C$2:C87)</f>
        <v>47</v>
      </c>
      <c r="E87">
        <f>SUM(B$2:B87)</f>
        <v>39</v>
      </c>
      <c r="F87">
        <f t="shared" si="12"/>
        <v>0.31333333333333335</v>
      </c>
      <c r="G87">
        <f t="shared" si="13"/>
        <v>0.78</v>
      </c>
      <c r="H87">
        <f t="shared" si="14"/>
        <v>5.2000000000000336E-3</v>
      </c>
      <c r="I87">
        <f t="shared" si="15"/>
        <v>11</v>
      </c>
      <c r="J87">
        <f t="shared" si="16"/>
        <v>172500</v>
      </c>
      <c r="K87">
        <f t="shared" si="17"/>
        <v>862.5</v>
      </c>
    </row>
    <row r="88" spans="1:11" x14ac:dyDescent="0.3">
      <c r="A88">
        <v>4.0179525959985425E-2</v>
      </c>
      <c r="B88">
        <v>0</v>
      </c>
      <c r="C88">
        <v>1</v>
      </c>
      <c r="D88">
        <f>SUM(C$2:C88)</f>
        <v>48</v>
      </c>
      <c r="E88">
        <f>SUM(B$2:B88)</f>
        <v>39</v>
      </c>
      <c r="F88">
        <f t="shared" si="12"/>
        <v>0.32</v>
      </c>
      <c r="G88">
        <f t="shared" si="13"/>
        <v>0.78</v>
      </c>
      <c r="H88">
        <f t="shared" si="14"/>
        <v>5.1999999999999902E-3</v>
      </c>
      <c r="I88">
        <f t="shared" si="15"/>
        <v>11</v>
      </c>
      <c r="J88">
        <f t="shared" si="16"/>
        <v>175000</v>
      </c>
      <c r="K88">
        <f t="shared" si="17"/>
        <v>875</v>
      </c>
    </row>
    <row r="89" spans="1:11" x14ac:dyDescent="0.3">
      <c r="A89">
        <v>3.9672928066916413E-2</v>
      </c>
      <c r="B89">
        <v>0</v>
      </c>
      <c r="C89">
        <v>1</v>
      </c>
      <c r="D89">
        <f>SUM(C$2:C89)</f>
        <v>49</v>
      </c>
      <c r="E89">
        <f>SUM(B$2:B89)</f>
        <v>39</v>
      </c>
      <c r="F89">
        <f t="shared" si="12"/>
        <v>0.32666666666666666</v>
      </c>
      <c r="G89">
        <f t="shared" si="13"/>
        <v>0.78</v>
      </c>
      <c r="H89">
        <f t="shared" si="14"/>
        <v>5.1999999999999902E-3</v>
      </c>
      <c r="I89">
        <f t="shared" si="15"/>
        <v>11</v>
      </c>
      <c r="J89">
        <f t="shared" si="16"/>
        <v>177500</v>
      </c>
      <c r="K89">
        <f t="shared" si="17"/>
        <v>887.5</v>
      </c>
    </row>
    <row r="90" spans="1:11" x14ac:dyDescent="0.3">
      <c r="A90">
        <v>3.9525977837129182E-2</v>
      </c>
      <c r="B90">
        <v>0</v>
      </c>
      <c r="C90">
        <v>1</v>
      </c>
      <c r="D90">
        <f>SUM(C$2:C90)</f>
        <v>50</v>
      </c>
      <c r="E90">
        <f>SUM(B$2:B90)</f>
        <v>39</v>
      </c>
      <c r="F90">
        <f t="shared" si="12"/>
        <v>0.33333333333333331</v>
      </c>
      <c r="G90">
        <f t="shared" si="13"/>
        <v>0.78</v>
      </c>
      <c r="H90">
        <f t="shared" si="14"/>
        <v>5.1999999999999902E-3</v>
      </c>
      <c r="I90">
        <f t="shared" si="15"/>
        <v>11</v>
      </c>
      <c r="J90">
        <f t="shared" si="16"/>
        <v>180000</v>
      </c>
      <c r="K90">
        <f t="shared" si="17"/>
        <v>900</v>
      </c>
    </row>
    <row r="91" spans="1:11" x14ac:dyDescent="0.3">
      <c r="A91">
        <v>3.8129678050581539E-2</v>
      </c>
      <c r="B91">
        <v>0</v>
      </c>
      <c r="C91">
        <v>1</v>
      </c>
      <c r="D91">
        <f>SUM(C$2:C91)</f>
        <v>51</v>
      </c>
      <c r="E91">
        <f>SUM(B$2:B91)</f>
        <v>39</v>
      </c>
      <c r="F91">
        <f t="shared" si="12"/>
        <v>0.34</v>
      </c>
      <c r="G91">
        <f t="shared" si="13"/>
        <v>0.78</v>
      </c>
      <c r="H91">
        <f t="shared" si="14"/>
        <v>5.2000000000000336E-3</v>
      </c>
      <c r="I91">
        <f t="shared" si="15"/>
        <v>11</v>
      </c>
      <c r="J91">
        <f t="shared" si="16"/>
        <v>182500</v>
      </c>
      <c r="K91">
        <f t="shared" si="17"/>
        <v>912.5</v>
      </c>
    </row>
    <row r="92" spans="1:11" x14ac:dyDescent="0.3">
      <c r="A92">
        <v>3.6903157688906486E-2</v>
      </c>
      <c r="B92">
        <v>0</v>
      </c>
      <c r="C92">
        <v>1</v>
      </c>
      <c r="D92">
        <f>SUM(C$2:C92)</f>
        <v>52</v>
      </c>
      <c r="E92">
        <f>SUM(B$2:B92)</f>
        <v>39</v>
      </c>
      <c r="F92">
        <f t="shared" si="12"/>
        <v>0.34666666666666668</v>
      </c>
      <c r="G92">
        <f t="shared" si="13"/>
        <v>0.78</v>
      </c>
      <c r="H92">
        <f t="shared" si="14"/>
        <v>5.1999999999999902E-3</v>
      </c>
      <c r="I92">
        <f t="shared" si="15"/>
        <v>11</v>
      </c>
      <c r="J92">
        <f t="shared" si="16"/>
        <v>185000</v>
      </c>
      <c r="K92">
        <f t="shared" si="17"/>
        <v>925</v>
      </c>
    </row>
    <row r="93" spans="1:11" x14ac:dyDescent="0.3">
      <c r="A93">
        <v>3.4330764397266622E-2</v>
      </c>
      <c r="B93">
        <v>1</v>
      </c>
      <c r="C93">
        <v>0</v>
      </c>
      <c r="D93">
        <f>SUM(C$2:C93)</f>
        <v>52</v>
      </c>
      <c r="E93">
        <f>SUM(B$2:B93)</f>
        <v>40</v>
      </c>
      <c r="F93">
        <f t="shared" si="12"/>
        <v>0.34666666666666668</v>
      </c>
      <c r="G93">
        <f t="shared" si="13"/>
        <v>0.8</v>
      </c>
      <c r="H93">
        <f t="shared" si="14"/>
        <v>0</v>
      </c>
      <c r="I93">
        <f t="shared" si="15"/>
        <v>10</v>
      </c>
      <c r="J93">
        <f t="shared" si="16"/>
        <v>180000</v>
      </c>
      <c r="K93">
        <f t="shared" si="17"/>
        <v>900</v>
      </c>
    </row>
    <row r="94" spans="1:11" x14ac:dyDescent="0.3">
      <c r="A94">
        <v>2.7129661293688465E-2</v>
      </c>
      <c r="B94">
        <v>0</v>
      </c>
      <c r="C94">
        <v>1</v>
      </c>
      <c r="D94">
        <f>SUM(C$2:C94)</f>
        <v>53</v>
      </c>
      <c r="E94">
        <f>SUM(B$2:B94)</f>
        <v>40</v>
      </c>
      <c r="F94">
        <f t="shared" si="12"/>
        <v>0.35333333333333333</v>
      </c>
      <c r="G94">
        <f t="shared" si="13"/>
        <v>0.8</v>
      </c>
      <c r="H94">
        <f t="shared" si="14"/>
        <v>5.3333333333333236E-3</v>
      </c>
      <c r="I94">
        <f t="shared" si="15"/>
        <v>10</v>
      </c>
      <c r="J94">
        <f t="shared" si="16"/>
        <v>182500</v>
      </c>
      <c r="K94">
        <f t="shared" si="17"/>
        <v>912.5</v>
      </c>
    </row>
    <row r="95" spans="1:11" x14ac:dyDescent="0.3">
      <c r="A95">
        <v>2.1282369950575999E-2</v>
      </c>
      <c r="B95">
        <v>0</v>
      </c>
      <c r="C95">
        <v>1</v>
      </c>
      <c r="D95">
        <f>SUM(C$2:C95)</f>
        <v>54</v>
      </c>
      <c r="E95">
        <f>SUM(B$2:B95)</f>
        <v>40</v>
      </c>
      <c r="F95">
        <f t="shared" si="12"/>
        <v>0.36</v>
      </c>
      <c r="G95">
        <f t="shared" si="13"/>
        <v>0.8</v>
      </c>
      <c r="H95">
        <f t="shared" si="14"/>
        <v>5.3333333333333236E-3</v>
      </c>
      <c r="I95">
        <f t="shared" si="15"/>
        <v>10</v>
      </c>
      <c r="J95">
        <f t="shared" si="16"/>
        <v>185000</v>
      </c>
      <c r="K95">
        <f t="shared" si="17"/>
        <v>925</v>
      </c>
    </row>
    <row r="96" spans="1:11" x14ac:dyDescent="0.3">
      <c r="A96">
        <v>1.6376304763939899E-2</v>
      </c>
      <c r="B96">
        <v>0</v>
      </c>
      <c r="C96">
        <v>1</v>
      </c>
      <c r="D96">
        <f>SUM(C$2:C96)</f>
        <v>55</v>
      </c>
      <c r="E96">
        <f>SUM(B$2:B96)</f>
        <v>40</v>
      </c>
      <c r="F96">
        <f t="shared" si="12"/>
        <v>0.36666666666666664</v>
      </c>
      <c r="G96">
        <f t="shared" si="13"/>
        <v>0.8</v>
      </c>
      <c r="H96">
        <f t="shared" si="14"/>
        <v>5.3333333333333236E-3</v>
      </c>
      <c r="I96">
        <f t="shared" si="15"/>
        <v>10</v>
      </c>
      <c r="J96">
        <f t="shared" si="16"/>
        <v>187500</v>
      </c>
      <c r="K96">
        <f t="shared" si="17"/>
        <v>937.5</v>
      </c>
    </row>
    <row r="97" spans="1:11" x14ac:dyDescent="0.3">
      <c r="A97">
        <v>1.3963408619646706E-2</v>
      </c>
      <c r="B97">
        <v>0</v>
      </c>
      <c r="C97">
        <v>1</v>
      </c>
      <c r="D97">
        <f>SUM(C$2:C97)</f>
        <v>56</v>
      </c>
      <c r="E97">
        <f>SUM(B$2:B97)</f>
        <v>40</v>
      </c>
      <c r="F97">
        <f t="shared" si="12"/>
        <v>0.37333333333333335</v>
      </c>
      <c r="G97">
        <f t="shared" si="13"/>
        <v>0.8</v>
      </c>
      <c r="H97">
        <f t="shared" si="14"/>
        <v>5.3333333333333678E-3</v>
      </c>
      <c r="I97">
        <f t="shared" si="15"/>
        <v>10</v>
      </c>
      <c r="J97">
        <f t="shared" si="16"/>
        <v>190000</v>
      </c>
      <c r="K97">
        <f t="shared" si="17"/>
        <v>950</v>
      </c>
    </row>
    <row r="98" spans="1:11" x14ac:dyDescent="0.3">
      <c r="A98">
        <v>1.3091569884257186E-2</v>
      </c>
      <c r="B98">
        <v>1</v>
      </c>
      <c r="C98">
        <v>0</v>
      </c>
      <c r="D98">
        <f>SUM(C$2:C98)</f>
        <v>56</v>
      </c>
      <c r="E98">
        <f>SUM(B$2:B98)</f>
        <v>41</v>
      </c>
      <c r="F98">
        <f t="shared" ref="F98:F129" si="18">D98/150</f>
        <v>0.37333333333333335</v>
      </c>
      <c r="G98">
        <f t="shared" ref="G98:G129" si="19">E98/50</f>
        <v>0.82</v>
      </c>
      <c r="H98">
        <f t="shared" ref="H98:H129" si="20">(G98+G97)/2*(F98-F97)</f>
        <v>0</v>
      </c>
      <c r="I98">
        <f t="shared" ref="I98:I129" si="21">50-E98</f>
        <v>9</v>
      </c>
      <c r="J98">
        <f t="shared" ref="J98:J129" si="22">I98*5000+D98*2500</f>
        <v>185000</v>
      </c>
      <c r="K98">
        <f t="shared" ref="K98:K129" si="23">J98/200</f>
        <v>925</v>
      </c>
    </row>
    <row r="99" spans="1:11" x14ac:dyDescent="0.3">
      <c r="A99">
        <v>1.0433820431216934E-2</v>
      </c>
      <c r="B99">
        <v>0</v>
      </c>
      <c r="C99">
        <v>1</v>
      </c>
      <c r="D99">
        <f>SUM(C$2:C99)</f>
        <v>57</v>
      </c>
      <c r="E99">
        <f>SUM(B$2:B99)</f>
        <v>41</v>
      </c>
      <c r="F99">
        <f t="shared" si="18"/>
        <v>0.38</v>
      </c>
      <c r="G99">
        <f t="shared" si="19"/>
        <v>0.82</v>
      </c>
      <c r="H99">
        <f t="shared" si="20"/>
        <v>5.4666666666666561E-3</v>
      </c>
      <c r="I99">
        <f t="shared" si="21"/>
        <v>9</v>
      </c>
      <c r="J99">
        <f t="shared" si="22"/>
        <v>187500</v>
      </c>
      <c r="K99">
        <f t="shared" si="23"/>
        <v>937.5</v>
      </c>
    </row>
    <row r="100" spans="1:11" x14ac:dyDescent="0.3">
      <c r="A100">
        <v>7.6696375075942236E-3</v>
      </c>
      <c r="B100">
        <v>0</v>
      </c>
      <c r="C100">
        <v>1</v>
      </c>
      <c r="D100">
        <f>SUM(C$2:C100)</f>
        <v>58</v>
      </c>
      <c r="E100">
        <f>SUM(B$2:B100)</f>
        <v>41</v>
      </c>
      <c r="F100">
        <f t="shared" si="18"/>
        <v>0.38666666666666666</v>
      </c>
      <c r="G100">
        <f t="shared" si="19"/>
        <v>0.82</v>
      </c>
      <c r="H100">
        <f t="shared" si="20"/>
        <v>5.4666666666666561E-3</v>
      </c>
      <c r="I100">
        <f t="shared" si="21"/>
        <v>9</v>
      </c>
      <c r="J100">
        <f t="shared" si="22"/>
        <v>190000</v>
      </c>
      <c r="K100">
        <f t="shared" si="23"/>
        <v>950</v>
      </c>
    </row>
    <row r="101" spans="1:11" x14ac:dyDescent="0.3">
      <c r="A101">
        <v>7.3184522436420055E-3</v>
      </c>
      <c r="B101">
        <v>0</v>
      </c>
      <c r="C101">
        <v>1</v>
      </c>
      <c r="D101">
        <f>SUM(C$2:C101)</f>
        <v>59</v>
      </c>
      <c r="E101">
        <f>SUM(B$2:B101)</f>
        <v>41</v>
      </c>
      <c r="F101">
        <f t="shared" si="18"/>
        <v>0.39333333333333331</v>
      </c>
      <c r="G101">
        <f t="shared" si="19"/>
        <v>0.82</v>
      </c>
      <c r="H101">
        <f t="shared" si="20"/>
        <v>5.4666666666666561E-3</v>
      </c>
      <c r="I101">
        <f t="shared" si="21"/>
        <v>9</v>
      </c>
      <c r="J101">
        <f t="shared" si="22"/>
        <v>192500</v>
      </c>
      <c r="K101">
        <f t="shared" si="23"/>
        <v>962.5</v>
      </c>
    </row>
    <row r="102" spans="1:11" x14ac:dyDescent="0.3">
      <c r="A102">
        <v>5.7013468174791151E-3</v>
      </c>
      <c r="B102">
        <v>0</v>
      </c>
      <c r="C102">
        <v>1</v>
      </c>
      <c r="D102">
        <f>SUM(C$2:C102)</f>
        <v>60</v>
      </c>
      <c r="E102">
        <f>SUM(B$2:B102)</f>
        <v>41</v>
      </c>
      <c r="F102">
        <f t="shared" si="18"/>
        <v>0.4</v>
      </c>
      <c r="G102">
        <f t="shared" si="19"/>
        <v>0.82</v>
      </c>
      <c r="H102">
        <f t="shared" si="20"/>
        <v>5.4666666666667012E-3</v>
      </c>
      <c r="I102">
        <f t="shared" si="21"/>
        <v>9</v>
      </c>
      <c r="J102">
        <f t="shared" si="22"/>
        <v>195000</v>
      </c>
      <c r="K102">
        <f t="shared" si="23"/>
        <v>975</v>
      </c>
    </row>
    <row r="103" spans="1:11" x14ac:dyDescent="0.3">
      <c r="A103">
        <v>4.9031026549358515E-3</v>
      </c>
      <c r="B103">
        <v>1</v>
      </c>
      <c r="C103">
        <v>0</v>
      </c>
      <c r="D103">
        <f>SUM(C$2:C103)</f>
        <v>60</v>
      </c>
      <c r="E103">
        <f>SUM(B$2:B103)</f>
        <v>42</v>
      </c>
      <c r="F103">
        <f t="shared" si="18"/>
        <v>0.4</v>
      </c>
      <c r="G103">
        <f t="shared" si="19"/>
        <v>0.84</v>
      </c>
      <c r="H103">
        <f t="shared" si="20"/>
        <v>0</v>
      </c>
      <c r="I103">
        <f t="shared" si="21"/>
        <v>8</v>
      </c>
      <c r="J103">
        <f t="shared" si="22"/>
        <v>190000</v>
      </c>
      <c r="K103">
        <f t="shared" si="23"/>
        <v>950</v>
      </c>
    </row>
    <row r="104" spans="1:11" x14ac:dyDescent="0.3">
      <c r="A104">
        <v>4.8287448682136844E-3</v>
      </c>
      <c r="B104">
        <v>0</v>
      </c>
      <c r="C104">
        <v>1</v>
      </c>
      <c r="D104">
        <f>SUM(C$2:C104)</f>
        <v>61</v>
      </c>
      <c r="E104">
        <f>SUM(B$2:B104)</f>
        <v>42</v>
      </c>
      <c r="F104">
        <f t="shared" si="18"/>
        <v>0.40666666666666668</v>
      </c>
      <c r="G104">
        <f t="shared" si="19"/>
        <v>0.84</v>
      </c>
      <c r="H104">
        <f t="shared" si="20"/>
        <v>5.5999999999999895E-3</v>
      </c>
      <c r="I104">
        <f t="shared" si="21"/>
        <v>8</v>
      </c>
      <c r="J104">
        <f t="shared" si="22"/>
        <v>192500</v>
      </c>
      <c r="K104">
        <f t="shared" si="23"/>
        <v>962.5</v>
      </c>
    </row>
    <row r="105" spans="1:11" x14ac:dyDescent="0.3">
      <c r="A105">
        <v>4.5535931931681116E-3</v>
      </c>
      <c r="B105">
        <v>0</v>
      </c>
      <c r="C105">
        <v>1</v>
      </c>
      <c r="D105">
        <f>SUM(C$2:C105)</f>
        <v>62</v>
      </c>
      <c r="E105">
        <f>SUM(B$2:B105)</f>
        <v>42</v>
      </c>
      <c r="F105">
        <f t="shared" si="18"/>
        <v>0.41333333333333333</v>
      </c>
      <c r="G105">
        <f t="shared" si="19"/>
        <v>0.84</v>
      </c>
      <c r="H105">
        <f t="shared" si="20"/>
        <v>5.5999999999999895E-3</v>
      </c>
      <c r="I105">
        <f t="shared" si="21"/>
        <v>8</v>
      </c>
      <c r="J105">
        <f t="shared" si="22"/>
        <v>195000</v>
      </c>
      <c r="K105">
        <f t="shared" si="23"/>
        <v>975</v>
      </c>
    </row>
    <row r="106" spans="1:11" x14ac:dyDescent="0.3">
      <c r="A106">
        <v>1.9677220008466542E-3</v>
      </c>
      <c r="B106">
        <v>0</v>
      </c>
      <c r="C106">
        <v>1</v>
      </c>
      <c r="D106">
        <f>SUM(C$2:C106)</f>
        <v>63</v>
      </c>
      <c r="E106">
        <f>SUM(B$2:B106)</f>
        <v>42</v>
      </c>
      <c r="F106">
        <f t="shared" si="18"/>
        <v>0.42</v>
      </c>
      <c r="G106">
        <f t="shared" si="19"/>
        <v>0.84</v>
      </c>
      <c r="H106">
        <f t="shared" si="20"/>
        <v>5.5999999999999895E-3</v>
      </c>
      <c r="I106">
        <f t="shared" si="21"/>
        <v>8</v>
      </c>
      <c r="J106">
        <f t="shared" si="22"/>
        <v>197500</v>
      </c>
      <c r="K106">
        <f t="shared" si="23"/>
        <v>987.5</v>
      </c>
    </row>
    <row r="107" spans="1:11" x14ac:dyDescent="0.3">
      <c r="A107">
        <v>-1.1702181510242493E-4</v>
      </c>
      <c r="B107">
        <v>0</v>
      </c>
      <c r="C107">
        <v>1</v>
      </c>
      <c r="D107">
        <f>SUM(C$2:C107)</f>
        <v>64</v>
      </c>
      <c r="E107">
        <f>SUM(B$2:B107)</f>
        <v>42</v>
      </c>
      <c r="F107">
        <f t="shared" si="18"/>
        <v>0.42666666666666669</v>
      </c>
      <c r="G107">
        <f t="shared" si="19"/>
        <v>0.84</v>
      </c>
      <c r="H107">
        <f t="shared" si="20"/>
        <v>5.6000000000000355E-3</v>
      </c>
      <c r="I107">
        <f t="shared" si="21"/>
        <v>8</v>
      </c>
      <c r="J107">
        <f t="shared" si="22"/>
        <v>200000</v>
      </c>
      <c r="K107">
        <f t="shared" si="23"/>
        <v>1000</v>
      </c>
    </row>
    <row r="108" spans="1:11" x14ac:dyDescent="0.3">
      <c r="A108">
        <v>-9.194517569256877E-3</v>
      </c>
      <c r="B108">
        <v>0</v>
      </c>
      <c r="C108">
        <v>1</v>
      </c>
      <c r="D108">
        <f>SUM(C$2:C108)</f>
        <v>65</v>
      </c>
      <c r="E108">
        <f>SUM(B$2:B108)</f>
        <v>42</v>
      </c>
      <c r="F108">
        <f t="shared" si="18"/>
        <v>0.43333333333333335</v>
      </c>
      <c r="G108">
        <f t="shared" si="19"/>
        <v>0.84</v>
      </c>
      <c r="H108">
        <f t="shared" si="20"/>
        <v>5.5999999999999895E-3</v>
      </c>
      <c r="I108">
        <f t="shared" si="21"/>
        <v>8</v>
      </c>
      <c r="J108">
        <f t="shared" si="22"/>
        <v>202500</v>
      </c>
      <c r="K108">
        <f t="shared" si="23"/>
        <v>1012.5</v>
      </c>
    </row>
    <row r="109" spans="1:11" x14ac:dyDescent="0.3">
      <c r="A109">
        <v>-1.1068830294815181E-2</v>
      </c>
      <c r="B109">
        <v>0</v>
      </c>
      <c r="C109">
        <v>1</v>
      </c>
      <c r="D109">
        <f>SUM(C$2:C109)</f>
        <v>66</v>
      </c>
      <c r="E109">
        <f>SUM(B$2:B109)</f>
        <v>42</v>
      </c>
      <c r="F109">
        <f t="shared" si="18"/>
        <v>0.44</v>
      </c>
      <c r="G109">
        <f t="shared" si="19"/>
        <v>0.84</v>
      </c>
      <c r="H109">
        <f t="shared" si="20"/>
        <v>5.5999999999999895E-3</v>
      </c>
      <c r="I109">
        <f t="shared" si="21"/>
        <v>8</v>
      </c>
      <c r="J109">
        <f t="shared" si="22"/>
        <v>205000</v>
      </c>
      <c r="K109">
        <f t="shared" si="23"/>
        <v>1025</v>
      </c>
    </row>
    <row r="110" spans="1:11" x14ac:dyDescent="0.3">
      <c r="A110">
        <v>-1.1334294687781819E-2</v>
      </c>
      <c r="B110">
        <v>0</v>
      </c>
      <c r="C110">
        <v>1</v>
      </c>
      <c r="D110">
        <f>SUM(C$2:C110)</f>
        <v>67</v>
      </c>
      <c r="E110">
        <f>SUM(B$2:B110)</f>
        <v>42</v>
      </c>
      <c r="F110">
        <f t="shared" si="18"/>
        <v>0.44666666666666666</v>
      </c>
      <c r="G110">
        <f t="shared" si="19"/>
        <v>0.84</v>
      </c>
      <c r="H110">
        <f t="shared" si="20"/>
        <v>5.5999999999999895E-3</v>
      </c>
      <c r="I110">
        <f t="shared" si="21"/>
        <v>8</v>
      </c>
      <c r="J110">
        <f t="shared" si="22"/>
        <v>207500</v>
      </c>
      <c r="K110">
        <f t="shared" si="23"/>
        <v>1037.5</v>
      </c>
    </row>
    <row r="111" spans="1:11" x14ac:dyDescent="0.3">
      <c r="A111">
        <v>-1.3600822026757824E-2</v>
      </c>
      <c r="B111">
        <v>0</v>
      </c>
      <c r="C111">
        <v>1</v>
      </c>
      <c r="D111">
        <f>SUM(C$2:C111)</f>
        <v>68</v>
      </c>
      <c r="E111">
        <f>SUM(B$2:B111)</f>
        <v>42</v>
      </c>
      <c r="F111">
        <f t="shared" si="18"/>
        <v>0.45333333333333331</v>
      </c>
      <c r="G111">
        <f t="shared" si="19"/>
        <v>0.84</v>
      </c>
      <c r="H111">
        <f t="shared" si="20"/>
        <v>5.5999999999999895E-3</v>
      </c>
      <c r="I111">
        <f t="shared" si="21"/>
        <v>8</v>
      </c>
      <c r="J111">
        <f t="shared" si="22"/>
        <v>210000</v>
      </c>
      <c r="K111">
        <f t="shared" si="23"/>
        <v>1050</v>
      </c>
    </row>
    <row r="112" spans="1:11" x14ac:dyDescent="0.3">
      <c r="A112">
        <v>-1.602526602438983E-2</v>
      </c>
      <c r="B112">
        <v>0</v>
      </c>
      <c r="C112">
        <v>1</v>
      </c>
      <c r="D112">
        <f>SUM(C$2:C112)</f>
        <v>69</v>
      </c>
      <c r="E112">
        <f>SUM(B$2:B112)</f>
        <v>42</v>
      </c>
      <c r="F112">
        <f t="shared" si="18"/>
        <v>0.46</v>
      </c>
      <c r="G112">
        <f t="shared" si="19"/>
        <v>0.84</v>
      </c>
      <c r="H112">
        <f t="shared" si="20"/>
        <v>5.6000000000000355E-3</v>
      </c>
      <c r="I112">
        <f t="shared" si="21"/>
        <v>8</v>
      </c>
      <c r="J112">
        <f t="shared" si="22"/>
        <v>212500</v>
      </c>
      <c r="K112">
        <f t="shared" si="23"/>
        <v>1062.5</v>
      </c>
    </row>
    <row r="113" spans="1:11" x14ac:dyDescent="0.3">
      <c r="A113">
        <v>-1.6661108617713707E-2</v>
      </c>
      <c r="B113">
        <v>0</v>
      </c>
      <c r="C113">
        <v>1</v>
      </c>
      <c r="D113">
        <f>SUM(C$2:C113)</f>
        <v>70</v>
      </c>
      <c r="E113">
        <f>SUM(B$2:B113)</f>
        <v>42</v>
      </c>
      <c r="F113">
        <f t="shared" si="18"/>
        <v>0.46666666666666667</v>
      </c>
      <c r="G113">
        <f t="shared" si="19"/>
        <v>0.84</v>
      </c>
      <c r="H113">
        <f t="shared" si="20"/>
        <v>5.5999999999999895E-3</v>
      </c>
      <c r="I113">
        <f t="shared" si="21"/>
        <v>8</v>
      </c>
      <c r="J113">
        <f t="shared" si="22"/>
        <v>215000</v>
      </c>
      <c r="K113">
        <f t="shared" si="23"/>
        <v>1075</v>
      </c>
    </row>
    <row r="114" spans="1:11" x14ac:dyDescent="0.3">
      <c r="A114">
        <v>-1.8432640036053022E-2</v>
      </c>
      <c r="B114">
        <v>0</v>
      </c>
      <c r="C114">
        <v>1</v>
      </c>
      <c r="D114">
        <f>SUM(C$2:C114)</f>
        <v>71</v>
      </c>
      <c r="E114">
        <f>SUM(B$2:B114)</f>
        <v>42</v>
      </c>
      <c r="F114">
        <f t="shared" si="18"/>
        <v>0.47333333333333333</v>
      </c>
      <c r="G114">
        <f t="shared" si="19"/>
        <v>0.84</v>
      </c>
      <c r="H114">
        <f t="shared" si="20"/>
        <v>5.5999999999999895E-3</v>
      </c>
      <c r="I114">
        <f t="shared" si="21"/>
        <v>8</v>
      </c>
      <c r="J114">
        <f t="shared" si="22"/>
        <v>217500</v>
      </c>
      <c r="K114">
        <f t="shared" si="23"/>
        <v>1087.5</v>
      </c>
    </row>
    <row r="115" spans="1:11" x14ac:dyDescent="0.3">
      <c r="A115">
        <v>-2.9168866705046374E-2</v>
      </c>
      <c r="B115">
        <v>0</v>
      </c>
      <c r="C115">
        <v>1</v>
      </c>
      <c r="D115">
        <f>SUM(C$2:C115)</f>
        <v>72</v>
      </c>
      <c r="E115">
        <f>SUM(B$2:B115)</f>
        <v>42</v>
      </c>
      <c r="F115">
        <f t="shared" si="18"/>
        <v>0.48</v>
      </c>
      <c r="G115">
        <f t="shared" si="19"/>
        <v>0.84</v>
      </c>
      <c r="H115">
        <f t="shared" si="20"/>
        <v>5.5999999999999895E-3</v>
      </c>
      <c r="I115">
        <f t="shared" si="21"/>
        <v>8</v>
      </c>
      <c r="J115">
        <f t="shared" si="22"/>
        <v>220000</v>
      </c>
      <c r="K115">
        <f t="shared" si="23"/>
        <v>1100</v>
      </c>
    </row>
    <row r="116" spans="1:11" x14ac:dyDescent="0.3">
      <c r="A116">
        <v>-3.6351200598224859E-2</v>
      </c>
      <c r="B116">
        <v>0</v>
      </c>
      <c r="C116">
        <v>1</v>
      </c>
      <c r="D116">
        <f>SUM(C$2:C116)</f>
        <v>73</v>
      </c>
      <c r="E116">
        <f>SUM(B$2:B116)</f>
        <v>42</v>
      </c>
      <c r="F116">
        <f t="shared" si="18"/>
        <v>0.48666666666666669</v>
      </c>
      <c r="G116">
        <f t="shared" si="19"/>
        <v>0.84</v>
      </c>
      <c r="H116">
        <f t="shared" si="20"/>
        <v>5.6000000000000355E-3</v>
      </c>
      <c r="I116">
        <f t="shared" si="21"/>
        <v>8</v>
      </c>
      <c r="J116">
        <f t="shared" si="22"/>
        <v>222500</v>
      </c>
      <c r="K116">
        <f t="shared" si="23"/>
        <v>1112.5</v>
      </c>
    </row>
    <row r="117" spans="1:11" x14ac:dyDescent="0.3">
      <c r="A117">
        <v>-3.6555808936657337E-2</v>
      </c>
      <c r="B117">
        <v>0</v>
      </c>
      <c r="C117">
        <v>1</v>
      </c>
      <c r="D117">
        <f>SUM(C$2:C117)</f>
        <v>74</v>
      </c>
      <c r="E117">
        <f>SUM(B$2:B117)</f>
        <v>42</v>
      </c>
      <c r="F117">
        <f t="shared" si="18"/>
        <v>0.49333333333333335</v>
      </c>
      <c r="G117">
        <f t="shared" si="19"/>
        <v>0.84</v>
      </c>
      <c r="H117">
        <f t="shared" si="20"/>
        <v>5.5999999999999895E-3</v>
      </c>
      <c r="I117">
        <f t="shared" si="21"/>
        <v>8</v>
      </c>
      <c r="J117">
        <f t="shared" si="22"/>
        <v>225000</v>
      </c>
      <c r="K117">
        <f t="shared" si="23"/>
        <v>1125</v>
      </c>
    </row>
    <row r="118" spans="1:11" x14ac:dyDescent="0.3">
      <c r="A118">
        <v>-3.6812944615908512E-2</v>
      </c>
      <c r="B118">
        <v>0</v>
      </c>
      <c r="C118">
        <v>1</v>
      </c>
      <c r="D118">
        <f>SUM(C$2:C118)</f>
        <v>75</v>
      </c>
      <c r="E118">
        <f>SUM(B$2:B118)</f>
        <v>42</v>
      </c>
      <c r="F118">
        <f t="shared" si="18"/>
        <v>0.5</v>
      </c>
      <c r="G118">
        <f t="shared" si="19"/>
        <v>0.84</v>
      </c>
      <c r="H118">
        <f t="shared" si="20"/>
        <v>5.5999999999999895E-3</v>
      </c>
      <c r="I118">
        <f t="shared" si="21"/>
        <v>8</v>
      </c>
      <c r="J118">
        <f t="shared" si="22"/>
        <v>227500</v>
      </c>
      <c r="K118">
        <f t="shared" si="23"/>
        <v>1137.5</v>
      </c>
    </row>
    <row r="119" spans="1:11" x14ac:dyDescent="0.3">
      <c r="A119">
        <v>-3.8881051967495805E-2</v>
      </c>
      <c r="B119">
        <v>0</v>
      </c>
      <c r="C119">
        <v>1</v>
      </c>
      <c r="D119">
        <f>SUM(C$2:C119)</f>
        <v>76</v>
      </c>
      <c r="E119">
        <f>SUM(B$2:B119)</f>
        <v>42</v>
      </c>
      <c r="F119">
        <f t="shared" si="18"/>
        <v>0.50666666666666671</v>
      </c>
      <c r="G119">
        <f t="shared" si="19"/>
        <v>0.84</v>
      </c>
      <c r="H119">
        <f t="shared" si="20"/>
        <v>5.6000000000000355E-3</v>
      </c>
      <c r="I119">
        <f t="shared" si="21"/>
        <v>8</v>
      </c>
      <c r="J119">
        <f t="shared" si="22"/>
        <v>230000</v>
      </c>
      <c r="K119">
        <f t="shared" si="23"/>
        <v>1150</v>
      </c>
    </row>
    <row r="120" spans="1:11" x14ac:dyDescent="0.3">
      <c r="A120">
        <v>-3.8982288956968911E-2</v>
      </c>
      <c r="B120">
        <v>0</v>
      </c>
      <c r="C120">
        <v>1</v>
      </c>
      <c r="D120">
        <f>SUM(C$2:C120)</f>
        <v>77</v>
      </c>
      <c r="E120">
        <f>SUM(B$2:B120)</f>
        <v>42</v>
      </c>
      <c r="F120">
        <f t="shared" si="18"/>
        <v>0.51333333333333331</v>
      </c>
      <c r="G120">
        <f t="shared" si="19"/>
        <v>0.84</v>
      </c>
      <c r="H120">
        <f t="shared" si="20"/>
        <v>5.5999999999999427E-3</v>
      </c>
      <c r="I120">
        <f t="shared" si="21"/>
        <v>8</v>
      </c>
      <c r="J120">
        <f t="shared" si="22"/>
        <v>232500</v>
      </c>
      <c r="K120">
        <f t="shared" si="23"/>
        <v>1162.5</v>
      </c>
    </row>
    <row r="121" spans="1:11" x14ac:dyDescent="0.3">
      <c r="A121">
        <v>-3.9693527431996216E-2</v>
      </c>
      <c r="B121">
        <v>0</v>
      </c>
      <c r="C121">
        <v>1</v>
      </c>
      <c r="D121">
        <f>SUM(C$2:C121)</f>
        <v>78</v>
      </c>
      <c r="E121">
        <f>SUM(B$2:B121)</f>
        <v>42</v>
      </c>
      <c r="F121">
        <f t="shared" si="18"/>
        <v>0.52</v>
      </c>
      <c r="G121">
        <f t="shared" si="19"/>
        <v>0.84</v>
      </c>
      <c r="H121">
        <f t="shared" si="20"/>
        <v>5.6000000000000355E-3</v>
      </c>
      <c r="I121">
        <f t="shared" si="21"/>
        <v>8</v>
      </c>
      <c r="J121">
        <f t="shared" si="22"/>
        <v>235000</v>
      </c>
      <c r="K121">
        <f t="shared" si="23"/>
        <v>1175</v>
      </c>
    </row>
    <row r="122" spans="1:11" x14ac:dyDescent="0.3">
      <c r="A122">
        <v>-4.3199496217035602E-2</v>
      </c>
      <c r="B122">
        <v>0</v>
      </c>
      <c r="C122">
        <v>1</v>
      </c>
      <c r="D122">
        <f>SUM(C$2:C122)</f>
        <v>79</v>
      </c>
      <c r="E122">
        <f>SUM(B$2:B122)</f>
        <v>42</v>
      </c>
      <c r="F122">
        <f t="shared" si="18"/>
        <v>0.52666666666666662</v>
      </c>
      <c r="G122">
        <f t="shared" si="19"/>
        <v>0.84</v>
      </c>
      <c r="H122">
        <f t="shared" si="20"/>
        <v>5.5999999999999427E-3</v>
      </c>
      <c r="I122">
        <f t="shared" si="21"/>
        <v>8</v>
      </c>
      <c r="J122">
        <f t="shared" si="22"/>
        <v>237500</v>
      </c>
      <c r="K122">
        <f t="shared" si="23"/>
        <v>1187.5</v>
      </c>
    </row>
    <row r="123" spans="1:11" x14ac:dyDescent="0.3">
      <c r="A123">
        <v>-4.6642670831705681E-2</v>
      </c>
      <c r="B123">
        <v>0</v>
      </c>
      <c r="C123">
        <v>1</v>
      </c>
      <c r="D123">
        <f>SUM(C$2:C123)</f>
        <v>80</v>
      </c>
      <c r="E123">
        <f>SUM(B$2:B123)</f>
        <v>42</v>
      </c>
      <c r="F123">
        <f t="shared" si="18"/>
        <v>0.53333333333333333</v>
      </c>
      <c r="G123">
        <f t="shared" si="19"/>
        <v>0.84</v>
      </c>
      <c r="H123">
        <f t="shared" si="20"/>
        <v>5.6000000000000355E-3</v>
      </c>
      <c r="I123">
        <f t="shared" si="21"/>
        <v>8</v>
      </c>
      <c r="J123">
        <f t="shared" si="22"/>
        <v>240000</v>
      </c>
      <c r="K123">
        <f t="shared" si="23"/>
        <v>1200</v>
      </c>
    </row>
    <row r="124" spans="1:11" x14ac:dyDescent="0.3">
      <c r="A124">
        <v>-4.8878836802702913E-2</v>
      </c>
      <c r="B124">
        <v>0</v>
      </c>
      <c r="C124">
        <v>1</v>
      </c>
      <c r="D124">
        <f>SUM(C$2:C124)</f>
        <v>81</v>
      </c>
      <c r="E124">
        <f>SUM(B$2:B124)</f>
        <v>42</v>
      </c>
      <c r="F124">
        <f t="shared" si="18"/>
        <v>0.54</v>
      </c>
      <c r="G124">
        <f t="shared" si="19"/>
        <v>0.84</v>
      </c>
      <c r="H124">
        <f t="shared" si="20"/>
        <v>5.6000000000000355E-3</v>
      </c>
      <c r="I124">
        <f t="shared" si="21"/>
        <v>8</v>
      </c>
      <c r="J124">
        <f t="shared" si="22"/>
        <v>242500</v>
      </c>
      <c r="K124">
        <f t="shared" si="23"/>
        <v>1212.5</v>
      </c>
    </row>
    <row r="125" spans="1:11" x14ac:dyDescent="0.3">
      <c r="A125">
        <v>-5.5240924445034381E-2</v>
      </c>
      <c r="B125">
        <v>0</v>
      </c>
      <c r="C125">
        <v>1</v>
      </c>
      <c r="D125">
        <f>SUM(C$2:C125)</f>
        <v>82</v>
      </c>
      <c r="E125">
        <f>SUM(B$2:B125)</f>
        <v>42</v>
      </c>
      <c r="F125">
        <f t="shared" si="18"/>
        <v>0.54666666666666663</v>
      </c>
      <c r="G125">
        <f t="shared" si="19"/>
        <v>0.84</v>
      </c>
      <c r="H125">
        <f t="shared" si="20"/>
        <v>5.5999999999999427E-3</v>
      </c>
      <c r="I125">
        <f t="shared" si="21"/>
        <v>8</v>
      </c>
      <c r="J125">
        <f t="shared" si="22"/>
        <v>245000</v>
      </c>
      <c r="K125">
        <f t="shared" si="23"/>
        <v>1225</v>
      </c>
    </row>
    <row r="126" spans="1:11" x14ac:dyDescent="0.3">
      <c r="A126">
        <v>-5.5416872647634653E-2</v>
      </c>
      <c r="B126">
        <v>0</v>
      </c>
      <c r="C126">
        <v>1</v>
      </c>
      <c r="D126">
        <f>SUM(C$2:C126)</f>
        <v>83</v>
      </c>
      <c r="E126">
        <f>SUM(B$2:B126)</f>
        <v>42</v>
      </c>
      <c r="F126">
        <f t="shared" si="18"/>
        <v>0.55333333333333334</v>
      </c>
      <c r="G126">
        <f t="shared" si="19"/>
        <v>0.84</v>
      </c>
      <c r="H126">
        <f t="shared" si="20"/>
        <v>5.6000000000000355E-3</v>
      </c>
      <c r="I126">
        <f t="shared" si="21"/>
        <v>8</v>
      </c>
      <c r="J126">
        <f t="shared" si="22"/>
        <v>247500</v>
      </c>
      <c r="K126">
        <f t="shared" si="23"/>
        <v>1237.5</v>
      </c>
    </row>
    <row r="127" spans="1:11" x14ac:dyDescent="0.3">
      <c r="A127">
        <v>-5.6643057933732109E-2</v>
      </c>
      <c r="B127">
        <v>0</v>
      </c>
      <c r="C127">
        <v>1</v>
      </c>
      <c r="D127">
        <f>SUM(C$2:C127)</f>
        <v>84</v>
      </c>
      <c r="E127">
        <f>SUM(B$2:B127)</f>
        <v>42</v>
      </c>
      <c r="F127">
        <f t="shared" si="18"/>
        <v>0.56000000000000005</v>
      </c>
      <c r="G127">
        <f t="shared" si="19"/>
        <v>0.84</v>
      </c>
      <c r="H127">
        <f t="shared" si="20"/>
        <v>5.6000000000000355E-3</v>
      </c>
      <c r="I127">
        <f t="shared" si="21"/>
        <v>8</v>
      </c>
      <c r="J127">
        <f t="shared" si="22"/>
        <v>250000</v>
      </c>
      <c r="K127">
        <f t="shared" si="23"/>
        <v>1250</v>
      </c>
    </row>
    <row r="128" spans="1:11" x14ac:dyDescent="0.3">
      <c r="A128">
        <v>-6.0939686395085853E-2</v>
      </c>
      <c r="B128">
        <v>0</v>
      </c>
      <c r="C128">
        <v>1</v>
      </c>
      <c r="D128">
        <f>SUM(C$2:C128)</f>
        <v>85</v>
      </c>
      <c r="E128">
        <f>SUM(B$2:B128)</f>
        <v>42</v>
      </c>
      <c r="F128">
        <f t="shared" si="18"/>
        <v>0.56666666666666665</v>
      </c>
      <c r="G128">
        <f t="shared" si="19"/>
        <v>0.84</v>
      </c>
      <c r="H128">
        <f t="shared" si="20"/>
        <v>5.5999999999999427E-3</v>
      </c>
      <c r="I128">
        <f t="shared" si="21"/>
        <v>8</v>
      </c>
      <c r="J128">
        <f t="shared" si="22"/>
        <v>252500</v>
      </c>
      <c r="K128">
        <f t="shared" si="23"/>
        <v>1262.5</v>
      </c>
    </row>
    <row r="129" spans="1:11" x14ac:dyDescent="0.3">
      <c r="A129">
        <v>-6.353838609773392E-2</v>
      </c>
      <c r="B129">
        <v>0</v>
      </c>
      <c r="C129">
        <v>1</v>
      </c>
      <c r="D129">
        <f>SUM(C$2:C129)</f>
        <v>86</v>
      </c>
      <c r="E129">
        <f>SUM(B$2:B129)</f>
        <v>42</v>
      </c>
      <c r="F129">
        <f t="shared" si="18"/>
        <v>0.57333333333333336</v>
      </c>
      <c r="G129">
        <f t="shared" si="19"/>
        <v>0.84</v>
      </c>
      <c r="H129">
        <f t="shared" si="20"/>
        <v>5.6000000000000355E-3</v>
      </c>
      <c r="I129">
        <f t="shared" si="21"/>
        <v>8</v>
      </c>
      <c r="J129">
        <f t="shared" si="22"/>
        <v>255000</v>
      </c>
      <c r="K129">
        <f t="shared" si="23"/>
        <v>1275</v>
      </c>
    </row>
    <row r="130" spans="1:11" x14ac:dyDescent="0.3">
      <c r="A130">
        <v>-6.4153095255782472E-2</v>
      </c>
      <c r="B130">
        <v>0</v>
      </c>
      <c r="C130">
        <v>1</v>
      </c>
      <c r="D130">
        <f>SUM(C$2:C130)</f>
        <v>87</v>
      </c>
      <c r="E130">
        <f>SUM(B$2:B130)</f>
        <v>42</v>
      </c>
      <c r="F130">
        <f t="shared" ref="F130:F161" si="24">D130/150</f>
        <v>0.57999999999999996</v>
      </c>
      <c r="G130">
        <f t="shared" ref="G130:G161" si="25">E130/50</f>
        <v>0.84</v>
      </c>
      <c r="H130">
        <f t="shared" ref="H130:H161" si="26">(G130+G129)/2*(F130-F129)</f>
        <v>5.5999999999999427E-3</v>
      </c>
      <c r="I130">
        <f t="shared" ref="I130:I161" si="27">50-E130</f>
        <v>8</v>
      </c>
      <c r="J130">
        <f t="shared" ref="J130:J161" si="28">I130*5000+D130*2500</f>
        <v>257500</v>
      </c>
      <c r="K130">
        <f t="shared" ref="K130:K161" si="29">J130/200</f>
        <v>1287.5</v>
      </c>
    </row>
    <row r="131" spans="1:11" x14ac:dyDescent="0.3">
      <c r="A131">
        <v>-6.4192121498252513E-2</v>
      </c>
      <c r="B131">
        <v>0</v>
      </c>
      <c r="C131">
        <v>1</v>
      </c>
      <c r="D131">
        <f>SUM(C$2:C131)</f>
        <v>88</v>
      </c>
      <c r="E131">
        <f>SUM(B$2:B131)</f>
        <v>42</v>
      </c>
      <c r="F131">
        <f t="shared" si="24"/>
        <v>0.58666666666666667</v>
      </c>
      <c r="G131">
        <f t="shared" si="25"/>
        <v>0.84</v>
      </c>
      <c r="H131">
        <f t="shared" si="26"/>
        <v>5.6000000000000355E-3</v>
      </c>
      <c r="I131">
        <f t="shared" si="27"/>
        <v>8</v>
      </c>
      <c r="J131">
        <f t="shared" si="28"/>
        <v>260000</v>
      </c>
      <c r="K131">
        <f t="shared" si="29"/>
        <v>1300</v>
      </c>
    </row>
    <row r="132" spans="1:11" x14ac:dyDescent="0.3">
      <c r="A132">
        <v>-6.4640159672420372E-2</v>
      </c>
      <c r="B132">
        <v>1</v>
      </c>
      <c r="C132">
        <v>0</v>
      </c>
      <c r="D132">
        <f>SUM(C$2:C132)</f>
        <v>88</v>
      </c>
      <c r="E132">
        <f>SUM(B$2:B132)</f>
        <v>43</v>
      </c>
      <c r="F132">
        <f t="shared" si="24"/>
        <v>0.58666666666666667</v>
      </c>
      <c r="G132">
        <f t="shared" si="25"/>
        <v>0.86</v>
      </c>
      <c r="H132">
        <f t="shared" si="26"/>
        <v>0</v>
      </c>
      <c r="I132">
        <f t="shared" si="27"/>
        <v>7</v>
      </c>
      <c r="J132">
        <f t="shared" si="28"/>
        <v>255000</v>
      </c>
      <c r="K132">
        <f t="shared" si="29"/>
        <v>1275</v>
      </c>
    </row>
    <row r="133" spans="1:11" x14ac:dyDescent="0.3">
      <c r="A133">
        <v>-6.7154999131106174E-2</v>
      </c>
      <c r="B133">
        <v>0</v>
      </c>
      <c r="C133">
        <v>1</v>
      </c>
      <c r="D133">
        <f>SUM(C$2:C133)</f>
        <v>89</v>
      </c>
      <c r="E133">
        <f>SUM(B$2:B133)</f>
        <v>43</v>
      </c>
      <c r="F133">
        <f t="shared" si="24"/>
        <v>0.59333333333333338</v>
      </c>
      <c r="G133">
        <f t="shared" si="25"/>
        <v>0.86</v>
      </c>
      <c r="H133">
        <f t="shared" si="26"/>
        <v>5.7333333333333698E-3</v>
      </c>
      <c r="I133">
        <f t="shared" si="27"/>
        <v>7</v>
      </c>
      <c r="J133">
        <f t="shared" si="28"/>
        <v>257500</v>
      </c>
      <c r="K133">
        <f t="shared" si="29"/>
        <v>1287.5</v>
      </c>
    </row>
    <row r="134" spans="1:11" x14ac:dyDescent="0.3">
      <c r="A134">
        <v>-6.9141267411692853E-2</v>
      </c>
      <c r="B134">
        <v>0</v>
      </c>
      <c r="C134">
        <v>1</v>
      </c>
      <c r="D134">
        <f>SUM(C$2:C134)</f>
        <v>90</v>
      </c>
      <c r="E134">
        <f>SUM(B$2:B134)</f>
        <v>43</v>
      </c>
      <c r="F134">
        <f t="shared" si="24"/>
        <v>0.6</v>
      </c>
      <c r="G134">
        <f t="shared" si="25"/>
        <v>0.86</v>
      </c>
      <c r="H134">
        <f t="shared" si="26"/>
        <v>5.7333333333332744E-3</v>
      </c>
      <c r="I134">
        <f t="shared" si="27"/>
        <v>7</v>
      </c>
      <c r="J134">
        <f t="shared" si="28"/>
        <v>260000</v>
      </c>
      <c r="K134">
        <f t="shared" si="29"/>
        <v>1300</v>
      </c>
    </row>
    <row r="135" spans="1:11" x14ac:dyDescent="0.3">
      <c r="A135">
        <v>-7.1885456473794906E-2</v>
      </c>
      <c r="B135">
        <v>1</v>
      </c>
      <c r="C135">
        <v>0</v>
      </c>
      <c r="D135">
        <f>SUM(C$2:C135)</f>
        <v>90</v>
      </c>
      <c r="E135">
        <f>SUM(B$2:B135)</f>
        <v>44</v>
      </c>
      <c r="F135">
        <f t="shared" si="24"/>
        <v>0.6</v>
      </c>
      <c r="G135">
        <f t="shared" si="25"/>
        <v>0.88</v>
      </c>
      <c r="H135">
        <f t="shared" si="26"/>
        <v>0</v>
      </c>
      <c r="I135">
        <f t="shared" si="27"/>
        <v>6</v>
      </c>
      <c r="J135">
        <f t="shared" si="28"/>
        <v>255000</v>
      </c>
      <c r="K135">
        <f t="shared" si="29"/>
        <v>1275</v>
      </c>
    </row>
    <row r="136" spans="1:11" x14ac:dyDescent="0.3">
      <c r="A136">
        <v>-7.6972634852513946E-2</v>
      </c>
      <c r="B136">
        <v>1</v>
      </c>
      <c r="C136">
        <v>0</v>
      </c>
      <c r="D136">
        <f>SUM(C$2:C136)</f>
        <v>90</v>
      </c>
      <c r="E136">
        <f>SUM(B$2:B136)</f>
        <v>45</v>
      </c>
      <c r="F136">
        <f t="shared" si="24"/>
        <v>0.6</v>
      </c>
      <c r="G136">
        <f t="shared" si="25"/>
        <v>0.9</v>
      </c>
      <c r="H136">
        <f t="shared" si="26"/>
        <v>0</v>
      </c>
      <c r="I136">
        <f t="shared" si="27"/>
        <v>5</v>
      </c>
      <c r="J136">
        <f t="shared" si="28"/>
        <v>250000</v>
      </c>
      <c r="K136">
        <f t="shared" si="29"/>
        <v>1250</v>
      </c>
    </row>
    <row r="137" spans="1:11" x14ac:dyDescent="0.3">
      <c r="A137">
        <v>-7.7330095759152034E-2</v>
      </c>
      <c r="B137">
        <v>0</v>
      </c>
      <c r="C137">
        <v>1</v>
      </c>
      <c r="D137">
        <f>SUM(C$2:C137)</f>
        <v>91</v>
      </c>
      <c r="E137">
        <f>SUM(B$2:B137)</f>
        <v>45</v>
      </c>
      <c r="F137">
        <f t="shared" si="24"/>
        <v>0.60666666666666669</v>
      </c>
      <c r="G137">
        <f t="shared" si="25"/>
        <v>0.9</v>
      </c>
      <c r="H137">
        <f t="shared" si="26"/>
        <v>6.0000000000000392E-3</v>
      </c>
      <c r="I137">
        <f t="shared" si="27"/>
        <v>5</v>
      </c>
      <c r="J137">
        <f t="shared" si="28"/>
        <v>252500</v>
      </c>
      <c r="K137">
        <f t="shared" si="29"/>
        <v>1262.5</v>
      </c>
    </row>
    <row r="138" spans="1:11" x14ac:dyDescent="0.3">
      <c r="A138">
        <v>-7.9231041406398126E-2</v>
      </c>
      <c r="B138">
        <v>1</v>
      </c>
      <c r="C138">
        <v>0</v>
      </c>
      <c r="D138">
        <f>SUM(C$2:C138)</f>
        <v>91</v>
      </c>
      <c r="E138">
        <f>SUM(B$2:B138)</f>
        <v>46</v>
      </c>
      <c r="F138">
        <f t="shared" si="24"/>
        <v>0.60666666666666669</v>
      </c>
      <c r="G138">
        <f t="shared" si="25"/>
        <v>0.92</v>
      </c>
      <c r="H138">
        <f t="shared" si="26"/>
        <v>0</v>
      </c>
      <c r="I138">
        <f t="shared" si="27"/>
        <v>4</v>
      </c>
      <c r="J138">
        <f t="shared" si="28"/>
        <v>247500</v>
      </c>
      <c r="K138">
        <f t="shared" si="29"/>
        <v>1237.5</v>
      </c>
    </row>
    <row r="139" spans="1:11" x14ac:dyDescent="0.3">
      <c r="A139">
        <v>-8.3431946783333488E-2</v>
      </c>
      <c r="B139">
        <v>0</v>
      </c>
      <c r="C139">
        <v>1</v>
      </c>
      <c r="D139">
        <f>SUM(C$2:C139)</f>
        <v>92</v>
      </c>
      <c r="E139">
        <f>SUM(B$2:B139)</f>
        <v>46</v>
      </c>
      <c r="F139">
        <f t="shared" si="24"/>
        <v>0.61333333333333329</v>
      </c>
      <c r="G139">
        <f t="shared" si="25"/>
        <v>0.92</v>
      </c>
      <c r="H139">
        <f t="shared" si="26"/>
        <v>6.1333333333332711E-3</v>
      </c>
      <c r="I139">
        <f t="shared" si="27"/>
        <v>4</v>
      </c>
      <c r="J139">
        <f t="shared" si="28"/>
        <v>250000</v>
      </c>
      <c r="K139">
        <f t="shared" si="29"/>
        <v>1250</v>
      </c>
    </row>
    <row r="140" spans="1:11" x14ac:dyDescent="0.3">
      <c r="A140">
        <v>-8.8400473606861943E-2</v>
      </c>
      <c r="B140">
        <v>0</v>
      </c>
      <c r="C140">
        <v>1</v>
      </c>
      <c r="D140">
        <f>SUM(C$2:C140)</f>
        <v>93</v>
      </c>
      <c r="E140">
        <f>SUM(B$2:B140)</f>
        <v>46</v>
      </c>
      <c r="F140">
        <f t="shared" si="24"/>
        <v>0.62</v>
      </c>
      <c r="G140">
        <f t="shared" si="25"/>
        <v>0.92</v>
      </c>
      <c r="H140">
        <f t="shared" si="26"/>
        <v>6.1333333333333734E-3</v>
      </c>
      <c r="I140">
        <f t="shared" si="27"/>
        <v>4</v>
      </c>
      <c r="J140">
        <f t="shared" si="28"/>
        <v>252500</v>
      </c>
      <c r="K140">
        <f t="shared" si="29"/>
        <v>1262.5</v>
      </c>
    </row>
    <row r="141" spans="1:11" x14ac:dyDescent="0.3">
      <c r="A141">
        <v>-8.8981576534850143E-2</v>
      </c>
      <c r="B141">
        <v>0</v>
      </c>
      <c r="C141">
        <v>1</v>
      </c>
      <c r="D141">
        <f>SUM(C$2:C141)</f>
        <v>94</v>
      </c>
      <c r="E141">
        <f>SUM(B$2:B141)</f>
        <v>46</v>
      </c>
      <c r="F141">
        <f t="shared" si="24"/>
        <v>0.62666666666666671</v>
      </c>
      <c r="G141">
        <f t="shared" si="25"/>
        <v>0.92</v>
      </c>
      <c r="H141">
        <f t="shared" si="26"/>
        <v>6.1333333333333734E-3</v>
      </c>
      <c r="I141">
        <f t="shared" si="27"/>
        <v>4</v>
      </c>
      <c r="J141">
        <f t="shared" si="28"/>
        <v>255000</v>
      </c>
      <c r="K141">
        <f t="shared" si="29"/>
        <v>1275</v>
      </c>
    </row>
    <row r="142" spans="1:11" x14ac:dyDescent="0.3">
      <c r="A142">
        <v>-8.9155832902338292E-2</v>
      </c>
      <c r="B142">
        <v>0</v>
      </c>
      <c r="C142">
        <v>1</v>
      </c>
      <c r="D142">
        <f>SUM(C$2:C142)</f>
        <v>95</v>
      </c>
      <c r="E142">
        <f>SUM(B$2:B142)</f>
        <v>46</v>
      </c>
      <c r="F142">
        <f t="shared" si="24"/>
        <v>0.6333333333333333</v>
      </c>
      <c r="G142">
        <f t="shared" si="25"/>
        <v>0.92</v>
      </c>
      <c r="H142">
        <f t="shared" si="26"/>
        <v>6.1333333333332711E-3</v>
      </c>
      <c r="I142">
        <f t="shared" si="27"/>
        <v>4</v>
      </c>
      <c r="J142">
        <f t="shared" si="28"/>
        <v>257500</v>
      </c>
      <c r="K142">
        <f t="shared" si="29"/>
        <v>1287.5</v>
      </c>
    </row>
    <row r="143" spans="1:11" x14ac:dyDescent="0.3">
      <c r="A143">
        <v>-9.5452703483927037E-2</v>
      </c>
      <c r="B143">
        <v>0</v>
      </c>
      <c r="C143">
        <v>1</v>
      </c>
      <c r="D143">
        <f>SUM(C$2:C143)</f>
        <v>96</v>
      </c>
      <c r="E143">
        <f>SUM(B$2:B143)</f>
        <v>46</v>
      </c>
      <c r="F143">
        <f t="shared" si="24"/>
        <v>0.64</v>
      </c>
      <c r="G143">
        <f t="shared" si="25"/>
        <v>0.92</v>
      </c>
      <c r="H143">
        <f t="shared" si="26"/>
        <v>6.1333333333333734E-3</v>
      </c>
      <c r="I143">
        <f t="shared" si="27"/>
        <v>4</v>
      </c>
      <c r="J143">
        <f t="shared" si="28"/>
        <v>260000</v>
      </c>
      <c r="K143">
        <f t="shared" si="29"/>
        <v>1300</v>
      </c>
    </row>
    <row r="144" spans="1:11" x14ac:dyDescent="0.3">
      <c r="A144">
        <v>-9.5844113165502454E-2</v>
      </c>
      <c r="B144">
        <v>0</v>
      </c>
      <c r="C144">
        <v>1</v>
      </c>
      <c r="D144">
        <f>SUM(C$2:C144)</f>
        <v>97</v>
      </c>
      <c r="E144">
        <f>SUM(B$2:B144)</f>
        <v>46</v>
      </c>
      <c r="F144">
        <f t="shared" si="24"/>
        <v>0.64666666666666661</v>
      </c>
      <c r="G144">
        <f t="shared" si="25"/>
        <v>0.92</v>
      </c>
      <c r="H144">
        <f t="shared" si="26"/>
        <v>6.1333333333332711E-3</v>
      </c>
      <c r="I144">
        <f t="shared" si="27"/>
        <v>4</v>
      </c>
      <c r="J144">
        <f t="shared" si="28"/>
        <v>262500</v>
      </c>
      <c r="K144">
        <f t="shared" si="29"/>
        <v>1312.5</v>
      </c>
    </row>
    <row r="145" spans="1:11" x14ac:dyDescent="0.3">
      <c r="A145">
        <v>-9.6697746022399139E-2</v>
      </c>
      <c r="B145">
        <v>0</v>
      </c>
      <c r="C145">
        <v>1</v>
      </c>
      <c r="D145">
        <f>SUM(C$2:C145)</f>
        <v>98</v>
      </c>
      <c r="E145">
        <f>SUM(B$2:B145)</f>
        <v>46</v>
      </c>
      <c r="F145">
        <f t="shared" si="24"/>
        <v>0.65333333333333332</v>
      </c>
      <c r="G145">
        <f t="shared" si="25"/>
        <v>0.92</v>
      </c>
      <c r="H145">
        <f t="shared" si="26"/>
        <v>6.1333333333333734E-3</v>
      </c>
      <c r="I145">
        <f t="shared" si="27"/>
        <v>4</v>
      </c>
      <c r="J145">
        <f t="shared" si="28"/>
        <v>265000</v>
      </c>
      <c r="K145">
        <f t="shared" si="29"/>
        <v>1325</v>
      </c>
    </row>
    <row r="146" spans="1:11" x14ac:dyDescent="0.3">
      <c r="A146">
        <v>-0.10793754379963202</v>
      </c>
      <c r="B146">
        <v>1</v>
      </c>
      <c r="C146">
        <v>0</v>
      </c>
      <c r="D146">
        <f>SUM(C$2:C146)</f>
        <v>98</v>
      </c>
      <c r="E146">
        <f>SUM(B$2:B146)</f>
        <v>47</v>
      </c>
      <c r="F146">
        <f t="shared" si="24"/>
        <v>0.65333333333333332</v>
      </c>
      <c r="G146">
        <f t="shared" si="25"/>
        <v>0.94</v>
      </c>
      <c r="H146">
        <f t="shared" si="26"/>
        <v>0</v>
      </c>
      <c r="I146">
        <f t="shared" si="27"/>
        <v>3</v>
      </c>
      <c r="J146">
        <f t="shared" si="28"/>
        <v>260000</v>
      </c>
      <c r="K146">
        <f t="shared" si="29"/>
        <v>1300</v>
      </c>
    </row>
    <row r="147" spans="1:11" x14ac:dyDescent="0.3">
      <c r="A147">
        <v>-0.11108564869713716</v>
      </c>
      <c r="B147">
        <v>0</v>
      </c>
      <c r="C147">
        <v>1</v>
      </c>
      <c r="D147">
        <f>SUM(C$2:C147)</f>
        <v>99</v>
      </c>
      <c r="E147">
        <f>SUM(B$2:B147)</f>
        <v>47</v>
      </c>
      <c r="F147">
        <f t="shared" si="24"/>
        <v>0.66</v>
      </c>
      <c r="G147">
        <f t="shared" si="25"/>
        <v>0.94</v>
      </c>
      <c r="H147">
        <f t="shared" si="26"/>
        <v>6.2666666666667068E-3</v>
      </c>
      <c r="I147">
        <f t="shared" si="27"/>
        <v>3</v>
      </c>
      <c r="J147">
        <f t="shared" si="28"/>
        <v>262500</v>
      </c>
      <c r="K147">
        <f t="shared" si="29"/>
        <v>1312.5</v>
      </c>
    </row>
    <row r="148" spans="1:11" x14ac:dyDescent="0.3">
      <c r="A148">
        <v>-0.11466050436724197</v>
      </c>
      <c r="B148">
        <v>0</v>
      </c>
      <c r="C148">
        <v>1</v>
      </c>
      <c r="D148">
        <f>SUM(C$2:C148)</f>
        <v>100</v>
      </c>
      <c r="E148">
        <f>SUM(B$2:B148)</f>
        <v>47</v>
      </c>
      <c r="F148">
        <f t="shared" si="24"/>
        <v>0.66666666666666663</v>
      </c>
      <c r="G148">
        <f t="shared" si="25"/>
        <v>0.94</v>
      </c>
      <c r="H148">
        <f t="shared" si="26"/>
        <v>6.2666666666666027E-3</v>
      </c>
      <c r="I148">
        <f t="shared" si="27"/>
        <v>3</v>
      </c>
      <c r="J148">
        <f t="shared" si="28"/>
        <v>265000</v>
      </c>
      <c r="K148">
        <f t="shared" si="29"/>
        <v>1325</v>
      </c>
    </row>
    <row r="149" spans="1:11" x14ac:dyDescent="0.3">
      <c r="A149">
        <v>-0.1191227835761396</v>
      </c>
      <c r="B149">
        <v>0</v>
      </c>
      <c r="C149">
        <v>1</v>
      </c>
      <c r="D149">
        <f>SUM(C$2:C149)</f>
        <v>101</v>
      </c>
      <c r="E149">
        <f>SUM(B$2:B149)</f>
        <v>47</v>
      </c>
      <c r="F149">
        <f t="shared" si="24"/>
        <v>0.67333333333333334</v>
      </c>
      <c r="G149">
        <f t="shared" si="25"/>
        <v>0.94</v>
      </c>
      <c r="H149">
        <f t="shared" si="26"/>
        <v>6.2666666666667068E-3</v>
      </c>
      <c r="I149">
        <f t="shared" si="27"/>
        <v>3</v>
      </c>
      <c r="J149">
        <f t="shared" si="28"/>
        <v>267500</v>
      </c>
      <c r="K149">
        <f t="shared" si="29"/>
        <v>1337.5</v>
      </c>
    </row>
    <row r="150" spans="1:11" x14ac:dyDescent="0.3">
      <c r="A150">
        <v>-0.13094488286553899</v>
      </c>
      <c r="B150">
        <v>0</v>
      </c>
      <c r="C150">
        <v>1</v>
      </c>
      <c r="D150">
        <f>SUM(C$2:C150)</f>
        <v>102</v>
      </c>
      <c r="E150">
        <f>SUM(B$2:B150)</f>
        <v>47</v>
      </c>
      <c r="F150">
        <f t="shared" si="24"/>
        <v>0.68</v>
      </c>
      <c r="G150">
        <f t="shared" si="25"/>
        <v>0.94</v>
      </c>
      <c r="H150">
        <f t="shared" si="26"/>
        <v>6.2666666666667068E-3</v>
      </c>
      <c r="I150">
        <f t="shared" si="27"/>
        <v>3</v>
      </c>
      <c r="J150">
        <f t="shared" si="28"/>
        <v>270000</v>
      </c>
      <c r="K150">
        <f t="shared" si="29"/>
        <v>1350</v>
      </c>
    </row>
    <row r="151" spans="1:11" x14ac:dyDescent="0.3">
      <c r="A151">
        <v>-0.14275700009924636</v>
      </c>
      <c r="B151">
        <v>0</v>
      </c>
      <c r="C151">
        <v>1</v>
      </c>
      <c r="D151">
        <f>SUM(C$2:C151)</f>
        <v>103</v>
      </c>
      <c r="E151">
        <f>SUM(B$2:B151)</f>
        <v>47</v>
      </c>
      <c r="F151">
        <f t="shared" si="24"/>
        <v>0.68666666666666665</v>
      </c>
      <c r="G151">
        <f t="shared" si="25"/>
        <v>0.94</v>
      </c>
      <c r="H151">
        <f t="shared" si="26"/>
        <v>6.2666666666666027E-3</v>
      </c>
      <c r="I151">
        <f t="shared" si="27"/>
        <v>3</v>
      </c>
      <c r="J151">
        <f t="shared" si="28"/>
        <v>272500</v>
      </c>
      <c r="K151">
        <f t="shared" si="29"/>
        <v>1362.5</v>
      </c>
    </row>
    <row r="152" spans="1:11" x14ac:dyDescent="0.3">
      <c r="A152">
        <v>-0.15478844975699427</v>
      </c>
      <c r="B152">
        <v>0</v>
      </c>
      <c r="C152">
        <v>1</v>
      </c>
      <c r="D152">
        <f>SUM(C$2:C152)</f>
        <v>104</v>
      </c>
      <c r="E152">
        <f>SUM(B$2:B152)</f>
        <v>47</v>
      </c>
      <c r="F152">
        <f t="shared" si="24"/>
        <v>0.69333333333333336</v>
      </c>
      <c r="G152">
        <f t="shared" si="25"/>
        <v>0.94</v>
      </c>
      <c r="H152">
        <f t="shared" si="26"/>
        <v>6.2666666666667068E-3</v>
      </c>
      <c r="I152">
        <f t="shared" si="27"/>
        <v>3</v>
      </c>
      <c r="J152">
        <f t="shared" si="28"/>
        <v>275000</v>
      </c>
      <c r="K152">
        <f t="shared" si="29"/>
        <v>1375</v>
      </c>
    </row>
    <row r="153" spans="1:11" x14ac:dyDescent="0.3">
      <c r="A153">
        <v>-0.17293513243381642</v>
      </c>
      <c r="B153">
        <v>0</v>
      </c>
      <c r="C153">
        <v>1</v>
      </c>
      <c r="D153">
        <f>SUM(C$2:C153)</f>
        <v>105</v>
      </c>
      <c r="E153">
        <f>SUM(B$2:B153)</f>
        <v>47</v>
      </c>
      <c r="F153">
        <f t="shared" si="24"/>
        <v>0.7</v>
      </c>
      <c r="G153">
        <f t="shared" si="25"/>
        <v>0.94</v>
      </c>
      <c r="H153">
        <f t="shared" si="26"/>
        <v>6.2666666666666027E-3</v>
      </c>
      <c r="I153">
        <f t="shared" si="27"/>
        <v>3</v>
      </c>
      <c r="J153">
        <f t="shared" si="28"/>
        <v>277500</v>
      </c>
      <c r="K153">
        <f t="shared" si="29"/>
        <v>1387.5</v>
      </c>
    </row>
    <row r="154" spans="1:11" x14ac:dyDescent="0.3">
      <c r="A154">
        <v>-0.19588958057464029</v>
      </c>
      <c r="B154">
        <v>0</v>
      </c>
      <c r="C154">
        <v>1</v>
      </c>
      <c r="D154">
        <f>SUM(C$2:C154)</f>
        <v>106</v>
      </c>
      <c r="E154">
        <f>SUM(B$2:B154)</f>
        <v>47</v>
      </c>
      <c r="F154">
        <f t="shared" si="24"/>
        <v>0.70666666666666667</v>
      </c>
      <c r="G154">
        <f t="shared" si="25"/>
        <v>0.94</v>
      </c>
      <c r="H154">
        <f t="shared" si="26"/>
        <v>6.2666666666667068E-3</v>
      </c>
      <c r="I154">
        <f t="shared" si="27"/>
        <v>3</v>
      </c>
      <c r="J154">
        <f t="shared" si="28"/>
        <v>280000</v>
      </c>
      <c r="K154">
        <f t="shared" si="29"/>
        <v>1400</v>
      </c>
    </row>
    <row r="155" spans="1:11" x14ac:dyDescent="0.3">
      <c r="A155">
        <v>-0.19601768317408727</v>
      </c>
      <c r="B155">
        <v>1</v>
      </c>
      <c r="C155">
        <v>0</v>
      </c>
      <c r="D155">
        <f>SUM(C$2:C155)</f>
        <v>106</v>
      </c>
      <c r="E155">
        <f>SUM(B$2:B155)</f>
        <v>48</v>
      </c>
      <c r="F155">
        <f t="shared" si="24"/>
        <v>0.70666666666666667</v>
      </c>
      <c r="G155">
        <f t="shared" si="25"/>
        <v>0.96</v>
      </c>
      <c r="H155">
        <f t="shared" si="26"/>
        <v>0</v>
      </c>
      <c r="I155">
        <f t="shared" si="27"/>
        <v>2</v>
      </c>
      <c r="J155">
        <f t="shared" si="28"/>
        <v>275000</v>
      </c>
      <c r="K155">
        <f t="shared" si="29"/>
        <v>1375</v>
      </c>
    </row>
    <row r="156" spans="1:11" x14ac:dyDescent="0.3">
      <c r="A156">
        <v>-0.2035201479404985</v>
      </c>
      <c r="B156">
        <v>0</v>
      </c>
      <c r="C156">
        <v>1</v>
      </c>
      <c r="D156">
        <f>SUM(C$2:C156)</f>
        <v>107</v>
      </c>
      <c r="E156">
        <f>SUM(B$2:B156)</f>
        <v>48</v>
      </c>
      <c r="F156">
        <f t="shared" si="24"/>
        <v>0.71333333333333337</v>
      </c>
      <c r="G156">
        <f t="shared" si="25"/>
        <v>0.96</v>
      </c>
      <c r="H156">
        <f t="shared" si="26"/>
        <v>6.4000000000000411E-3</v>
      </c>
      <c r="I156">
        <f t="shared" si="27"/>
        <v>2</v>
      </c>
      <c r="J156">
        <f t="shared" si="28"/>
        <v>277500</v>
      </c>
      <c r="K156">
        <f t="shared" si="29"/>
        <v>1387.5</v>
      </c>
    </row>
    <row r="157" spans="1:11" x14ac:dyDescent="0.3">
      <c r="A157">
        <v>-0.21025963081426322</v>
      </c>
      <c r="B157">
        <v>0</v>
      </c>
      <c r="C157">
        <v>1</v>
      </c>
      <c r="D157">
        <f>SUM(C$2:C157)</f>
        <v>108</v>
      </c>
      <c r="E157">
        <f>SUM(B$2:B157)</f>
        <v>48</v>
      </c>
      <c r="F157">
        <f t="shared" si="24"/>
        <v>0.72</v>
      </c>
      <c r="G157">
        <f t="shared" si="25"/>
        <v>0.96</v>
      </c>
      <c r="H157">
        <f t="shared" si="26"/>
        <v>6.3999999999999344E-3</v>
      </c>
      <c r="I157">
        <f t="shared" si="27"/>
        <v>2</v>
      </c>
      <c r="J157">
        <f t="shared" si="28"/>
        <v>280000</v>
      </c>
      <c r="K157">
        <f t="shared" si="29"/>
        <v>1400</v>
      </c>
    </row>
    <row r="158" spans="1:11" x14ac:dyDescent="0.3">
      <c r="A158">
        <v>-0.2132819290012285</v>
      </c>
      <c r="B158">
        <v>0</v>
      </c>
      <c r="C158">
        <v>1</v>
      </c>
      <c r="D158">
        <f>SUM(C$2:C158)</f>
        <v>109</v>
      </c>
      <c r="E158">
        <f>SUM(B$2:B158)</f>
        <v>48</v>
      </c>
      <c r="F158">
        <f t="shared" si="24"/>
        <v>0.72666666666666668</v>
      </c>
      <c r="G158">
        <f t="shared" si="25"/>
        <v>0.96</v>
      </c>
      <c r="H158">
        <f t="shared" si="26"/>
        <v>6.4000000000000411E-3</v>
      </c>
      <c r="I158">
        <f t="shared" si="27"/>
        <v>2</v>
      </c>
      <c r="J158">
        <f t="shared" si="28"/>
        <v>282500</v>
      </c>
      <c r="K158">
        <f t="shared" si="29"/>
        <v>1412.5</v>
      </c>
    </row>
    <row r="159" spans="1:11" x14ac:dyDescent="0.3">
      <c r="A159">
        <v>-0.21377489791026519</v>
      </c>
      <c r="B159">
        <v>0</v>
      </c>
      <c r="C159">
        <v>1</v>
      </c>
      <c r="D159">
        <f>SUM(C$2:C159)</f>
        <v>110</v>
      </c>
      <c r="E159">
        <f>SUM(B$2:B159)</f>
        <v>48</v>
      </c>
      <c r="F159">
        <f t="shared" si="24"/>
        <v>0.73333333333333328</v>
      </c>
      <c r="G159">
        <f t="shared" si="25"/>
        <v>0.96</v>
      </c>
      <c r="H159">
        <f t="shared" si="26"/>
        <v>6.3999999999999344E-3</v>
      </c>
      <c r="I159">
        <f t="shared" si="27"/>
        <v>2</v>
      </c>
      <c r="J159">
        <f t="shared" si="28"/>
        <v>285000</v>
      </c>
      <c r="K159">
        <f t="shared" si="29"/>
        <v>1425</v>
      </c>
    </row>
    <row r="160" spans="1:11" x14ac:dyDescent="0.3">
      <c r="A160">
        <v>-0.21404238572759887</v>
      </c>
      <c r="B160">
        <v>0</v>
      </c>
      <c r="C160">
        <v>1</v>
      </c>
      <c r="D160">
        <f>SUM(C$2:C160)</f>
        <v>111</v>
      </c>
      <c r="E160">
        <f>SUM(B$2:B160)</f>
        <v>48</v>
      </c>
      <c r="F160">
        <f t="shared" si="24"/>
        <v>0.74</v>
      </c>
      <c r="G160">
        <f t="shared" si="25"/>
        <v>0.96</v>
      </c>
      <c r="H160">
        <f t="shared" si="26"/>
        <v>6.4000000000000411E-3</v>
      </c>
      <c r="I160">
        <f t="shared" si="27"/>
        <v>2</v>
      </c>
      <c r="J160">
        <f t="shared" si="28"/>
        <v>287500</v>
      </c>
      <c r="K160">
        <f t="shared" si="29"/>
        <v>1437.5</v>
      </c>
    </row>
    <row r="161" spans="1:11" x14ac:dyDescent="0.3">
      <c r="A161">
        <v>-0.21448953748258626</v>
      </c>
      <c r="B161">
        <v>0</v>
      </c>
      <c r="C161">
        <v>1</v>
      </c>
      <c r="D161">
        <f>SUM(C$2:C161)</f>
        <v>112</v>
      </c>
      <c r="E161">
        <f>SUM(B$2:B161)</f>
        <v>48</v>
      </c>
      <c r="F161">
        <f t="shared" si="24"/>
        <v>0.7466666666666667</v>
      </c>
      <c r="G161">
        <f t="shared" si="25"/>
        <v>0.96</v>
      </c>
      <c r="H161">
        <f t="shared" si="26"/>
        <v>6.4000000000000411E-3</v>
      </c>
      <c r="I161">
        <f t="shared" si="27"/>
        <v>2</v>
      </c>
      <c r="J161">
        <f t="shared" si="28"/>
        <v>290000</v>
      </c>
      <c r="K161">
        <f t="shared" si="29"/>
        <v>1450</v>
      </c>
    </row>
    <row r="162" spans="1:11" x14ac:dyDescent="0.3">
      <c r="A162">
        <v>-0.22318210519668769</v>
      </c>
      <c r="B162">
        <v>0</v>
      </c>
      <c r="C162">
        <v>1</v>
      </c>
      <c r="D162">
        <f>SUM(C$2:C162)</f>
        <v>113</v>
      </c>
      <c r="E162">
        <f>SUM(B$2:B162)</f>
        <v>48</v>
      </c>
      <c r="F162">
        <f t="shared" ref="F162:F193" si="30">D162/150</f>
        <v>0.7533333333333333</v>
      </c>
      <c r="G162">
        <f t="shared" ref="G162:G193" si="31">E162/50</f>
        <v>0.96</v>
      </c>
      <c r="H162">
        <f t="shared" ref="H162:H193" si="32">(G162+G161)/2*(F162-F161)</f>
        <v>6.3999999999999344E-3</v>
      </c>
      <c r="I162">
        <f t="shared" ref="I162:I193" si="33">50-E162</f>
        <v>2</v>
      </c>
      <c r="J162">
        <f t="shared" ref="J162:J193" si="34">I162*5000+D162*2500</f>
        <v>292500</v>
      </c>
      <c r="K162">
        <f t="shared" ref="K162:K193" si="35">J162/200</f>
        <v>1462.5</v>
      </c>
    </row>
    <row r="163" spans="1:11" x14ac:dyDescent="0.3">
      <c r="A163">
        <v>-0.22626840411898649</v>
      </c>
      <c r="B163">
        <v>0</v>
      </c>
      <c r="C163">
        <v>1</v>
      </c>
      <c r="D163">
        <f>SUM(C$2:C163)</f>
        <v>114</v>
      </c>
      <c r="E163">
        <f>SUM(B$2:B163)</f>
        <v>48</v>
      </c>
      <c r="F163">
        <f t="shared" si="30"/>
        <v>0.76</v>
      </c>
      <c r="G163">
        <f t="shared" si="31"/>
        <v>0.96</v>
      </c>
      <c r="H163">
        <f t="shared" si="32"/>
        <v>6.4000000000000411E-3</v>
      </c>
      <c r="I163">
        <f t="shared" si="33"/>
        <v>2</v>
      </c>
      <c r="J163">
        <f t="shared" si="34"/>
        <v>295000</v>
      </c>
      <c r="K163">
        <f t="shared" si="35"/>
        <v>1475</v>
      </c>
    </row>
    <row r="164" spans="1:11" x14ac:dyDescent="0.3">
      <c r="A164">
        <v>-0.23204648101972572</v>
      </c>
      <c r="B164">
        <v>0</v>
      </c>
      <c r="C164">
        <v>1</v>
      </c>
      <c r="D164">
        <f>SUM(C$2:C164)</f>
        <v>115</v>
      </c>
      <c r="E164">
        <f>SUM(B$2:B164)</f>
        <v>48</v>
      </c>
      <c r="F164">
        <f t="shared" si="30"/>
        <v>0.76666666666666672</v>
      </c>
      <c r="G164">
        <f t="shared" si="31"/>
        <v>0.96</v>
      </c>
      <c r="H164">
        <f t="shared" si="32"/>
        <v>6.4000000000000411E-3</v>
      </c>
      <c r="I164">
        <f t="shared" si="33"/>
        <v>2</v>
      </c>
      <c r="J164">
        <f t="shared" si="34"/>
        <v>297500</v>
      </c>
      <c r="K164">
        <f t="shared" si="35"/>
        <v>1487.5</v>
      </c>
    </row>
    <row r="165" spans="1:11" x14ac:dyDescent="0.3">
      <c r="A165">
        <v>-0.24828284237584486</v>
      </c>
      <c r="B165">
        <v>0</v>
      </c>
      <c r="C165">
        <v>1</v>
      </c>
      <c r="D165">
        <f>SUM(C$2:C165)</f>
        <v>116</v>
      </c>
      <c r="E165">
        <f>SUM(B$2:B165)</f>
        <v>48</v>
      </c>
      <c r="F165">
        <f t="shared" si="30"/>
        <v>0.77333333333333332</v>
      </c>
      <c r="G165">
        <f t="shared" si="31"/>
        <v>0.96</v>
      </c>
      <c r="H165">
        <f t="shared" si="32"/>
        <v>6.3999999999999344E-3</v>
      </c>
      <c r="I165">
        <f t="shared" si="33"/>
        <v>2</v>
      </c>
      <c r="J165">
        <f t="shared" si="34"/>
        <v>300000</v>
      </c>
      <c r="K165">
        <f t="shared" si="35"/>
        <v>1500</v>
      </c>
    </row>
    <row r="166" spans="1:11" x14ac:dyDescent="0.3">
      <c r="A166">
        <v>-0.25400075947773804</v>
      </c>
      <c r="B166">
        <v>0</v>
      </c>
      <c r="C166">
        <v>1</v>
      </c>
      <c r="D166">
        <f>SUM(C$2:C166)</f>
        <v>117</v>
      </c>
      <c r="E166">
        <f>SUM(B$2:B166)</f>
        <v>48</v>
      </c>
      <c r="F166">
        <f t="shared" si="30"/>
        <v>0.78</v>
      </c>
      <c r="G166">
        <f t="shared" si="31"/>
        <v>0.96</v>
      </c>
      <c r="H166">
        <f t="shared" si="32"/>
        <v>6.4000000000000411E-3</v>
      </c>
      <c r="I166">
        <f t="shared" si="33"/>
        <v>2</v>
      </c>
      <c r="J166">
        <f t="shared" si="34"/>
        <v>302500</v>
      </c>
      <c r="K166">
        <f t="shared" si="35"/>
        <v>1512.5</v>
      </c>
    </row>
    <row r="167" spans="1:11" x14ac:dyDescent="0.3">
      <c r="A167">
        <v>-0.25539150841665131</v>
      </c>
      <c r="B167">
        <v>0</v>
      </c>
      <c r="C167">
        <v>1</v>
      </c>
      <c r="D167">
        <f>SUM(C$2:C167)</f>
        <v>118</v>
      </c>
      <c r="E167">
        <f>SUM(B$2:B167)</f>
        <v>48</v>
      </c>
      <c r="F167">
        <f t="shared" si="30"/>
        <v>0.78666666666666663</v>
      </c>
      <c r="G167">
        <f t="shared" si="31"/>
        <v>0.96</v>
      </c>
      <c r="H167">
        <f t="shared" si="32"/>
        <v>6.3999999999999344E-3</v>
      </c>
      <c r="I167">
        <f t="shared" si="33"/>
        <v>2</v>
      </c>
      <c r="J167">
        <f t="shared" si="34"/>
        <v>305000</v>
      </c>
      <c r="K167">
        <f t="shared" si="35"/>
        <v>1525</v>
      </c>
    </row>
    <row r="168" spans="1:11" x14ac:dyDescent="0.3">
      <c r="A168">
        <v>-0.29659724339798821</v>
      </c>
      <c r="B168">
        <v>0</v>
      </c>
      <c r="C168">
        <v>1</v>
      </c>
      <c r="D168">
        <f>SUM(C$2:C168)</f>
        <v>119</v>
      </c>
      <c r="E168">
        <f>SUM(B$2:B168)</f>
        <v>48</v>
      </c>
      <c r="F168">
        <f t="shared" si="30"/>
        <v>0.79333333333333333</v>
      </c>
      <c r="G168">
        <f t="shared" si="31"/>
        <v>0.96</v>
      </c>
      <c r="H168">
        <f t="shared" si="32"/>
        <v>6.4000000000000411E-3</v>
      </c>
      <c r="I168">
        <f t="shared" si="33"/>
        <v>2</v>
      </c>
      <c r="J168">
        <f t="shared" si="34"/>
        <v>307500</v>
      </c>
      <c r="K168">
        <f t="shared" si="35"/>
        <v>1537.5</v>
      </c>
    </row>
    <row r="169" spans="1:11" x14ac:dyDescent="0.3">
      <c r="A169">
        <v>-0.29837019484583965</v>
      </c>
      <c r="B169">
        <v>0</v>
      </c>
      <c r="C169">
        <v>1</v>
      </c>
      <c r="D169">
        <f>SUM(C$2:C169)</f>
        <v>120</v>
      </c>
      <c r="E169">
        <f>SUM(B$2:B169)</f>
        <v>48</v>
      </c>
      <c r="F169">
        <f t="shared" si="30"/>
        <v>0.8</v>
      </c>
      <c r="G169">
        <f t="shared" si="31"/>
        <v>0.96</v>
      </c>
      <c r="H169">
        <f t="shared" si="32"/>
        <v>6.4000000000000411E-3</v>
      </c>
      <c r="I169">
        <f t="shared" si="33"/>
        <v>2</v>
      </c>
      <c r="J169">
        <f t="shared" si="34"/>
        <v>310000</v>
      </c>
      <c r="K169">
        <f t="shared" si="35"/>
        <v>1550</v>
      </c>
    </row>
    <row r="170" spans="1:11" x14ac:dyDescent="0.3">
      <c r="A170">
        <v>-0.30110799314010245</v>
      </c>
      <c r="B170">
        <v>1</v>
      </c>
      <c r="C170">
        <v>0</v>
      </c>
      <c r="D170">
        <f>SUM(C$2:C170)</f>
        <v>120</v>
      </c>
      <c r="E170">
        <f>SUM(B$2:B170)</f>
        <v>49</v>
      </c>
      <c r="F170">
        <f t="shared" si="30"/>
        <v>0.8</v>
      </c>
      <c r="G170">
        <f t="shared" si="31"/>
        <v>0.98</v>
      </c>
      <c r="H170">
        <f t="shared" si="32"/>
        <v>0</v>
      </c>
      <c r="I170">
        <f t="shared" si="33"/>
        <v>1</v>
      </c>
      <c r="J170">
        <f t="shared" si="34"/>
        <v>305000</v>
      </c>
      <c r="K170">
        <f t="shared" si="35"/>
        <v>1525</v>
      </c>
    </row>
    <row r="171" spans="1:11" x14ac:dyDescent="0.3">
      <c r="A171">
        <v>-0.30811860458829332</v>
      </c>
      <c r="B171">
        <v>0</v>
      </c>
      <c r="C171">
        <v>1</v>
      </c>
      <c r="D171">
        <f>SUM(C$2:C171)</f>
        <v>121</v>
      </c>
      <c r="E171">
        <f>SUM(B$2:B171)</f>
        <v>49</v>
      </c>
      <c r="F171">
        <f t="shared" si="30"/>
        <v>0.80666666666666664</v>
      </c>
      <c r="G171">
        <f t="shared" si="31"/>
        <v>0.98</v>
      </c>
      <c r="H171">
        <f t="shared" si="32"/>
        <v>6.5333333333332669E-3</v>
      </c>
      <c r="I171">
        <f t="shared" si="33"/>
        <v>1</v>
      </c>
      <c r="J171">
        <f t="shared" si="34"/>
        <v>307500</v>
      </c>
      <c r="K171">
        <f t="shared" si="35"/>
        <v>1537.5</v>
      </c>
    </row>
    <row r="172" spans="1:11" x14ac:dyDescent="0.3">
      <c r="A172">
        <v>-0.3105038408145539</v>
      </c>
      <c r="B172">
        <v>0</v>
      </c>
      <c r="C172">
        <v>1</v>
      </c>
      <c r="D172">
        <f>SUM(C$2:C172)</f>
        <v>122</v>
      </c>
      <c r="E172">
        <f>SUM(B$2:B172)</f>
        <v>49</v>
      </c>
      <c r="F172">
        <f t="shared" si="30"/>
        <v>0.81333333333333335</v>
      </c>
      <c r="G172">
        <f t="shared" si="31"/>
        <v>0.98</v>
      </c>
      <c r="H172">
        <f t="shared" si="32"/>
        <v>6.5333333333333753E-3</v>
      </c>
      <c r="I172">
        <f t="shared" si="33"/>
        <v>1</v>
      </c>
      <c r="J172">
        <f t="shared" si="34"/>
        <v>310000</v>
      </c>
      <c r="K172">
        <f t="shared" si="35"/>
        <v>1550</v>
      </c>
    </row>
    <row r="173" spans="1:11" x14ac:dyDescent="0.3">
      <c r="A173">
        <v>-0.31372768826848774</v>
      </c>
      <c r="B173">
        <v>0</v>
      </c>
      <c r="C173">
        <v>1</v>
      </c>
      <c r="D173">
        <f>SUM(C$2:C173)</f>
        <v>123</v>
      </c>
      <c r="E173">
        <f>SUM(B$2:B173)</f>
        <v>49</v>
      </c>
      <c r="F173">
        <f t="shared" si="30"/>
        <v>0.82</v>
      </c>
      <c r="G173">
        <f t="shared" si="31"/>
        <v>0.98</v>
      </c>
      <c r="H173">
        <f t="shared" si="32"/>
        <v>6.5333333333332669E-3</v>
      </c>
      <c r="I173">
        <f t="shared" si="33"/>
        <v>1</v>
      </c>
      <c r="J173">
        <f t="shared" si="34"/>
        <v>312500</v>
      </c>
      <c r="K173">
        <f t="shared" si="35"/>
        <v>1562.5</v>
      </c>
    </row>
    <row r="174" spans="1:11" x14ac:dyDescent="0.3">
      <c r="A174">
        <v>-0.31861175659408425</v>
      </c>
      <c r="B174">
        <v>0</v>
      </c>
      <c r="C174">
        <v>1</v>
      </c>
      <c r="D174">
        <f>SUM(C$2:C174)</f>
        <v>124</v>
      </c>
      <c r="E174">
        <f>SUM(B$2:B174)</f>
        <v>49</v>
      </c>
      <c r="F174">
        <f t="shared" si="30"/>
        <v>0.82666666666666666</v>
      </c>
      <c r="G174">
        <f t="shared" si="31"/>
        <v>0.98</v>
      </c>
      <c r="H174">
        <f t="shared" si="32"/>
        <v>6.5333333333333753E-3</v>
      </c>
      <c r="I174">
        <f t="shared" si="33"/>
        <v>1</v>
      </c>
      <c r="J174">
        <f t="shared" si="34"/>
        <v>315000</v>
      </c>
      <c r="K174">
        <f t="shared" si="35"/>
        <v>1575</v>
      </c>
    </row>
    <row r="175" spans="1:11" x14ac:dyDescent="0.3">
      <c r="A175">
        <v>-0.32454572484859362</v>
      </c>
      <c r="B175">
        <v>0</v>
      </c>
      <c r="C175">
        <v>1</v>
      </c>
      <c r="D175">
        <f>SUM(C$2:C175)</f>
        <v>125</v>
      </c>
      <c r="E175">
        <f>SUM(B$2:B175)</f>
        <v>49</v>
      </c>
      <c r="F175">
        <f t="shared" si="30"/>
        <v>0.83333333333333337</v>
      </c>
      <c r="G175">
        <f t="shared" si="31"/>
        <v>0.98</v>
      </c>
      <c r="H175">
        <f t="shared" si="32"/>
        <v>6.5333333333333753E-3</v>
      </c>
      <c r="I175">
        <f t="shared" si="33"/>
        <v>1</v>
      </c>
      <c r="J175">
        <f t="shared" si="34"/>
        <v>317500</v>
      </c>
      <c r="K175">
        <f t="shared" si="35"/>
        <v>1587.5</v>
      </c>
    </row>
    <row r="176" spans="1:11" x14ac:dyDescent="0.3">
      <c r="A176">
        <v>-0.34037593976782315</v>
      </c>
      <c r="B176">
        <v>0</v>
      </c>
      <c r="C176">
        <v>1</v>
      </c>
      <c r="D176">
        <f>SUM(C$2:C176)</f>
        <v>126</v>
      </c>
      <c r="E176">
        <f>SUM(B$2:B176)</f>
        <v>49</v>
      </c>
      <c r="F176">
        <f t="shared" si="30"/>
        <v>0.84</v>
      </c>
      <c r="G176">
        <f t="shared" si="31"/>
        <v>0.98</v>
      </c>
      <c r="H176">
        <f t="shared" si="32"/>
        <v>6.5333333333332669E-3</v>
      </c>
      <c r="I176">
        <f t="shared" si="33"/>
        <v>1</v>
      </c>
      <c r="J176">
        <f t="shared" si="34"/>
        <v>320000</v>
      </c>
      <c r="K176">
        <f t="shared" si="35"/>
        <v>1600</v>
      </c>
    </row>
    <row r="177" spans="1:11" x14ac:dyDescent="0.3">
      <c r="A177">
        <v>-0.36304276423107151</v>
      </c>
      <c r="B177">
        <v>0</v>
      </c>
      <c r="C177">
        <v>1</v>
      </c>
      <c r="D177">
        <f>SUM(C$2:C177)</f>
        <v>127</v>
      </c>
      <c r="E177">
        <f>SUM(B$2:B177)</f>
        <v>49</v>
      </c>
      <c r="F177">
        <f t="shared" si="30"/>
        <v>0.84666666666666668</v>
      </c>
      <c r="G177">
        <f t="shared" si="31"/>
        <v>0.98</v>
      </c>
      <c r="H177">
        <f t="shared" si="32"/>
        <v>6.5333333333333753E-3</v>
      </c>
      <c r="I177">
        <f t="shared" si="33"/>
        <v>1</v>
      </c>
      <c r="J177">
        <f t="shared" si="34"/>
        <v>322500</v>
      </c>
      <c r="K177">
        <f t="shared" si="35"/>
        <v>1612.5</v>
      </c>
    </row>
    <row r="178" spans="1:11" x14ac:dyDescent="0.3">
      <c r="A178">
        <v>-0.3658585044589816</v>
      </c>
      <c r="B178">
        <v>0</v>
      </c>
      <c r="C178">
        <v>1</v>
      </c>
      <c r="D178">
        <f>SUM(C$2:C178)</f>
        <v>128</v>
      </c>
      <c r="E178">
        <f>SUM(B$2:B178)</f>
        <v>49</v>
      </c>
      <c r="F178">
        <f t="shared" si="30"/>
        <v>0.85333333333333339</v>
      </c>
      <c r="G178">
        <f t="shared" si="31"/>
        <v>0.98</v>
      </c>
      <c r="H178">
        <f t="shared" si="32"/>
        <v>6.5333333333333753E-3</v>
      </c>
      <c r="I178">
        <f t="shared" si="33"/>
        <v>1</v>
      </c>
      <c r="J178">
        <f t="shared" si="34"/>
        <v>325000</v>
      </c>
      <c r="K178">
        <f t="shared" si="35"/>
        <v>1625</v>
      </c>
    </row>
    <row r="179" spans="1:11" x14ac:dyDescent="0.3">
      <c r="A179">
        <v>-0.38882026284651672</v>
      </c>
      <c r="B179">
        <v>0</v>
      </c>
      <c r="C179">
        <v>1</v>
      </c>
      <c r="D179">
        <f>SUM(C$2:C179)</f>
        <v>129</v>
      </c>
      <c r="E179">
        <f>SUM(B$2:B179)</f>
        <v>49</v>
      </c>
      <c r="F179">
        <f t="shared" si="30"/>
        <v>0.86</v>
      </c>
      <c r="G179">
        <f t="shared" si="31"/>
        <v>0.98</v>
      </c>
      <c r="H179">
        <f t="shared" si="32"/>
        <v>6.5333333333332669E-3</v>
      </c>
      <c r="I179">
        <f t="shared" si="33"/>
        <v>1</v>
      </c>
      <c r="J179">
        <f t="shared" si="34"/>
        <v>327500</v>
      </c>
      <c r="K179">
        <f t="shared" si="35"/>
        <v>1637.5</v>
      </c>
    </row>
    <row r="180" spans="1:11" x14ac:dyDescent="0.3">
      <c r="A180">
        <v>-0.39115290620183024</v>
      </c>
      <c r="B180">
        <v>0</v>
      </c>
      <c r="C180">
        <v>1</v>
      </c>
      <c r="D180">
        <f>SUM(C$2:C180)</f>
        <v>130</v>
      </c>
      <c r="E180">
        <f>SUM(B$2:B180)</f>
        <v>49</v>
      </c>
      <c r="F180">
        <f t="shared" si="30"/>
        <v>0.8666666666666667</v>
      </c>
      <c r="G180">
        <f t="shared" si="31"/>
        <v>0.98</v>
      </c>
      <c r="H180">
        <f t="shared" si="32"/>
        <v>6.5333333333333753E-3</v>
      </c>
      <c r="I180">
        <f t="shared" si="33"/>
        <v>1</v>
      </c>
      <c r="J180">
        <f t="shared" si="34"/>
        <v>330000</v>
      </c>
      <c r="K180">
        <f t="shared" si="35"/>
        <v>1650</v>
      </c>
    </row>
    <row r="181" spans="1:11" x14ac:dyDescent="0.3">
      <c r="A181">
        <v>-0.39894293887204096</v>
      </c>
      <c r="B181">
        <v>1</v>
      </c>
      <c r="C181">
        <v>0</v>
      </c>
      <c r="D181">
        <f>SUM(C$2:C181)</f>
        <v>130</v>
      </c>
      <c r="E181">
        <f>SUM(B$2:B181)</f>
        <v>50</v>
      </c>
      <c r="F181">
        <f t="shared" si="30"/>
        <v>0.8666666666666667</v>
      </c>
      <c r="G181">
        <f t="shared" si="31"/>
        <v>1</v>
      </c>
      <c r="H181">
        <f t="shared" si="32"/>
        <v>0</v>
      </c>
      <c r="I181">
        <f t="shared" si="33"/>
        <v>0</v>
      </c>
      <c r="J181">
        <f t="shared" si="34"/>
        <v>325000</v>
      </c>
      <c r="K181">
        <f t="shared" si="35"/>
        <v>1625</v>
      </c>
    </row>
    <row r="182" spans="1:11" x14ac:dyDescent="0.3">
      <c r="A182">
        <v>-0.41148815343593798</v>
      </c>
      <c r="B182">
        <v>0</v>
      </c>
      <c r="C182">
        <v>1</v>
      </c>
      <c r="D182">
        <f>SUM(C$2:C182)</f>
        <v>131</v>
      </c>
      <c r="E182">
        <f>SUM(B$2:B182)</f>
        <v>50</v>
      </c>
      <c r="F182">
        <f t="shared" si="30"/>
        <v>0.87333333333333329</v>
      </c>
      <c r="G182">
        <f t="shared" si="31"/>
        <v>1</v>
      </c>
      <c r="H182">
        <f t="shared" si="32"/>
        <v>6.6666666666665986E-3</v>
      </c>
      <c r="I182">
        <f t="shared" si="33"/>
        <v>0</v>
      </c>
      <c r="J182">
        <f t="shared" si="34"/>
        <v>327500</v>
      </c>
      <c r="K182">
        <f t="shared" si="35"/>
        <v>1637.5</v>
      </c>
    </row>
    <row r="183" spans="1:11" x14ac:dyDescent="0.3">
      <c r="A183">
        <v>-0.42147975153447031</v>
      </c>
      <c r="B183">
        <v>0</v>
      </c>
      <c r="C183">
        <v>1</v>
      </c>
      <c r="D183">
        <f>SUM(C$2:C183)</f>
        <v>132</v>
      </c>
      <c r="E183">
        <f>SUM(B$2:B183)</f>
        <v>50</v>
      </c>
      <c r="F183">
        <f t="shared" si="30"/>
        <v>0.88</v>
      </c>
      <c r="G183">
        <f t="shared" si="31"/>
        <v>1</v>
      </c>
      <c r="H183">
        <f t="shared" si="32"/>
        <v>6.6666666666667096E-3</v>
      </c>
      <c r="I183">
        <f t="shared" si="33"/>
        <v>0</v>
      </c>
      <c r="J183">
        <f t="shared" si="34"/>
        <v>330000</v>
      </c>
      <c r="K183">
        <f t="shared" si="35"/>
        <v>1650</v>
      </c>
    </row>
    <row r="184" spans="1:11" x14ac:dyDescent="0.3">
      <c r="A184">
        <v>-0.42310762508321315</v>
      </c>
      <c r="B184">
        <v>0</v>
      </c>
      <c r="C184">
        <v>1</v>
      </c>
      <c r="D184">
        <f>SUM(C$2:C184)</f>
        <v>133</v>
      </c>
      <c r="E184">
        <f>SUM(B$2:B184)</f>
        <v>50</v>
      </c>
      <c r="F184">
        <f t="shared" si="30"/>
        <v>0.88666666666666671</v>
      </c>
      <c r="G184">
        <f t="shared" si="31"/>
        <v>1</v>
      </c>
      <c r="H184">
        <f t="shared" si="32"/>
        <v>6.6666666666667096E-3</v>
      </c>
      <c r="I184">
        <f t="shared" si="33"/>
        <v>0</v>
      </c>
      <c r="J184">
        <f t="shared" si="34"/>
        <v>332500</v>
      </c>
      <c r="K184">
        <f t="shared" si="35"/>
        <v>1662.5</v>
      </c>
    </row>
    <row r="185" spans="1:11" x14ac:dyDescent="0.3">
      <c r="A185">
        <v>-0.43347257404285805</v>
      </c>
      <c r="B185">
        <v>0</v>
      </c>
      <c r="C185">
        <v>1</v>
      </c>
      <c r="D185">
        <f>SUM(C$2:C185)</f>
        <v>134</v>
      </c>
      <c r="E185">
        <f>SUM(B$2:B185)</f>
        <v>50</v>
      </c>
      <c r="F185">
        <f t="shared" si="30"/>
        <v>0.89333333333333331</v>
      </c>
      <c r="G185">
        <f t="shared" si="31"/>
        <v>1</v>
      </c>
      <c r="H185">
        <f t="shared" si="32"/>
        <v>6.6666666666665986E-3</v>
      </c>
      <c r="I185">
        <f t="shared" si="33"/>
        <v>0</v>
      </c>
      <c r="J185">
        <f t="shared" si="34"/>
        <v>335000</v>
      </c>
      <c r="K185">
        <f t="shared" si="35"/>
        <v>1675</v>
      </c>
    </row>
    <row r="186" spans="1:11" x14ac:dyDescent="0.3">
      <c r="A186">
        <v>-0.43439010199530953</v>
      </c>
      <c r="B186">
        <v>0</v>
      </c>
      <c r="C186">
        <v>1</v>
      </c>
      <c r="D186">
        <f>SUM(C$2:C186)</f>
        <v>135</v>
      </c>
      <c r="E186">
        <f>SUM(B$2:B186)</f>
        <v>50</v>
      </c>
      <c r="F186">
        <f t="shared" si="30"/>
        <v>0.9</v>
      </c>
      <c r="G186">
        <f t="shared" si="31"/>
        <v>1</v>
      </c>
      <c r="H186">
        <f t="shared" si="32"/>
        <v>6.6666666666667096E-3</v>
      </c>
      <c r="I186">
        <f t="shared" si="33"/>
        <v>0</v>
      </c>
      <c r="J186">
        <f t="shared" si="34"/>
        <v>337500</v>
      </c>
      <c r="K186">
        <f t="shared" si="35"/>
        <v>1687.5</v>
      </c>
    </row>
    <row r="187" spans="1:11" x14ac:dyDescent="0.3">
      <c r="A187">
        <v>-0.45020458630510024</v>
      </c>
      <c r="B187">
        <v>0</v>
      </c>
      <c r="C187">
        <v>1</v>
      </c>
      <c r="D187">
        <f>SUM(C$2:C187)</f>
        <v>136</v>
      </c>
      <c r="E187">
        <f>SUM(B$2:B187)</f>
        <v>50</v>
      </c>
      <c r="F187">
        <f t="shared" si="30"/>
        <v>0.90666666666666662</v>
      </c>
      <c r="G187">
        <f t="shared" si="31"/>
        <v>1</v>
      </c>
      <c r="H187">
        <f t="shared" si="32"/>
        <v>6.6666666666665986E-3</v>
      </c>
      <c r="I187">
        <f t="shared" si="33"/>
        <v>0</v>
      </c>
      <c r="J187">
        <f t="shared" si="34"/>
        <v>340000</v>
      </c>
      <c r="K187">
        <f t="shared" si="35"/>
        <v>1700</v>
      </c>
    </row>
    <row r="188" spans="1:11" x14ac:dyDescent="0.3">
      <c r="A188">
        <v>-0.45630874789512066</v>
      </c>
      <c r="B188">
        <v>0</v>
      </c>
      <c r="C188">
        <v>1</v>
      </c>
      <c r="D188">
        <f>SUM(C$2:C188)</f>
        <v>137</v>
      </c>
      <c r="E188">
        <f>SUM(B$2:B188)</f>
        <v>50</v>
      </c>
      <c r="F188">
        <f t="shared" si="30"/>
        <v>0.91333333333333333</v>
      </c>
      <c r="G188">
        <f t="shared" si="31"/>
        <v>1</v>
      </c>
      <c r="H188">
        <f t="shared" si="32"/>
        <v>6.6666666666667096E-3</v>
      </c>
      <c r="I188">
        <f t="shared" si="33"/>
        <v>0</v>
      </c>
      <c r="J188">
        <f t="shared" si="34"/>
        <v>342500</v>
      </c>
      <c r="K188">
        <f t="shared" si="35"/>
        <v>1712.5</v>
      </c>
    </row>
    <row r="189" spans="1:11" x14ac:dyDescent="0.3">
      <c r="A189">
        <v>-0.51111818509791185</v>
      </c>
      <c r="B189">
        <v>0</v>
      </c>
      <c r="C189">
        <v>1</v>
      </c>
      <c r="D189">
        <f>SUM(C$2:C189)</f>
        <v>138</v>
      </c>
      <c r="E189">
        <f>SUM(B$2:B189)</f>
        <v>50</v>
      </c>
      <c r="F189">
        <f t="shared" si="30"/>
        <v>0.92</v>
      </c>
      <c r="G189">
        <f t="shared" si="31"/>
        <v>1</v>
      </c>
      <c r="H189">
        <f t="shared" si="32"/>
        <v>6.6666666666667096E-3</v>
      </c>
      <c r="I189">
        <f t="shared" si="33"/>
        <v>0</v>
      </c>
      <c r="J189">
        <f t="shared" si="34"/>
        <v>345000</v>
      </c>
      <c r="K189">
        <f t="shared" si="35"/>
        <v>1725</v>
      </c>
    </row>
    <row r="190" spans="1:11" x14ac:dyDescent="0.3">
      <c r="A190">
        <v>-0.51391745528224331</v>
      </c>
      <c r="B190">
        <v>0</v>
      </c>
      <c r="C190">
        <v>1</v>
      </c>
      <c r="D190">
        <f>SUM(C$2:C190)</f>
        <v>139</v>
      </c>
      <c r="E190">
        <f>SUM(B$2:B190)</f>
        <v>50</v>
      </c>
      <c r="F190">
        <f t="shared" si="30"/>
        <v>0.92666666666666664</v>
      </c>
      <c r="G190">
        <f t="shared" si="31"/>
        <v>1</v>
      </c>
      <c r="H190">
        <f t="shared" si="32"/>
        <v>6.6666666666665986E-3</v>
      </c>
      <c r="I190">
        <f t="shared" si="33"/>
        <v>0</v>
      </c>
      <c r="J190">
        <f t="shared" si="34"/>
        <v>347500</v>
      </c>
      <c r="K190">
        <f t="shared" si="35"/>
        <v>1737.5</v>
      </c>
    </row>
    <row r="191" spans="1:11" x14ac:dyDescent="0.3">
      <c r="A191">
        <v>-0.52856912675563472</v>
      </c>
      <c r="B191">
        <v>0</v>
      </c>
      <c r="C191">
        <v>1</v>
      </c>
      <c r="D191">
        <f>SUM(C$2:C191)</f>
        <v>140</v>
      </c>
      <c r="E191">
        <f>SUM(B$2:B191)</f>
        <v>50</v>
      </c>
      <c r="F191">
        <f t="shared" si="30"/>
        <v>0.93333333333333335</v>
      </c>
      <c r="G191">
        <f t="shared" si="31"/>
        <v>1</v>
      </c>
      <c r="H191">
        <f t="shared" si="32"/>
        <v>6.6666666666667096E-3</v>
      </c>
      <c r="I191">
        <f t="shared" si="33"/>
        <v>0</v>
      </c>
      <c r="J191">
        <f t="shared" si="34"/>
        <v>350000</v>
      </c>
      <c r="K191">
        <f t="shared" si="35"/>
        <v>1750</v>
      </c>
    </row>
    <row r="192" spans="1:11" x14ac:dyDescent="0.3">
      <c r="A192">
        <v>-0.60084868849715034</v>
      </c>
      <c r="B192">
        <v>0</v>
      </c>
      <c r="C192">
        <v>1</v>
      </c>
      <c r="D192">
        <f>SUM(C$2:C192)</f>
        <v>141</v>
      </c>
      <c r="E192">
        <f>SUM(B$2:B192)</f>
        <v>50</v>
      </c>
      <c r="F192">
        <f t="shared" si="30"/>
        <v>0.94</v>
      </c>
      <c r="G192">
        <f t="shared" si="31"/>
        <v>1</v>
      </c>
      <c r="H192">
        <f t="shared" si="32"/>
        <v>6.6666666666665986E-3</v>
      </c>
      <c r="I192">
        <f t="shared" si="33"/>
        <v>0</v>
      </c>
      <c r="J192">
        <f t="shared" si="34"/>
        <v>352500</v>
      </c>
      <c r="K192">
        <f t="shared" si="35"/>
        <v>1762.5</v>
      </c>
    </row>
    <row r="193" spans="1:11" x14ac:dyDescent="0.3">
      <c r="A193">
        <v>-0.60484867921322438</v>
      </c>
      <c r="B193">
        <v>0</v>
      </c>
      <c r="C193">
        <v>1</v>
      </c>
      <c r="D193">
        <f>SUM(C$2:C193)</f>
        <v>142</v>
      </c>
      <c r="E193">
        <f>SUM(B$2:B193)</f>
        <v>50</v>
      </c>
      <c r="F193">
        <f t="shared" si="30"/>
        <v>0.94666666666666666</v>
      </c>
      <c r="G193">
        <f t="shared" si="31"/>
        <v>1</v>
      </c>
      <c r="H193">
        <f t="shared" si="32"/>
        <v>6.6666666666667096E-3</v>
      </c>
      <c r="I193">
        <f t="shared" si="33"/>
        <v>0</v>
      </c>
      <c r="J193">
        <f t="shared" si="34"/>
        <v>355000</v>
      </c>
      <c r="K193">
        <f t="shared" si="35"/>
        <v>1775</v>
      </c>
    </row>
    <row r="194" spans="1:11" x14ac:dyDescent="0.3">
      <c r="A194">
        <v>-0.69034557286561926</v>
      </c>
      <c r="B194">
        <v>0</v>
      </c>
      <c r="C194">
        <v>1</v>
      </c>
      <c r="D194">
        <f>SUM(C$2:C194)</f>
        <v>143</v>
      </c>
      <c r="E194">
        <f>SUM(B$2:B194)</f>
        <v>50</v>
      </c>
      <c r="F194">
        <f t="shared" ref="F194:F200" si="36">D194/150</f>
        <v>0.95333333333333337</v>
      </c>
      <c r="G194">
        <f t="shared" ref="G194:G200" si="37">E194/50</f>
        <v>1</v>
      </c>
      <c r="H194">
        <f t="shared" ref="H194:H225" si="38">(G194+G193)/2*(F194-F193)</f>
        <v>6.6666666666667096E-3</v>
      </c>
      <c r="I194">
        <f t="shared" ref="I194:I200" si="39">50-E194</f>
        <v>0</v>
      </c>
      <c r="J194">
        <f t="shared" ref="J194:J225" si="40">I194*5000+D194*2500</f>
        <v>357500</v>
      </c>
      <c r="K194">
        <f t="shared" ref="K194:K225" si="41">J194/200</f>
        <v>1787.5</v>
      </c>
    </row>
    <row r="195" spans="1:11" x14ac:dyDescent="0.3">
      <c r="A195">
        <v>-0.73122370368853018</v>
      </c>
      <c r="B195">
        <v>0</v>
      </c>
      <c r="C195">
        <v>1</v>
      </c>
      <c r="D195">
        <f>SUM(C$2:C195)</f>
        <v>144</v>
      </c>
      <c r="E195">
        <f>SUM(B$2:B195)</f>
        <v>50</v>
      </c>
      <c r="F195">
        <f t="shared" si="36"/>
        <v>0.96</v>
      </c>
      <c r="G195">
        <f t="shared" si="37"/>
        <v>1</v>
      </c>
      <c r="H195">
        <f t="shared" si="38"/>
        <v>6.6666666666665986E-3</v>
      </c>
      <c r="I195">
        <f t="shared" si="39"/>
        <v>0</v>
      </c>
      <c r="J195">
        <f t="shared" si="40"/>
        <v>360000</v>
      </c>
      <c r="K195">
        <f t="shared" si="41"/>
        <v>1800</v>
      </c>
    </row>
    <row r="196" spans="1:11" x14ac:dyDescent="0.3">
      <c r="A196">
        <v>-0.7336754075364933</v>
      </c>
      <c r="B196">
        <v>0</v>
      </c>
      <c r="C196">
        <v>1</v>
      </c>
      <c r="D196">
        <f>SUM(C$2:C196)</f>
        <v>145</v>
      </c>
      <c r="E196">
        <f>SUM(B$2:B196)</f>
        <v>50</v>
      </c>
      <c r="F196">
        <f t="shared" si="36"/>
        <v>0.96666666666666667</v>
      </c>
      <c r="G196">
        <f t="shared" si="37"/>
        <v>1</v>
      </c>
      <c r="H196">
        <f t="shared" si="38"/>
        <v>6.6666666666667096E-3</v>
      </c>
      <c r="I196">
        <f t="shared" si="39"/>
        <v>0</v>
      </c>
      <c r="J196">
        <f t="shared" si="40"/>
        <v>362500</v>
      </c>
      <c r="K196">
        <f t="shared" si="41"/>
        <v>1812.5</v>
      </c>
    </row>
    <row r="197" spans="1:11" x14ac:dyDescent="0.3">
      <c r="A197">
        <v>-0.77368298509086308</v>
      </c>
      <c r="B197">
        <v>0</v>
      </c>
      <c r="C197">
        <v>1</v>
      </c>
      <c r="D197">
        <f>SUM(C$2:C197)</f>
        <v>146</v>
      </c>
      <c r="E197">
        <f>SUM(B$2:B197)</f>
        <v>50</v>
      </c>
      <c r="F197">
        <f t="shared" si="36"/>
        <v>0.97333333333333338</v>
      </c>
      <c r="G197">
        <f t="shared" si="37"/>
        <v>1</v>
      </c>
      <c r="H197">
        <f t="shared" si="38"/>
        <v>6.6666666666667096E-3</v>
      </c>
      <c r="I197">
        <f t="shared" si="39"/>
        <v>0</v>
      </c>
      <c r="J197">
        <f t="shared" si="40"/>
        <v>365000</v>
      </c>
      <c r="K197">
        <f t="shared" si="41"/>
        <v>1825</v>
      </c>
    </row>
    <row r="198" spans="1:11" x14ac:dyDescent="0.3">
      <c r="A198">
        <v>-0.7928098217510674</v>
      </c>
      <c r="B198">
        <v>0</v>
      </c>
      <c r="C198">
        <v>1</v>
      </c>
      <c r="D198">
        <f>SUM(C$2:C198)</f>
        <v>147</v>
      </c>
      <c r="E198">
        <f>SUM(B$2:B198)</f>
        <v>50</v>
      </c>
      <c r="F198">
        <f t="shared" si="36"/>
        <v>0.98</v>
      </c>
      <c r="G198">
        <f t="shared" si="37"/>
        <v>1</v>
      </c>
      <c r="H198">
        <f t="shared" si="38"/>
        <v>6.6666666666665986E-3</v>
      </c>
      <c r="I198">
        <f t="shared" si="39"/>
        <v>0</v>
      </c>
      <c r="J198">
        <f t="shared" si="40"/>
        <v>367500</v>
      </c>
      <c r="K198">
        <f t="shared" si="41"/>
        <v>1837.5</v>
      </c>
    </row>
    <row r="199" spans="1:11" x14ac:dyDescent="0.3">
      <c r="A199">
        <v>-0.89485803123589858</v>
      </c>
      <c r="B199">
        <v>0</v>
      </c>
      <c r="C199">
        <v>1</v>
      </c>
      <c r="D199">
        <f>SUM(C$2:C199)</f>
        <v>148</v>
      </c>
      <c r="E199">
        <f>SUM(B$2:B199)</f>
        <v>50</v>
      </c>
      <c r="F199">
        <f t="shared" si="36"/>
        <v>0.98666666666666669</v>
      </c>
      <c r="G199">
        <f t="shared" si="37"/>
        <v>1</v>
      </c>
      <c r="H199">
        <f t="shared" si="38"/>
        <v>6.6666666666667096E-3</v>
      </c>
      <c r="I199">
        <f t="shared" si="39"/>
        <v>0</v>
      </c>
      <c r="J199">
        <f t="shared" si="40"/>
        <v>370000</v>
      </c>
      <c r="K199">
        <f t="shared" si="41"/>
        <v>1850</v>
      </c>
    </row>
    <row r="200" spans="1:11" x14ac:dyDescent="0.3">
      <c r="A200">
        <v>-0.89886878446926621</v>
      </c>
      <c r="B200">
        <v>0</v>
      </c>
      <c r="C200">
        <v>1</v>
      </c>
      <c r="D200">
        <f>SUM(C$2:C200)</f>
        <v>149</v>
      </c>
      <c r="E200">
        <f>SUM(B$2:B200)</f>
        <v>50</v>
      </c>
      <c r="F200">
        <f t="shared" si="36"/>
        <v>0.99333333333333329</v>
      </c>
      <c r="G200">
        <f t="shared" si="37"/>
        <v>1</v>
      </c>
      <c r="I200">
        <f t="shared" si="39"/>
        <v>0</v>
      </c>
      <c r="J200">
        <f t="shared" si="40"/>
        <v>372500</v>
      </c>
      <c r="K200">
        <f t="shared" si="41"/>
        <v>1862.5</v>
      </c>
    </row>
    <row r="201" spans="1:11" x14ac:dyDescent="0.3">
      <c r="A201">
        <v>-0.92240199646179777</v>
      </c>
      <c r="B201">
        <v>0</v>
      </c>
      <c r="C201">
        <v>1</v>
      </c>
    </row>
    <row r="202" spans="1:11" x14ac:dyDescent="0.3">
      <c r="G202" t="s">
        <v>58</v>
      </c>
      <c r="H202">
        <f>(SUM(H3:H201))</f>
        <v>0.79826666666666746</v>
      </c>
      <c r="J202" t="s">
        <v>61</v>
      </c>
      <c r="K202">
        <f>MIN(K3:K200)</f>
        <v>600</v>
      </c>
    </row>
  </sheetData>
  <sortState xmlns:xlrd2="http://schemas.microsoft.com/office/spreadsheetml/2017/richdata2" ref="A2:L202">
    <sortCondition descending="1" ref="A2:A20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F7C6E-C218-47C7-A9EE-B73102EB2A58}">
  <dimension ref="A1:Q407"/>
  <sheetViews>
    <sheetView topLeftCell="F191" workbookViewId="0">
      <selection activeCell="Q197" sqref="Q197"/>
    </sheetView>
  </sheetViews>
  <sheetFormatPr defaultRowHeight="15.6" x14ac:dyDescent="0.3"/>
  <cols>
    <col min="1" max="1" width="12.59765625" customWidth="1"/>
    <col min="2" max="2" width="19.5" customWidth="1"/>
    <col min="3" max="3" width="21.296875" customWidth="1"/>
    <col min="4" max="4" width="25.8984375" customWidth="1"/>
    <col min="5" max="5" width="18.296875" customWidth="1"/>
    <col min="6" max="6" width="18.3984375" customWidth="1"/>
    <col min="7" max="7" width="15.59765625" customWidth="1"/>
    <col min="8" max="8" width="16" customWidth="1"/>
    <col min="10" max="10" width="14.3984375" customWidth="1"/>
    <col min="11" max="11" width="12" customWidth="1"/>
    <col min="12" max="12" width="14.59765625" customWidth="1"/>
    <col min="13" max="13" width="19.3984375" customWidth="1"/>
    <col min="14" max="14" width="20" customWidth="1"/>
    <col min="15" max="15" width="17.69921875" customWidth="1"/>
    <col min="17" max="17" width="11.8984375" customWidth="1"/>
  </cols>
  <sheetData>
    <row r="1" spans="1:17" x14ac:dyDescent="0.3">
      <c r="A1" t="s">
        <v>34</v>
      </c>
      <c r="B1" t="s">
        <v>35</v>
      </c>
      <c r="C1" t="s">
        <v>36</v>
      </c>
      <c r="D1" t="s">
        <v>37</v>
      </c>
      <c r="E1" t="s">
        <v>28</v>
      </c>
      <c r="F1" t="s">
        <v>39</v>
      </c>
      <c r="G1" t="s">
        <v>40</v>
      </c>
      <c r="J1" t="s">
        <v>50</v>
      </c>
    </row>
    <row r="2" spans="1:17" x14ac:dyDescent="0.3">
      <c r="A2">
        <v>7.7268662885026922</v>
      </c>
      <c r="B2">
        <v>0</v>
      </c>
      <c r="C2">
        <v>1</v>
      </c>
      <c r="D2">
        <f>SUM(C$1:C2)</f>
        <v>1</v>
      </c>
      <c r="E2">
        <f>SUM(B$1:B2)</f>
        <v>0</v>
      </c>
      <c r="F2">
        <f t="shared" ref="F2:F33" si="0">D2/150</f>
        <v>6.6666666666666671E-3</v>
      </c>
      <c r="G2">
        <f t="shared" ref="G2:G33" si="1">E2/50</f>
        <v>0</v>
      </c>
      <c r="H2">
        <f t="shared" ref="H2:H16" si="2">(G2+G3)/2*(F3-F2)</f>
        <v>0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57</v>
      </c>
      <c r="Q2" t="s">
        <v>49</v>
      </c>
    </row>
    <row r="3" spans="1:17" x14ac:dyDescent="0.3">
      <c r="A3">
        <v>6.7650367766638961</v>
      </c>
      <c r="B3">
        <v>0</v>
      </c>
      <c r="C3">
        <v>1</v>
      </c>
      <c r="D3">
        <f>SUM(C$1:C3)</f>
        <v>2</v>
      </c>
      <c r="E3">
        <f>SUM(B$1:B3)</f>
        <v>0</v>
      </c>
      <c r="F3">
        <f t="shared" si="0"/>
        <v>1.3333333333333334E-2</v>
      </c>
      <c r="G3">
        <f t="shared" si="1"/>
        <v>0</v>
      </c>
      <c r="H3">
        <f t="shared" si="2"/>
        <v>0</v>
      </c>
      <c r="J3">
        <v>-3.9525977837129182E-2</v>
      </c>
      <c r="K3">
        <v>0</v>
      </c>
      <c r="L3">
        <v>1</v>
      </c>
    </row>
    <row r="4" spans="1:17" x14ac:dyDescent="0.3">
      <c r="A4">
        <v>6.2494044035193159</v>
      </c>
      <c r="B4">
        <v>0</v>
      </c>
      <c r="C4">
        <v>1</v>
      </c>
      <c r="D4">
        <f>SUM(C$1:C4)</f>
        <v>3</v>
      </c>
      <c r="E4">
        <f>SUM(B$1:B4)</f>
        <v>0</v>
      </c>
      <c r="F4">
        <f t="shared" si="0"/>
        <v>0.02</v>
      </c>
      <c r="G4">
        <f t="shared" si="1"/>
        <v>0</v>
      </c>
      <c r="H4">
        <f t="shared" si="2"/>
        <v>0</v>
      </c>
      <c r="J4">
        <v>-0.83778785658078958</v>
      </c>
      <c r="K4">
        <v>1</v>
      </c>
      <c r="L4">
        <v>0</v>
      </c>
    </row>
    <row r="5" spans="1:17" x14ac:dyDescent="0.3">
      <c r="A5">
        <v>5.7634049748614418</v>
      </c>
      <c r="B5">
        <v>0</v>
      </c>
      <c r="C5">
        <v>1</v>
      </c>
      <c r="D5">
        <f>SUM(C$1:C5)</f>
        <v>4</v>
      </c>
      <c r="E5">
        <f>SUM(B$1:B5)</f>
        <v>0</v>
      </c>
      <c r="F5">
        <f t="shared" si="0"/>
        <v>2.6666666666666668E-2</v>
      </c>
      <c r="G5">
        <f t="shared" si="1"/>
        <v>0</v>
      </c>
      <c r="H5">
        <f t="shared" si="2"/>
        <v>0</v>
      </c>
      <c r="J5">
        <v>-0.39585143237657394</v>
      </c>
      <c r="K5">
        <v>1</v>
      </c>
      <c r="L5">
        <v>0</v>
      </c>
    </row>
    <row r="6" spans="1:17" x14ac:dyDescent="0.3">
      <c r="A6">
        <v>5.6261213401408092</v>
      </c>
      <c r="B6">
        <v>0</v>
      </c>
      <c r="C6">
        <v>1</v>
      </c>
      <c r="D6">
        <f>SUM(C$1:C6)</f>
        <v>5</v>
      </c>
      <c r="E6">
        <f>SUM(B$1:B6)</f>
        <v>0</v>
      </c>
      <c r="F6">
        <f t="shared" si="0"/>
        <v>3.3333333333333333E-2</v>
      </c>
      <c r="G6">
        <f t="shared" si="1"/>
        <v>0</v>
      </c>
      <c r="H6">
        <f t="shared" si="2"/>
        <v>0</v>
      </c>
      <c r="J6">
        <v>-6.4029384415783985E-2</v>
      </c>
      <c r="K6">
        <v>0</v>
      </c>
      <c r="L6">
        <v>1</v>
      </c>
    </row>
    <row r="7" spans="1:17" x14ac:dyDescent="0.3">
      <c r="A7">
        <v>4.8324526203132265</v>
      </c>
      <c r="B7">
        <v>0</v>
      </c>
      <c r="C7">
        <v>1</v>
      </c>
      <c r="D7">
        <f>SUM(C$1:C7)</f>
        <v>6</v>
      </c>
      <c r="E7">
        <f>SUM(B$1:B7)</f>
        <v>0</v>
      </c>
      <c r="F7">
        <f t="shared" si="0"/>
        <v>0.04</v>
      </c>
      <c r="G7">
        <f t="shared" si="1"/>
        <v>0</v>
      </c>
      <c r="H7">
        <f t="shared" si="2"/>
        <v>0</v>
      </c>
      <c r="J7">
        <v>9.5452703483927037E-2</v>
      </c>
      <c r="K7">
        <v>0</v>
      </c>
      <c r="L7">
        <v>1</v>
      </c>
    </row>
    <row r="8" spans="1:17" x14ac:dyDescent="0.3">
      <c r="A8">
        <v>4.6579406580228735</v>
      </c>
      <c r="B8">
        <v>0</v>
      </c>
      <c r="C8">
        <v>1</v>
      </c>
      <c r="D8">
        <f>SUM(C$1:C8)</f>
        <v>7</v>
      </c>
      <c r="E8">
        <f>SUM(B$1:B8)</f>
        <v>0</v>
      </c>
      <c r="F8">
        <f t="shared" si="0"/>
        <v>4.6666666666666669E-2</v>
      </c>
      <c r="G8">
        <f t="shared" si="1"/>
        <v>0</v>
      </c>
      <c r="H8">
        <f t="shared" si="2"/>
        <v>0</v>
      </c>
      <c r="J8">
        <v>-1.36323903097166</v>
      </c>
      <c r="K8">
        <v>1</v>
      </c>
      <c r="L8">
        <v>0</v>
      </c>
    </row>
    <row r="9" spans="1:17" x14ac:dyDescent="0.3">
      <c r="A9">
        <v>4.5605016534460887</v>
      </c>
      <c r="B9">
        <v>0</v>
      </c>
      <c r="C9">
        <v>1</v>
      </c>
      <c r="D9">
        <f>SUM(C$1:C9)</f>
        <v>8</v>
      </c>
      <c r="E9">
        <f>SUM(B$1:B9)</f>
        <v>0</v>
      </c>
      <c r="F9">
        <f t="shared" si="0"/>
        <v>5.3333333333333337E-2</v>
      </c>
      <c r="G9">
        <f t="shared" si="1"/>
        <v>0</v>
      </c>
      <c r="H9">
        <f t="shared" si="2"/>
        <v>0</v>
      </c>
      <c r="J9">
        <v>0.31861175659408425</v>
      </c>
      <c r="K9">
        <v>0</v>
      </c>
      <c r="L9">
        <v>1</v>
      </c>
    </row>
    <row r="10" spans="1:17" x14ac:dyDescent="0.3">
      <c r="A10">
        <v>4.0728483284991253</v>
      </c>
      <c r="B10">
        <v>1</v>
      </c>
      <c r="C10">
        <v>0</v>
      </c>
      <c r="D10">
        <f>SUM(C$1:C10)</f>
        <v>8</v>
      </c>
      <c r="E10">
        <f>SUM(B$1:B10)</f>
        <v>1</v>
      </c>
      <c r="F10">
        <f t="shared" si="0"/>
        <v>5.3333333333333337E-2</v>
      </c>
      <c r="G10">
        <f t="shared" si="1"/>
        <v>0.02</v>
      </c>
      <c r="H10">
        <f t="shared" si="2"/>
        <v>1.3333333333333323E-4</v>
      </c>
      <c r="J10">
        <v>0.7928098217510674</v>
      </c>
      <c r="K10">
        <v>0</v>
      </c>
      <c r="L10">
        <v>1</v>
      </c>
    </row>
    <row r="11" spans="1:17" x14ac:dyDescent="0.3">
      <c r="A11">
        <v>3.9471878266370632</v>
      </c>
      <c r="B11">
        <v>0</v>
      </c>
      <c r="C11">
        <v>1</v>
      </c>
      <c r="D11">
        <f>SUM(C$1:C11)</f>
        <v>9</v>
      </c>
      <c r="E11">
        <f>SUM(B$1:B11)</f>
        <v>1</v>
      </c>
      <c r="F11">
        <f t="shared" si="0"/>
        <v>0.06</v>
      </c>
      <c r="G11">
        <f t="shared" si="1"/>
        <v>0.02</v>
      </c>
      <c r="H11">
        <f t="shared" si="2"/>
        <v>1.3333333333333337E-4</v>
      </c>
      <c r="J11">
        <v>-0.42063795968539358</v>
      </c>
      <c r="K11">
        <v>0</v>
      </c>
      <c r="L11">
        <v>1</v>
      </c>
    </row>
    <row r="12" spans="1:17" x14ac:dyDescent="0.3">
      <c r="A12">
        <v>3.8096319498579989</v>
      </c>
      <c r="B12">
        <v>0</v>
      </c>
      <c r="C12">
        <v>1</v>
      </c>
      <c r="D12">
        <f>SUM(C$1:C12)</f>
        <v>10</v>
      </c>
      <c r="E12">
        <f>SUM(B$1:B12)</f>
        <v>1</v>
      </c>
      <c r="F12">
        <f t="shared" si="0"/>
        <v>6.6666666666666666E-2</v>
      </c>
      <c r="G12">
        <f t="shared" si="1"/>
        <v>0.02</v>
      </c>
      <c r="H12">
        <f t="shared" si="2"/>
        <v>0</v>
      </c>
      <c r="J12">
        <v>3.9693527431996216E-2</v>
      </c>
      <c r="K12">
        <v>0</v>
      </c>
      <c r="L12">
        <v>1</v>
      </c>
    </row>
    <row r="13" spans="1:17" x14ac:dyDescent="0.3">
      <c r="A13">
        <v>3.7610068296573749</v>
      </c>
      <c r="B13">
        <v>1</v>
      </c>
      <c r="C13">
        <v>0</v>
      </c>
      <c r="D13">
        <f>SUM(C$1:C13)</f>
        <v>10</v>
      </c>
      <c r="E13">
        <f>SUM(B$1:B13)</f>
        <v>2</v>
      </c>
      <c r="F13">
        <f t="shared" si="0"/>
        <v>6.6666666666666666E-2</v>
      </c>
      <c r="G13">
        <f t="shared" si="1"/>
        <v>0.04</v>
      </c>
      <c r="H13">
        <f t="shared" si="2"/>
        <v>2.6666666666666673E-4</v>
      </c>
      <c r="J13">
        <v>-0.28317547102020102</v>
      </c>
      <c r="K13">
        <v>1</v>
      </c>
      <c r="L13">
        <v>0</v>
      </c>
    </row>
    <row r="14" spans="1:17" x14ac:dyDescent="0.3">
      <c r="A14">
        <v>3.5458062414566451</v>
      </c>
      <c r="B14">
        <v>0</v>
      </c>
      <c r="C14">
        <v>1</v>
      </c>
      <c r="D14">
        <f>SUM(C$1:C14)</f>
        <v>11</v>
      </c>
      <c r="E14">
        <f>SUM(B$1:B14)</f>
        <v>2</v>
      </c>
      <c r="F14">
        <f t="shared" si="0"/>
        <v>7.3333333333333334E-2</v>
      </c>
      <c r="G14">
        <f t="shared" si="1"/>
        <v>0.04</v>
      </c>
      <c r="H14">
        <f t="shared" si="2"/>
        <v>2.6666666666666673E-4</v>
      </c>
      <c r="J14">
        <v>6.4153095255782472E-2</v>
      </c>
      <c r="K14">
        <v>0</v>
      </c>
      <c r="L14">
        <v>1</v>
      </c>
    </row>
    <row r="15" spans="1:17" x14ac:dyDescent="0.3">
      <c r="A15">
        <v>3.4736461098517522</v>
      </c>
      <c r="B15">
        <v>0</v>
      </c>
      <c r="C15">
        <v>1</v>
      </c>
      <c r="D15">
        <f>SUM(C$1:C15)</f>
        <v>12</v>
      </c>
      <c r="E15">
        <f>SUM(B$1:B15)</f>
        <v>2</v>
      </c>
      <c r="F15">
        <f t="shared" si="0"/>
        <v>0.08</v>
      </c>
      <c r="G15">
        <f t="shared" si="1"/>
        <v>0.04</v>
      </c>
      <c r="H15">
        <f t="shared" si="2"/>
        <v>2.6666666666666673E-4</v>
      </c>
      <c r="J15">
        <v>0.30110799314010245</v>
      </c>
      <c r="K15">
        <v>1</v>
      </c>
      <c r="L15">
        <v>0</v>
      </c>
    </row>
    <row r="16" spans="1:17" x14ac:dyDescent="0.3">
      <c r="A16">
        <v>3.3557455461707431</v>
      </c>
      <c r="B16">
        <v>0</v>
      </c>
      <c r="C16">
        <v>1</v>
      </c>
      <c r="D16">
        <f>SUM(C$1:C16)</f>
        <v>13</v>
      </c>
      <c r="E16">
        <f>SUM(B$1:B16)</f>
        <v>2</v>
      </c>
      <c r="F16">
        <f t="shared" si="0"/>
        <v>8.666666666666667E-2</v>
      </c>
      <c r="G16">
        <f t="shared" si="1"/>
        <v>0.04</v>
      </c>
      <c r="H16">
        <f t="shared" si="2"/>
        <v>2.6666666666666673E-4</v>
      </c>
      <c r="J16">
        <v>0.38882026284651672</v>
      </c>
      <c r="K16">
        <v>0</v>
      </c>
      <c r="L16">
        <v>1</v>
      </c>
    </row>
    <row r="17" spans="1:12" x14ac:dyDescent="0.3">
      <c r="A17">
        <v>3.3425296798838744</v>
      </c>
      <c r="B17">
        <v>0</v>
      </c>
      <c r="C17">
        <v>1</v>
      </c>
      <c r="D17">
        <f>SUM(C$1:C17)</f>
        <v>14</v>
      </c>
      <c r="E17">
        <f>SUM(B$1:B17)</f>
        <v>2</v>
      </c>
      <c r="F17">
        <f t="shared" si="0"/>
        <v>9.3333333333333338E-2</v>
      </c>
      <c r="G17">
        <f t="shared" si="1"/>
        <v>0.04</v>
      </c>
      <c r="J17">
        <v>0.43439010199530953</v>
      </c>
      <c r="K17">
        <v>0</v>
      </c>
      <c r="L17">
        <v>1</v>
      </c>
    </row>
    <row r="18" spans="1:12" x14ac:dyDescent="0.3">
      <c r="A18">
        <v>3.3142803708319892</v>
      </c>
      <c r="B18">
        <v>0</v>
      </c>
      <c r="C18">
        <v>1</v>
      </c>
      <c r="D18">
        <f>SUM(C$1:C18)</f>
        <v>15</v>
      </c>
      <c r="E18">
        <f>SUM(B$1:B18)</f>
        <v>2</v>
      </c>
      <c r="F18">
        <f t="shared" si="0"/>
        <v>0.1</v>
      </c>
      <c r="G18">
        <f t="shared" si="1"/>
        <v>0.04</v>
      </c>
      <c r="H18">
        <f t="shared" ref="H18:H49" si="3">(G18+G19)/2*(F19-F18)</f>
        <v>2.6666666666666673E-4</v>
      </c>
      <c r="J18">
        <v>-8.6779838337013138E-2</v>
      </c>
      <c r="K18">
        <v>0</v>
      </c>
      <c r="L18">
        <v>1</v>
      </c>
    </row>
    <row r="19" spans="1:12" x14ac:dyDescent="0.3">
      <c r="A19">
        <v>3.277200478703576</v>
      </c>
      <c r="B19">
        <v>0</v>
      </c>
      <c r="C19">
        <v>1</v>
      </c>
      <c r="D19">
        <f>SUM(C$1:C19)</f>
        <v>16</v>
      </c>
      <c r="E19">
        <f>SUM(B$1:B19)</f>
        <v>2</v>
      </c>
      <c r="F19">
        <f t="shared" si="0"/>
        <v>0.10666666666666667</v>
      </c>
      <c r="G19">
        <f t="shared" si="1"/>
        <v>0.04</v>
      </c>
      <c r="H19">
        <f t="shared" si="3"/>
        <v>2.6666666666666619E-4</v>
      </c>
      <c r="J19">
        <v>0.15478844975699427</v>
      </c>
      <c r="K19">
        <v>0</v>
      </c>
      <c r="L19">
        <v>1</v>
      </c>
    </row>
    <row r="20" spans="1:12" x14ac:dyDescent="0.3">
      <c r="A20">
        <v>3.2399525001471519</v>
      </c>
      <c r="B20">
        <v>0</v>
      </c>
      <c r="C20">
        <v>1</v>
      </c>
      <c r="D20">
        <f>SUM(C$1:C20)</f>
        <v>17</v>
      </c>
      <c r="E20">
        <f>SUM(B$1:B20)</f>
        <v>2</v>
      </c>
      <c r="F20">
        <f t="shared" si="0"/>
        <v>0.11333333333333333</v>
      </c>
      <c r="G20">
        <f t="shared" si="1"/>
        <v>0.04</v>
      </c>
      <c r="H20">
        <f t="shared" si="3"/>
        <v>2.6666666666666673E-4</v>
      </c>
      <c r="J20">
        <v>-0.33842623920856313</v>
      </c>
      <c r="K20">
        <v>1</v>
      </c>
      <c r="L20">
        <v>0</v>
      </c>
    </row>
    <row r="21" spans="1:12" x14ac:dyDescent="0.3">
      <c r="A21">
        <v>3.2118662014955892</v>
      </c>
      <c r="B21">
        <v>0</v>
      </c>
      <c r="C21">
        <v>1</v>
      </c>
      <c r="D21">
        <f>SUM(C$1:C21)</f>
        <v>18</v>
      </c>
      <c r="E21">
        <f>SUM(B$1:B21)</f>
        <v>2</v>
      </c>
      <c r="F21">
        <f t="shared" si="0"/>
        <v>0.12</v>
      </c>
      <c r="G21">
        <f t="shared" si="1"/>
        <v>0.04</v>
      </c>
      <c r="H21">
        <f t="shared" si="3"/>
        <v>2.6666666666666728E-4</v>
      </c>
      <c r="J21">
        <v>8.8981576534850143E-2</v>
      </c>
      <c r="K21">
        <v>0</v>
      </c>
      <c r="L21">
        <v>1</v>
      </c>
    </row>
    <row r="22" spans="1:12" x14ac:dyDescent="0.3">
      <c r="A22">
        <v>3.1187787704420078</v>
      </c>
      <c r="B22">
        <v>0</v>
      </c>
      <c r="C22">
        <v>1</v>
      </c>
      <c r="D22">
        <f>SUM(C$1:C22)</f>
        <v>19</v>
      </c>
      <c r="E22">
        <f>SUM(B$1:B22)</f>
        <v>2</v>
      </c>
      <c r="F22">
        <f t="shared" si="0"/>
        <v>0.12666666666666668</v>
      </c>
      <c r="G22">
        <f t="shared" si="1"/>
        <v>0.04</v>
      </c>
      <c r="H22">
        <f t="shared" si="3"/>
        <v>2.6666666666666619E-4</v>
      </c>
      <c r="J22">
        <v>3.8881051967495805E-2</v>
      </c>
      <c r="K22">
        <v>0</v>
      </c>
      <c r="L22">
        <v>1</v>
      </c>
    </row>
    <row r="23" spans="1:12" x14ac:dyDescent="0.3">
      <c r="A23">
        <v>3.1119931616015815</v>
      </c>
      <c r="B23">
        <v>0</v>
      </c>
      <c r="C23">
        <v>1</v>
      </c>
      <c r="D23">
        <f>SUM(C$1:C23)</f>
        <v>20</v>
      </c>
      <c r="E23">
        <f>SUM(B$1:B23)</f>
        <v>2</v>
      </c>
      <c r="F23">
        <f t="shared" si="0"/>
        <v>0.13333333333333333</v>
      </c>
      <c r="G23">
        <f t="shared" si="1"/>
        <v>0.04</v>
      </c>
      <c r="H23">
        <f t="shared" si="3"/>
        <v>2.6666666666666728E-4</v>
      </c>
      <c r="J23">
        <v>-4.0179525959985425E-2</v>
      </c>
      <c r="K23">
        <v>0</v>
      </c>
      <c r="L23">
        <v>1</v>
      </c>
    </row>
    <row r="24" spans="1:12" x14ac:dyDescent="0.3">
      <c r="A24">
        <v>3.0670072339692402</v>
      </c>
      <c r="B24">
        <v>0</v>
      </c>
      <c r="C24">
        <v>1</v>
      </c>
      <c r="D24">
        <f>SUM(C$1:C24)</f>
        <v>21</v>
      </c>
      <c r="E24">
        <f>SUM(B$1:B24)</f>
        <v>2</v>
      </c>
      <c r="F24">
        <f t="shared" si="0"/>
        <v>0.14000000000000001</v>
      </c>
      <c r="G24">
        <f t="shared" si="1"/>
        <v>0.04</v>
      </c>
      <c r="H24">
        <f t="shared" si="3"/>
        <v>2.6666666666666619E-4</v>
      </c>
      <c r="J24">
        <v>-0.12930247978231368</v>
      </c>
      <c r="K24">
        <v>0</v>
      </c>
      <c r="L24">
        <v>1</v>
      </c>
    </row>
    <row r="25" spans="1:12" x14ac:dyDescent="0.3">
      <c r="A25">
        <v>2.9889768930967451</v>
      </c>
      <c r="B25">
        <v>0</v>
      </c>
      <c r="C25">
        <v>1</v>
      </c>
      <c r="D25">
        <f>SUM(C$1:C25)</f>
        <v>22</v>
      </c>
      <c r="E25">
        <f>SUM(B$1:B25)</f>
        <v>2</v>
      </c>
      <c r="F25">
        <f t="shared" si="0"/>
        <v>0.14666666666666667</v>
      </c>
      <c r="G25">
        <f t="shared" si="1"/>
        <v>0.04</v>
      </c>
      <c r="H25">
        <f t="shared" si="3"/>
        <v>2.6666666666666619E-4</v>
      </c>
      <c r="J25">
        <v>0.52856912675563472</v>
      </c>
      <c r="K25">
        <v>0</v>
      </c>
      <c r="L25">
        <v>1</v>
      </c>
    </row>
    <row r="26" spans="1:12" x14ac:dyDescent="0.3">
      <c r="A26">
        <v>2.9347394155518436</v>
      </c>
      <c r="B26">
        <v>0</v>
      </c>
      <c r="C26">
        <v>1</v>
      </c>
      <c r="D26">
        <f>SUM(C$1:C26)</f>
        <v>23</v>
      </c>
      <c r="E26">
        <f>SUM(B$1:B26)</f>
        <v>2</v>
      </c>
      <c r="F26">
        <f t="shared" si="0"/>
        <v>0.15333333333333332</v>
      </c>
      <c r="G26">
        <f t="shared" si="1"/>
        <v>0.04</v>
      </c>
      <c r="H26">
        <f t="shared" si="3"/>
        <v>2.6666666666666728E-4</v>
      </c>
      <c r="J26">
        <v>0.2035201479404985</v>
      </c>
      <c r="K26">
        <v>0</v>
      </c>
      <c r="L26">
        <v>1</v>
      </c>
    </row>
    <row r="27" spans="1:12" x14ac:dyDescent="0.3">
      <c r="A27">
        <v>2.8542003215270624</v>
      </c>
      <c r="B27">
        <v>0</v>
      </c>
      <c r="C27">
        <v>1</v>
      </c>
      <c r="D27">
        <f>SUM(C$1:C27)</f>
        <v>24</v>
      </c>
      <c r="E27">
        <f>SUM(B$1:B27)</f>
        <v>2</v>
      </c>
      <c r="F27">
        <f t="shared" si="0"/>
        <v>0.16</v>
      </c>
      <c r="G27">
        <f t="shared" si="1"/>
        <v>0.04</v>
      </c>
      <c r="H27">
        <f t="shared" si="3"/>
        <v>2.6666666666666619E-4</v>
      </c>
      <c r="J27">
        <v>7.6972634852513946E-2</v>
      </c>
      <c r="K27">
        <v>1</v>
      </c>
      <c r="L27">
        <v>0</v>
      </c>
    </row>
    <row r="28" spans="1:12" x14ac:dyDescent="0.3">
      <c r="A28">
        <v>2.7889726635060477</v>
      </c>
      <c r="B28">
        <v>0</v>
      </c>
      <c r="C28">
        <v>1</v>
      </c>
      <c r="D28">
        <f>SUM(C$1:C28)</f>
        <v>25</v>
      </c>
      <c r="E28">
        <f>SUM(B$1:B28)</f>
        <v>2</v>
      </c>
      <c r="F28">
        <f t="shared" si="0"/>
        <v>0.16666666666666666</v>
      </c>
      <c r="G28">
        <f t="shared" si="1"/>
        <v>0.04</v>
      </c>
      <c r="H28">
        <f t="shared" si="3"/>
        <v>2.6666666666666728E-4</v>
      </c>
      <c r="J28">
        <v>1.1068830294815181E-2</v>
      </c>
      <c r="K28">
        <v>0</v>
      </c>
      <c r="L28">
        <v>1</v>
      </c>
    </row>
    <row r="29" spans="1:12" x14ac:dyDescent="0.3">
      <c r="A29">
        <v>2.6280554451431679</v>
      </c>
      <c r="B29">
        <v>0</v>
      </c>
      <c r="C29">
        <v>1</v>
      </c>
      <c r="D29">
        <f>SUM(C$1:C29)</f>
        <v>26</v>
      </c>
      <c r="E29">
        <f>SUM(B$1:B29)</f>
        <v>2</v>
      </c>
      <c r="F29">
        <f t="shared" si="0"/>
        <v>0.17333333333333334</v>
      </c>
      <c r="G29">
        <f t="shared" si="1"/>
        <v>0.04</v>
      </c>
      <c r="H29">
        <f t="shared" si="3"/>
        <v>2.6666666666666619E-4</v>
      </c>
      <c r="J29">
        <v>0.36304276423107151</v>
      </c>
      <c r="K29">
        <v>0</v>
      </c>
      <c r="L29">
        <v>1</v>
      </c>
    </row>
    <row r="30" spans="1:12" x14ac:dyDescent="0.3">
      <c r="A30">
        <v>2.3371935979308338</v>
      </c>
      <c r="B30">
        <v>0</v>
      </c>
      <c r="C30">
        <v>1</v>
      </c>
      <c r="D30">
        <f>SUM(C$1:C30)</f>
        <v>27</v>
      </c>
      <c r="E30">
        <f>SUM(B$1:B30)</f>
        <v>2</v>
      </c>
      <c r="F30">
        <f t="shared" si="0"/>
        <v>0.18</v>
      </c>
      <c r="G30">
        <f t="shared" si="1"/>
        <v>0.04</v>
      </c>
      <c r="H30">
        <f t="shared" si="3"/>
        <v>2.6666666666666728E-4</v>
      </c>
      <c r="J30">
        <v>5.5240924445034381E-2</v>
      </c>
      <c r="K30">
        <v>0</v>
      </c>
      <c r="L30">
        <v>1</v>
      </c>
    </row>
    <row r="31" spans="1:12" x14ac:dyDescent="0.3">
      <c r="A31">
        <v>2.1600506668279493</v>
      </c>
      <c r="B31">
        <v>0</v>
      </c>
      <c r="C31">
        <v>1</v>
      </c>
      <c r="D31">
        <f>SUM(C$1:C31)</f>
        <v>28</v>
      </c>
      <c r="E31">
        <f>SUM(B$1:B31)</f>
        <v>2</v>
      </c>
      <c r="F31">
        <f t="shared" si="0"/>
        <v>0.18666666666666668</v>
      </c>
      <c r="G31">
        <f t="shared" si="1"/>
        <v>0.04</v>
      </c>
      <c r="H31">
        <f t="shared" si="3"/>
        <v>2.6666666666666619E-4</v>
      </c>
      <c r="J31">
        <v>-0.13182723480888894</v>
      </c>
      <c r="K31">
        <v>0</v>
      </c>
      <c r="L31">
        <v>1</v>
      </c>
    </row>
    <row r="32" spans="1:12" x14ac:dyDescent="0.3">
      <c r="A32">
        <v>2.1026472015220716</v>
      </c>
      <c r="B32">
        <v>0</v>
      </c>
      <c r="C32">
        <v>1</v>
      </c>
      <c r="D32">
        <f>SUM(C$1:C32)</f>
        <v>29</v>
      </c>
      <c r="E32">
        <f>SUM(B$1:B32)</f>
        <v>2</v>
      </c>
      <c r="F32">
        <f t="shared" si="0"/>
        <v>0.19333333333333333</v>
      </c>
      <c r="G32">
        <f t="shared" si="1"/>
        <v>0.04</v>
      </c>
      <c r="H32">
        <f t="shared" si="3"/>
        <v>2.6666666666666728E-4</v>
      </c>
      <c r="J32">
        <v>-5.5862246885305798E-2</v>
      </c>
      <c r="K32">
        <v>0</v>
      </c>
      <c r="L32">
        <v>1</v>
      </c>
    </row>
    <row r="33" spans="1:12" x14ac:dyDescent="0.3">
      <c r="A33">
        <v>2.0175763773250388</v>
      </c>
      <c r="B33">
        <v>0</v>
      </c>
      <c r="C33">
        <v>1</v>
      </c>
      <c r="D33">
        <f>SUM(C$1:C33)</f>
        <v>30</v>
      </c>
      <c r="E33">
        <f>SUM(B$1:B33)</f>
        <v>2</v>
      </c>
      <c r="F33">
        <f t="shared" si="0"/>
        <v>0.2</v>
      </c>
      <c r="G33">
        <f t="shared" si="1"/>
        <v>0.04</v>
      </c>
      <c r="H33">
        <f t="shared" si="3"/>
        <v>2.6666666666666619E-4</v>
      </c>
      <c r="J33">
        <v>-0.24601481879997222</v>
      </c>
      <c r="K33">
        <v>1</v>
      </c>
      <c r="L33">
        <v>0</v>
      </c>
    </row>
    <row r="34" spans="1:12" x14ac:dyDescent="0.3">
      <c r="A34">
        <v>1.9924186026696837</v>
      </c>
      <c r="B34">
        <v>0</v>
      </c>
      <c r="C34">
        <v>1</v>
      </c>
      <c r="D34">
        <f>SUM(C$1:C34)</f>
        <v>31</v>
      </c>
      <c r="E34">
        <f>SUM(B$1:B34)</f>
        <v>2</v>
      </c>
      <c r="F34">
        <f t="shared" ref="F34:F65" si="4">D34/150</f>
        <v>0.20666666666666667</v>
      </c>
      <c r="G34">
        <f t="shared" ref="G34:G65" si="5">E34/50</f>
        <v>0.04</v>
      </c>
      <c r="H34">
        <f t="shared" si="3"/>
        <v>2.6666666666666728E-4</v>
      </c>
      <c r="J34">
        <v>0.30811860458829332</v>
      </c>
      <c r="K34">
        <v>0</v>
      </c>
      <c r="L34">
        <v>1</v>
      </c>
    </row>
    <row r="35" spans="1:12" x14ac:dyDescent="0.3">
      <c r="A35">
        <v>1.9795217711208555</v>
      </c>
      <c r="B35">
        <v>0</v>
      </c>
      <c r="C35">
        <v>1</v>
      </c>
      <c r="D35">
        <f>SUM(C$1:C35)</f>
        <v>32</v>
      </c>
      <c r="E35">
        <f>SUM(B$1:B35)</f>
        <v>2</v>
      </c>
      <c r="F35">
        <f t="shared" si="4"/>
        <v>0.21333333333333335</v>
      </c>
      <c r="G35">
        <f t="shared" si="5"/>
        <v>0.04</v>
      </c>
      <c r="H35">
        <f t="shared" si="3"/>
        <v>2.6666666666666619E-4</v>
      </c>
      <c r="J35">
        <v>0.3105038408145539</v>
      </c>
      <c r="K35">
        <v>0</v>
      </c>
      <c r="L35">
        <v>1</v>
      </c>
    </row>
    <row r="36" spans="1:12" x14ac:dyDescent="0.3">
      <c r="A36">
        <v>1.9782136332597569</v>
      </c>
      <c r="B36">
        <v>0</v>
      </c>
      <c r="C36">
        <v>1</v>
      </c>
      <c r="D36">
        <f>SUM(C$1:C36)</f>
        <v>33</v>
      </c>
      <c r="E36">
        <f>SUM(B$1:B36)</f>
        <v>2</v>
      </c>
      <c r="F36">
        <f t="shared" si="4"/>
        <v>0.22</v>
      </c>
      <c r="G36">
        <f t="shared" si="5"/>
        <v>0.04</v>
      </c>
      <c r="H36">
        <f t="shared" si="3"/>
        <v>2.6666666666666619E-4</v>
      </c>
      <c r="J36">
        <v>8.8400473606861943E-2</v>
      </c>
      <c r="K36">
        <v>0</v>
      </c>
      <c r="L36">
        <v>1</v>
      </c>
    </row>
    <row r="37" spans="1:12" x14ac:dyDescent="0.3">
      <c r="A37">
        <v>1.9305683708225632</v>
      </c>
      <c r="B37">
        <v>0</v>
      </c>
      <c r="C37">
        <v>1</v>
      </c>
      <c r="D37">
        <f>SUM(C$1:C37)</f>
        <v>34</v>
      </c>
      <c r="E37">
        <f>SUM(B$1:B37)</f>
        <v>2</v>
      </c>
      <c r="F37">
        <f t="shared" si="4"/>
        <v>0.22666666666666666</v>
      </c>
      <c r="G37">
        <f t="shared" si="5"/>
        <v>0.04</v>
      </c>
      <c r="H37">
        <f t="shared" si="3"/>
        <v>2.6666666666666728E-4</v>
      </c>
      <c r="J37">
        <v>-5.2402364754105833E-2</v>
      </c>
      <c r="K37">
        <v>0</v>
      </c>
      <c r="L37">
        <v>1</v>
      </c>
    </row>
    <row r="38" spans="1:12" x14ac:dyDescent="0.3">
      <c r="A38">
        <v>1.8751291202492006</v>
      </c>
      <c r="B38">
        <v>0</v>
      </c>
      <c r="C38">
        <v>1</v>
      </c>
      <c r="D38">
        <f>SUM(C$1:C38)</f>
        <v>35</v>
      </c>
      <c r="E38">
        <f>SUM(B$1:B38)</f>
        <v>2</v>
      </c>
      <c r="F38">
        <f t="shared" si="4"/>
        <v>0.23333333333333334</v>
      </c>
      <c r="G38">
        <f t="shared" si="5"/>
        <v>0.04</v>
      </c>
      <c r="H38">
        <f t="shared" si="3"/>
        <v>2.6666666666666619E-4</v>
      </c>
      <c r="J38">
        <v>8.3431946783333488E-2</v>
      </c>
      <c r="K38">
        <v>0</v>
      </c>
      <c r="L38">
        <v>1</v>
      </c>
    </row>
    <row r="39" spans="1:12" x14ac:dyDescent="0.3">
      <c r="A39">
        <v>1.7953966965356565</v>
      </c>
      <c r="B39">
        <v>0</v>
      </c>
      <c r="C39">
        <v>1</v>
      </c>
      <c r="D39">
        <f>SUM(C$1:C39)</f>
        <v>36</v>
      </c>
      <c r="E39">
        <f>SUM(B$1:B39)</f>
        <v>2</v>
      </c>
      <c r="F39">
        <f t="shared" si="4"/>
        <v>0.24</v>
      </c>
      <c r="G39">
        <f t="shared" si="5"/>
        <v>0.04</v>
      </c>
      <c r="H39">
        <f t="shared" si="3"/>
        <v>2.6666666666666728E-4</v>
      </c>
      <c r="J39">
        <v>1.1334294687781819E-2</v>
      </c>
      <c r="K39">
        <v>0</v>
      </c>
      <c r="L39">
        <v>1</v>
      </c>
    </row>
    <row r="40" spans="1:12" x14ac:dyDescent="0.3">
      <c r="A40">
        <v>1.7848695033367861</v>
      </c>
      <c r="B40">
        <v>0</v>
      </c>
      <c r="C40">
        <v>1</v>
      </c>
      <c r="D40">
        <f>SUM(C$1:C40)</f>
        <v>37</v>
      </c>
      <c r="E40">
        <f>SUM(B$1:B40)</f>
        <v>2</v>
      </c>
      <c r="F40">
        <f t="shared" si="4"/>
        <v>0.24666666666666667</v>
      </c>
      <c r="G40">
        <f t="shared" si="5"/>
        <v>0.04</v>
      </c>
      <c r="H40">
        <f t="shared" si="3"/>
        <v>2.6666666666666728E-4</v>
      </c>
      <c r="J40">
        <v>0.45630874789512066</v>
      </c>
      <c r="K40">
        <v>0</v>
      </c>
      <c r="L40">
        <v>1</v>
      </c>
    </row>
    <row r="41" spans="1:12" x14ac:dyDescent="0.3">
      <c r="A41">
        <v>1.7844007355212859</v>
      </c>
      <c r="B41">
        <v>0</v>
      </c>
      <c r="C41">
        <v>1</v>
      </c>
      <c r="D41">
        <f>SUM(C$1:C41)</f>
        <v>38</v>
      </c>
      <c r="E41">
        <f>SUM(B$1:B41)</f>
        <v>2</v>
      </c>
      <c r="F41">
        <f t="shared" si="4"/>
        <v>0.25333333333333335</v>
      </c>
      <c r="G41">
        <f t="shared" si="5"/>
        <v>0.04</v>
      </c>
      <c r="H41">
        <f t="shared" si="3"/>
        <v>2.6666666666666619E-4</v>
      </c>
      <c r="J41">
        <v>-0.57827757551639192</v>
      </c>
      <c r="K41">
        <v>1</v>
      </c>
      <c r="L41">
        <v>0</v>
      </c>
    </row>
    <row r="42" spans="1:12" x14ac:dyDescent="0.3">
      <c r="A42">
        <v>1.6717277755009028</v>
      </c>
      <c r="B42">
        <v>0</v>
      </c>
      <c r="C42">
        <v>1</v>
      </c>
      <c r="D42">
        <f>SUM(C$1:C42)</f>
        <v>39</v>
      </c>
      <c r="E42">
        <f>SUM(B$1:B42)</f>
        <v>2</v>
      </c>
      <c r="F42">
        <f t="shared" si="4"/>
        <v>0.26</v>
      </c>
      <c r="G42">
        <f t="shared" si="5"/>
        <v>0.04</v>
      </c>
      <c r="H42">
        <f t="shared" si="3"/>
        <v>2.6666666666666619E-4</v>
      </c>
      <c r="J42">
        <v>9.194517569256877E-3</v>
      </c>
      <c r="K42">
        <v>0</v>
      </c>
      <c r="L42">
        <v>1</v>
      </c>
    </row>
    <row r="43" spans="1:12" x14ac:dyDescent="0.3">
      <c r="A43">
        <v>1.6613357707847782</v>
      </c>
      <c r="B43">
        <v>0</v>
      </c>
      <c r="C43">
        <v>1</v>
      </c>
      <c r="D43">
        <f>SUM(C$1:C43)</f>
        <v>40</v>
      </c>
      <c r="E43">
        <f>SUM(B$1:B43)</f>
        <v>2</v>
      </c>
      <c r="F43">
        <f t="shared" si="4"/>
        <v>0.26666666666666666</v>
      </c>
      <c r="G43">
        <f t="shared" si="5"/>
        <v>0.04</v>
      </c>
      <c r="H43">
        <f t="shared" si="3"/>
        <v>2.6666666666666619E-4</v>
      </c>
      <c r="J43">
        <v>0.89485803123589858</v>
      </c>
      <c r="K43">
        <v>0</v>
      </c>
      <c r="L43">
        <v>1</v>
      </c>
    </row>
    <row r="44" spans="1:12" x14ac:dyDescent="0.3">
      <c r="A44">
        <v>1.5728167924151566</v>
      </c>
      <c r="B44">
        <v>0</v>
      </c>
      <c r="C44">
        <v>1</v>
      </c>
      <c r="D44">
        <f>SUM(C$1:C44)</f>
        <v>41</v>
      </c>
      <c r="E44">
        <f>SUM(B$1:B44)</f>
        <v>2</v>
      </c>
      <c r="F44">
        <f t="shared" si="4"/>
        <v>0.27333333333333332</v>
      </c>
      <c r="G44">
        <f t="shared" si="5"/>
        <v>0.04</v>
      </c>
      <c r="H44">
        <f t="shared" si="3"/>
        <v>2.6666666666666841E-4</v>
      </c>
      <c r="J44">
        <v>0.29837019484583965</v>
      </c>
      <c r="K44">
        <v>0</v>
      </c>
      <c r="L44">
        <v>1</v>
      </c>
    </row>
    <row r="45" spans="1:12" x14ac:dyDescent="0.3">
      <c r="A45">
        <v>1.5648151406786577</v>
      </c>
      <c r="B45">
        <v>0</v>
      </c>
      <c r="C45">
        <v>1</v>
      </c>
      <c r="D45">
        <f>SUM(C$1:C45)</f>
        <v>42</v>
      </c>
      <c r="E45">
        <f>SUM(B$1:B45)</f>
        <v>2</v>
      </c>
      <c r="F45">
        <f t="shared" si="4"/>
        <v>0.28000000000000003</v>
      </c>
      <c r="G45">
        <f t="shared" si="5"/>
        <v>0.04</v>
      </c>
      <c r="H45">
        <f t="shared" si="3"/>
        <v>0</v>
      </c>
      <c r="J45">
        <v>-8.6040620448992411E-2</v>
      </c>
      <c r="K45">
        <v>0</v>
      </c>
      <c r="L45">
        <v>1</v>
      </c>
    </row>
    <row r="46" spans="1:12" x14ac:dyDescent="0.3">
      <c r="A46">
        <v>1.5359524685845805</v>
      </c>
      <c r="B46">
        <v>1</v>
      </c>
      <c r="C46">
        <v>0</v>
      </c>
      <c r="D46">
        <f>SUM(C$1:C46)</f>
        <v>42</v>
      </c>
      <c r="E46">
        <f>SUM(B$1:B46)</f>
        <v>3</v>
      </c>
      <c r="F46">
        <f t="shared" si="4"/>
        <v>0.28000000000000003</v>
      </c>
      <c r="G46">
        <f t="shared" si="5"/>
        <v>0.06</v>
      </c>
      <c r="H46">
        <f t="shared" si="3"/>
        <v>3.9999999999999921E-4</v>
      </c>
      <c r="J46">
        <v>0.89886878446926621</v>
      </c>
      <c r="K46">
        <v>0</v>
      </c>
      <c r="L46">
        <v>1</v>
      </c>
    </row>
    <row r="47" spans="1:12" x14ac:dyDescent="0.3">
      <c r="A47">
        <v>1.4986582890326186</v>
      </c>
      <c r="B47">
        <v>0</v>
      </c>
      <c r="C47">
        <v>1</v>
      </c>
      <c r="D47">
        <f>SUM(C$1:C47)</f>
        <v>43</v>
      </c>
      <c r="E47">
        <f>SUM(B$1:B47)</f>
        <v>3</v>
      </c>
      <c r="F47">
        <f t="shared" si="4"/>
        <v>0.28666666666666668</v>
      </c>
      <c r="G47">
        <f t="shared" si="5"/>
        <v>0.06</v>
      </c>
      <c r="H47">
        <f t="shared" si="3"/>
        <v>0</v>
      </c>
      <c r="J47">
        <v>-0.10305347121587199</v>
      </c>
      <c r="K47">
        <v>0</v>
      </c>
      <c r="L47">
        <v>1</v>
      </c>
    </row>
    <row r="48" spans="1:12" x14ac:dyDescent="0.3">
      <c r="A48">
        <v>1.3964151189446694</v>
      </c>
      <c r="B48">
        <v>1</v>
      </c>
      <c r="C48">
        <v>0</v>
      </c>
      <c r="D48">
        <f>SUM(C$1:C48)</f>
        <v>43</v>
      </c>
      <c r="E48">
        <f>SUM(B$1:B48)</f>
        <v>4</v>
      </c>
      <c r="F48">
        <f t="shared" si="4"/>
        <v>0.28666666666666668</v>
      </c>
      <c r="G48">
        <f t="shared" si="5"/>
        <v>0.08</v>
      </c>
      <c r="H48">
        <f t="shared" si="3"/>
        <v>5.3333333333333238E-4</v>
      </c>
      <c r="J48">
        <v>0.21377489791026519</v>
      </c>
      <c r="K48">
        <v>0</v>
      </c>
      <c r="L48">
        <v>1</v>
      </c>
    </row>
    <row r="49" spans="1:12" x14ac:dyDescent="0.3">
      <c r="A49">
        <v>1.3620813480236182</v>
      </c>
      <c r="B49">
        <v>0</v>
      </c>
      <c r="C49">
        <v>1</v>
      </c>
      <c r="D49">
        <f>SUM(C$1:C49)</f>
        <v>44</v>
      </c>
      <c r="E49">
        <f>SUM(B$1:B49)</f>
        <v>4</v>
      </c>
      <c r="F49">
        <f t="shared" si="4"/>
        <v>0.29333333333333333</v>
      </c>
      <c r="G49">
        <f t="shared" si="5"/>
        <v>0.08</v>
      </c>
      <c r="H49">
        <f t="shared" si="3"/>
        <v>5.3333333333333238E-4</v>
      </c>
      <c r="J49">
        <v>-0.60912969865828959</v>
      </c>
      <c r="K49">
        <v>1</v>
      </c>
      <c r="L49">
        <v>0</v>
      </c>
    </row>
    <row r="50" spans="1:12" x14ac:dyDescent="0.3">
      <c r="A50">
        <v>1.3461119653631166</v>
      </c>
      <c r="B50">
        <v>0</v>
      </c>
      <c r="C50">
        <v>1</v>
      </c>
      <c r="D50">
        <f>SUM(C$1:C50)</f>
        <v>45</v>
      </c>
      <c r="E50">
        <f>SUM(B$1:B50)</f>
        <v>4</v>
      </c>
      <c r="F50">
        <f t="shared" si="4"/>
        <v>0.3</v>
      </c>
      <c r="G50">
        <f t="shared" si="5"/>
        <v>0.08</v>
      </c>
      <c r="H50">
        <f t="shared" ref="H50:H81" si="6">(G50+G51)/2*(F51-F50)</f>
        <v>5.3333333333333238E-4</v>
      </c>
      <c r="J50">
        <v>-4.9031026549358515E-3</v>
      </c>
      <c r="K50">
        <v>1</v>
      </c>
      <c r="L50">
        <v>0</v>
      </c>
    </row>
    <row r="51" spans="1:12" x14ac:dyDescent="0.3">
      <c r="A51">
        <v>1.3305867722869793</v>
      </c>
      <c r="B51">
        <v>0</v>
      </c>
      <c r="C51">
        <v>1</v>
      </c>
      <c r="D51">
        <f>SUM(C$1:C51)</f>
        <v>46</v>
      </c>
      <c r="E51">
        <f>SUM(B$1:B51)</f>
        <v>4</v>
      </c>
      <c r="F51">
        <f t="shared" si="4"/>
        <v>0.30666666666666664</v>
      </c>
      <c r="G51">
        <f t="shared" si="5"/>
        <v>0.08</v>
      </c>
      <c r="H51">
        <f t="shared" si="6"/>
        <v>5.3333333333333683E-4</v>
      </c>
      <c r="J51">
        <v>6.353838609773392E-2</v>
      </c>
      <c r="K51">
        <v>0</v>
      </c>
      <c r="L51">
        <v>1</v>
      </c>
    </row>
    <row r="52" spans="1:12" x14ac:dyDescent="0.3">
      <c r="A52">
        <v>1.3194287396135111</v>
      </c>
      <c r="B52">
        <v>0</v>
      </c>
      <c r="C52">
        <v>1</v>
      </c>
      <c r="D52">
        <f>SUM(C$1:C52)</f>
        <v>47</v>
      </c>
      <c r="E52">
        <f>SUM(B$1:B52)</f>
        <v>4</v>
      </c>
      <c r="F52">
        <f t="shared" si="4"/>
        <v>0.31333333333333335</v>
      </c>
      <c r="G52">
        <f t="shared" si="5"/>
        <v>0.08</v>
      </c>
      <c r="H52">
        <f t="shared" si="6"/>
        <v>5.3333333333333238E-4</v>
      </c>
      <c r="J52">
        <v>-0.16247198757834919</v>
      </c>
      <c r="K52">
        <v>1</v>
      </c>
      <c r="L52">
        <v>0</v>
      </c>
    </row>
    <row r="53" spans="1:12" x14ac:dyDescent="0.3">
      <c r="A53">
        <v>1.2587704071897783</v>
      </c>
      <c r="B53">
        <v>0</v>
      </c>
      <c r="C53">
        <v>1</v>
      </c>
      <c r="D53">
        <f>SUM(C$1:C53)</f>
        <v>48</v>
      </c>
      <c r="E53">
        <f>SUM(B$1:B53)</f>
        <v>4</v>
      </c>
      <c r="F53">
        <f t="shared" si="4"/>
        <v>0.32</v>
      </c>
      <c r="G53">
        <f t="shared" si="5"/>
        <v>0.08</v>
      </c>
      <c r="H53">
        <f t="shared" si="6"/>
        <v>5.3333333333333238E-4</v>
      </c>
      <c r="J53">
        <v>0.19601768317408727</v>
      </c>
      <c r="K53">
        <v>1</v>
      </c>
      <c r="L53">
        <v>0</v>
      </c>
    </row>
    <row r="54" spans="1:12" x14ac:dyDescent="0.3">
      <c r="A54">
        <v>1.1907344243043556</v>
      </c>
      <c r="B54">
        <v>0</v>
      </c>
      <c r="C54">
        <v>1</v>
      </c>
      <c r="D54">
        <f>SUM(C$1:C54)</f>
        <v>49</v>
      </c>
      <c r="E54">
        <f>SUM(B$1:B54)</f>
        <v>4</v>
      </c>
      <c r="F54">
        <f t="shared" si="4"/>
        <v>0.32666666666666666</v>
      </c>
      <c r="G54">
        <f t="shared" si="5"/>
        <v>0.08</v>
      </c>
      <c r="H54">
        <f t="shared" si="6"/>
        <v>5.3333333333333238E-4</v>
      </c>
      <c r="J54">
        <v>-7.6696375075942236E-3</v>
      </c>
      <c r="K54">
        <v>0</v>
      </c>
      <c r="L54">
        <v>1</v>
      </c>
    </row>
    <row r="55" spans="1:12" x14ac:dyDescent="0.3">
      <c r="A55">
        <v>1.1539304925926679</v>
      </c>
      <c r="B55">
        <v>0</v>
      </c>
      <c r="C55">
        <v>1</v>
      </c>
      <c r="D55">
        <f>SUM(C$1:C55)</f>
        <v>50</v>
      </c>
      <c r="E55">
        <f>SUM(B$1:B55)</f>
        <v>4</v>
      </c>
      <c r="F55">
        <f t="shared" si="4"/>
        <v>0.33333333333333331</v>
      </c>
      <c r="G55">
        <f t="shared" si="5"/>
        <v>0.08</v>
      </c>
      <c r="H55">
        <f t="shared" si="6"/>
        <v>5.3333333333333683E-4</v>
      </c>
      <c r="J55">
        <v>-0.16767690215637582</v>
      </c>
      <c r="K55">
        <v>1</v>
      </c>
      <c r="L55">
        <v>0</v>
      </c>
    </row>
    <row r="56" spans="1:12" x14ac:dyDescent="0.3">
      <c r="A56">
        <v>1.1019596713149757</v>
      </c>
      <c r="B56">
        <v>0</v>
      </c>
      <c r="C56">
        <v>1</v>
      </c>
      <c r="D56">
        <f>SUM(C$1:C56)</f>
        <v>51</v>
      </c>
      <c r="E56">
        <f>SUM(B$1:B56)</f>
        <v>4</v>
      </c>
      <c r="F56">
        <f t="shared" si="4"/>
        <v>0.34</v>
      </c>
      <c r="G56">
        <f t="shared" si="5"/>
        <v>0.08</v>
      </c>
      <c r="H56">
        <f t="shared" si="6"/>
        <v>5.3333333333333238E-4</v>
      </c>
      <c r="J56">
        <v>3.6555808936657337E-2</v>
      </c>
      <c r="K56">
        <v>0</v>
      </c>
      <c r="L56">
        <v>1</v>
      </c>
    </row>
    <row r="57" spans="1:12" x14ac:dyDescent="0.3">
      <c r="A57">
        <v>1.0542294219558914</v>
      </c>
      <c r="B57">
        <v>0</v>
      </c>
      <c r="C57">
        <v>1</v>
      </c>
      <c r="D57">
        <f>SUM(C$1:C57)</f>
        <v>52</v>
      </c>
      <c r="E57">
        <f>SUM(B$1:B57)</f>
        <v>4</v>
      </c>
      <c r="F57">
        <f t="shared" si="4"/>
        <v>0.34666666666666668</v>
      </c>
      <c r="G57">
        <f t="shared" si="5"/>
        <v>0.08</v>
      </c>
      <c r="H57">
        <f t="shared" si="6"/>
        <v>5.3333333333333238E-4</v>
      </c>
      <c r="J57">
        <v>0.21448953748258626</v>
      </c>
      <c r="K57">
        <v>0</v>
      </c>
      <c r="L57">
        <v>1</v>
      </c>
    </row>
    <row r="58" spans="1:12" x14ac:dyDescent="0.3">
      <c r="A58">
        <v>1.0373290153136008</v>
      </c>
      <c r="B58">
        <v>0</v>
      </c>
      <c r="C58">
        <v>1</v>
      </c>
      <c r="D58">
        <f>SUM(C$1:C58)</f>
        <v>53</v>
      </c>
      <c r="E58">
        <f>SUM(B$1:B58)</f>
        <v>4</v>
      </c>
      <c r="F58">
        <f t="shared" si="4"/>
        <v>0.35333333333333333</v>
      </c>
      <c r="G58">
        <f t="shared" si="5"/>
        <v>0.08</v>
      </c>
      <c r="H58">
        <f t="shared" si="6"/>
        <v>5.3333333333333238E-4</v>
      </c>
      <c r="J58">
        <v>-5.7013468174791151E-3</v>
      </c>
      <c r="K58">
        <v>0</v>
      </c>
      <c r="L58">
        <v>1</v>
      </c>
    </row>
    <row r="59" spans="1:12" x14ac:dyDescent="0.3">
      <c r="A59">
        <v>1.0360382525768963</v>
      </c>
      <c r="B59">
        <v>0</v>
      </c>
      <c r="C59">
        <v>1</v>
      </c>
      <c r="D59">
        <f>SUM(C$1:C59)</f>
        <v>54</v>
      </c>
      <c r="E59">
        <f>SUM(B$1:B59)</f>
        <v>4</v>
      </c>
      <c r="F59">
        <f t="shared" si="4"/>
        <v>0.36</v>
      </c>
      <c r="G59">
        <f t="shared" si="5"/>
        <v>0.08</v>
      </c>
      <c r="H59">
        <f t="shared" si="6"/>
        <v>5.3333333333333238E-4</v>
      </c>
      <c r="J59">
        <v>-6.7007219129643483E-2</v>
      </c>
      <c r="K59">
        <v>0</v>
      </c>
      <c r="L59">
        <v>1</v>
      </c>
    </row>
    <row r="60" spans="1:12" x14ac:dyDescent="0.3">
      <c r="A60">
        <v>0.86243591533967923</v>
      </c>
      <c r="B60">
        <v>0</v>
      </c>
      <c r="C60">
        <v>1</v>
      </c>
      <c r="D60">
        <f>SUM(C$1:C60)</f>
        <v>55</v>
      </c>
      <c r="E60">
        <f>SUM(B$1:B60)</f>
        <v>4</v>
      </c>
      <c r="F60">
        <f t="shared" si="4"/>
        <v>0.36666666666666664</v>
      </c>
      <c r="G60">
        <f t="shared" si="5"/>
        <v>0.08</v>
      </c>
      <c r="H60">
        <f t="shared" si="6"/>
        <v>5.3333333333333683E-4</v>
      </c>
      <c r="J60">
        <v>-0.18548662560596763</v>
      </c>
      <c r="K60">
        <v>0</v>
      </c>
      <c r="L60">
        <v>1</v>
      </c>
    </row>
    <row r="61" spans="1:12" x14ac:dyDescent="0.3">
      <c r="A61">
        <v>0.8236479985139108</v>
      </c>
      <c r="B61">
        <v>0</v>
      </c>
      <c r="C61">
        <v>1</v>
      </c>
      <c r="D61">
        <f>SUM(C$1:C61)</f>
        <v>56</v>
      </c>
      <c r="E61">
        <f>SUM(B$1:B61)</f>
        <v>4</v>
      </c>
      <c r="F61">
        <f t="shared" si="4"/>
        <v>0.37333333333333335</v>
      </c>
      <c r="G61">
        <f t="shared" si="5"/>
        <v>0.08</v>
      </c>
      <c r="H61">
        <f t="shared" si="6"/>
        <v>5.3333333333333238E-4</v>
      </c>
      <c r="J61">
        <v>-0.20057312759578633</v>
      </c>
      <c r="K61">
        <v>0</v>
      </c>
      <c r="L61">
        <v>1</v>
      </c>
    </row>
    <row r="62" spans="1:12" x14ac:dyDescent="0.3">
      <c r="A62">
        <v>0.6710841856664358</v>
      </c>
      <c r="B62">
        <v>0</v>
      </c>
      <c r="C62">
        <v>1</v>
      </c>
      <c r="D62">
        <f>SUM(C$1:C62)</f>
        <v>57</v>
      </c>
      <c r="E62">
        <f>SUM(B$1:B62)</f>
        <v>4</v>
      </c>
      <c r="F62">
        <f t="shared" si="4"/>
        <v>0.38</v>
      </c>
      <c r="G62">
        <f t="shared" si="5"/>
        <v>0.08</v>
      </c>
      <c r="H62">
        <f t="shared" si="6"/>
        <v>5.3333333333333238E-4</v>
      </c>
      <c r="J62">
        <v>0.43347257404285805</v>
      </c>
      <c r="K62">
        <v>0</v>
      </c>
      <c r="L62">
        <v>1</v>
      </c>
    </row>
    <row r="63" spans="1:12" x14ac:dyDescent="0.3">
      <c r="A63">
        <v>0.65047967835756748</v>
      </c>
      <c r="B63">
        <v>0</v>
      </c>
      <c r="C63">
        <v>1</v>
      </c>
      <c r="D63">
        <f>SUM(C$1:C63)</f>
        <v>58</v>
      </c>
      <c r="E63">
        <f>SUM(B$1:B63)</f>
        <v>4</v>
      </c>
      <c r="F63">
        <f t="shared" si="4"/>
        <v>0.38666666666666666</v>
      </c>
      <c r="G63">
        <f t="shared" si="5"/>
        <v>0.08</v>
      </c>
      <c r="H63">
        <f t="shared" si="6"/>
        <v>5.3333333333333238E-4</v>
      </c>
      <c r="J63">
        <v>-1.6376304763939899E-2</v>
      </c>
      <c r="K63">
        <v>0</v>
      </c>
      <c r="L63">
        <v>1</v>
      </c>
    </row>
    <row r="64" spans="1:12" x14ac:dyDescent="0.3">
      <c r="A64">
        <v>0.58433230508367373</v>
      </c>
      <c r="B64">
        <v>0</v>
      </c>
      <c r="C64">
        <v>1</v>
      </c>
      <c r="D64">
        <f>SUM(C$1:C64)</f>
        <v>59</v>
      </c>
      <c r="E64">
        <f>SUM(B$1:B64)</f>
        <v>4</v>
      </c>
      <c r="F64">
        <f t="shared" si="4"/>
        <v>0.39333333333333331</v>
      </c>
      <c r="G64">
        <f t="shared" si="5"/>
        <v>0.08</v>
      </c>
      <c r="H64">
        <f t="shared" si="6"/>
        <v>0</v>
      </c>
      <c r="J64">
        <v>9.5844113165502454E-2</v>
      </c>
      <c r="K64">
        <v>0</v>
      </c>
      <c r="L64">
        <v>1</v>
      </c>
    </row>
    <row r="65" spans="1:12" x14ac:dyDescent="0.3">
      <c r="A65">
        <v>0.54983589559852597</v>
      </c>
      <c r="B65">
        <v>1</v>
      </c>
      <c r="C65">
        <v>0</v>
      </c>
      <c r="D65">
        <f>SUM(C$1:C65)</f>
        <v>59</v>
      </c>
      <c r="E65">
        <f>SUM(B$1:B65)</f>
        <v>5</v>
      </c>
      <c r="F65">
        <f t="shared" si="4"/>
        <v>0.39333333333333331</v>
      </c>
      <c r="G65">
        <f t="shared" si="5"/>
        <v>0.1</v>
      </c>
      <c r="H65">
        <f t="shared" si="6"/>
        <v>6.6666666666667098E-4</v>
      </c>
      <c r="J65">
        <v>-0.44459924405153323</v>
      </c>
      <c r="K65">
        <v>1</v>
      </c>
      <c r="L65">
        <v>0</v>
      </c>
    </row>
    <row r="66" spans="1:12" x14ac:dyDescent="0.3">
      <c r="A66">
        <v>0.50634778189374274</v>
      </c>
      <c r="B66">
        <v>0</v>
      </c>
      <c r="C66">
        <v>1</v>
      </c>
      <c r="D66">
        <f>SUM(C$1:C66)</f>
        <v>60</v>
      </c>
      <c r="E66">
        <f>SUM(B$1:B66)</f>
        <v>5</v>
      </c>
      <c r="F66">
        <f t="shared" ref="F66:F97" si="7">D66/150</f>
        <v>0.4</v>
      </c>
      <c r="G66">
        <f t="shared" ref="G66:G97" si="8">E66/50</f>
        <v>0.1</v>
      </c>
      <c r="H66">
        <f t="shared" si="6"/>
        <v>6.6666666666666545E-4</v>
      </c>
      <c r="J66">
        <v>-0.29860739769772726</v>
      </c>
      <c r="K66">
        <v>1</v>
      </c>
      <c r="L66">
        <v>0</v>
      </c>
    </row>
    <row r="67" spans="1:12" x14ac:dyDescent="0.3">
      <c r="A67">
        <v>0.45137286025657797</v>
      </c>
      <c r="B67">
        <v>0</v>
      </c>
      <c r="C67">
        <v>1</v>
      </c>
      <c r="D67">
        <f>SUM(C$1:C67)</f>
        <v>61</v>
      </c>
      <c r="E67">
        <f>SUM(B$1:B67)</f>
        <v>5</v>
      </c>
      <c r="F67">
        <f t="shared" si="7"/>
        <v>0.40666666666666668</v>
      </c>
      <c r="G67">
        <f t="shared" si="8"/>
        <v>0.1</v>
      </c>
      <c r="H67">
        <f t="shared" si="6"/>
        <v>6.6666666666666545E-4</v>
      </c>
      <c r="J67">
        <v>8.9155832902338292E-2</v>
      </c>
      <c r="K67">
        <v>0</v>
      </c>
      <c r="L67">
        <v>1</v>
      </c>
    </row>
    <row r="68" spans="1:12" x14ac:dyDescent="0.3">
      <c r="A68">
        <v>0.43573644069996487</v>
      </c>
      <c r="B68">
        <v>0</v>
      </c>
      <c r="C68">
        <v>1</v>
      </c>
      <c r="D68">
        <f>SUM(C$1:C68)</f>
        <v>62</v>
      </c>
      <c r="E68">
        <f>SUM(B$1:B68)</f>
        <v>5</v>
      </c>
      <c r="F68">
        <f t="shared" si="7"/>
        <v>0.41333333333333333</v>
      </c>
      <c r="G68">
        <f t="shared" si="8"/>
        <v>0.1</v>
      </c>
      <c r="H68">
        <f t="shared" si="6"/>
        <v>6.6666666666666545E-4</v>
      </c>
      <c r="J68">
        <v>-0.44697641060865895</v>
      </c>
      <c r="K68">
        <v>1</v>
      </c>
      <c r="L68">
        <v>0</v>
      </c>
    </row>
    <row r="69" spans="1:12" x14ac:dyDescent="0.3">
      <c r="A69">
        <v>0.42625926843924966</v>
      </c>
      <c r="B69">
        <v>0</v>
      </c>
      <c r="C69">
        <v>1</v>
      </c>
      <c r="D69">
        <f>SUM(C$1:C69)</f>
        <v>63</v>
      </c>
      <c r="E69">
        <f>SUM(B$1:B69)</f>
        <v>5</v>
      </c>
      <c r="F69">
        <f t="shared" si="7"/>
        <v>0.42</v>
      </c>
      <c r="G69">
        <f t="shared" si="8"/>
        <v>0.1</v>
      </c>
      <c r="H69">
        <f t="shared" si="6"/>
        <v>6.6666666666667098E-4</v>
      </c>
      <c r="J69">
        <v>-7.6801797360898663E-2</v>
      </c>
      <c r="K69">
        <v>0</v>
      </c>
      <c r="L69">
        <v>1</v>
      </c>
    </row>
    <row r="70" spans="1:12" x14ac:dyDescent="0.3">
      <c r="A70">
        <v>0.41923720969581524</v>
      </c>
      <c r="B70">
        <v>0</v>
      </c>
      <c r="C70">
        <v>1</v>
      </c>
      <c r="D70">
        <f>SUM(C$1:C70)</f>
        <v>64</v>
      </c>
      <c r="E70">
        <f>SUM(B$1:B70)</f>
        <v>5</v>
      </c>
      <c r="F70">
        <f t="shared" si="7"/>
        <v>0.42666666666666669</v>
      </c>
      <c r="G70">
        <f t="shared" si="8"/>
        <v>0.1</v>
      </c>
      <c r="H70">
        <f t="shared" si="6"/>
        <v>0</v>
      </c>
      <c r="J70">
        <v>1.3600822026757824E-2</v>
      </c>
      <c r="K70">
        <v>0</v>
      </c>
      <c r="L70">
        <v>1</v>
      </c>
    </row>
    <row r="71" spans="1:12" x14ac:dyDescent="0.3">
      <c r="A71">
        <v>0.40193970471826301</v>
      </c>
      <c r="B71">
        <v>1</v>
      </c>
      <c r="C71">
        <v>0</v>
      </c>
      <c r="D71">
        <f>SUM(C$1:C71)</f>
        <v>64</v>
      </c>
      <c r="E71">
        <f>SUM(B$1:B71)</f>
        <v>6</v>
      </c>
      <c r="F71">
        <f t="shared" si="7"/>
        <v>0.42666666666666669</v>
      </c>
      <c r="G71">
        <f t="shared" si="8"/>
        <v>0.12</v>
      </c>
      <c r="H71">
        <f t="shared" si="6"/>
        <v>7.9999999999999841E-4</v>
      </c>
      <c r="J71">
        <v>4.6642670831705681E-2</v>
      </c>
      <c r="K71">
        <v>0</v>
      </c>
      <c r="L71">
        <v>1</v>
      </c>
    </row>
    <row r="72" spans="1:12" x14ac:dyDescent="0.3">
      <c r="A72">
        <v>0.36281436156569624</v>
      </c>
      <c r="B72">
        <v>0</v>
      </c>
      <c r="C72">
        <v>1</v>
      </c>
      <c r="D72">
        <f>SUM(C$1:C72)</f>
        <v>65</v>
      </c>
      <c r="E72">
        <f>SUM(B$1:B72)</f>
        <v>6</v>
      </c>
      <c r="F72">
        <f t="shared" si="7"/>
        <v>0.43333333333333335</v>
      </c>
      <c r="G72">
        <f t="shared" si="8"/>
        <v>0.12</v>
      </c>
      <c r="H72">
        <f t="shared" si="6"/>
        <v>7.9999999999999841E-4</v>
      </c>
      <c r="J72">
        <v>-0.35135942641474438</v>
      </c>
      <c r="K72">
        <v>1</v>
      </c>
      <c r="L72">
        <v>0</v>
      </c>
    </row>
    <row r="73" spans="1:12" x14ac:dyDescent="0.3">
      <c r="A73">
        <v>0.35452133819925169</v>
      </c>
      <c r="B73">
        <v>0</v>
      </c>
      <c r="C73">
        <v>1</v>
      </c>
      <c r="D73">
        <f>SUM(C$1:C73)</f>
        <v>66</v>
      </c>
      <c r="E73">
        <f>SUM(B$1:B73)</f>
        <v>6</v>
      </c>
      <c r="F73">
        <f t="shared" si="7"/>
        <v>0.44</v>
      </c>
      <c r="G73">
        <f t="shared" si="8"/>
        <v>0.12</v>
      </c>
      <c r="H73">
        <f t="shared" si="6"/>
        <v>0</v>
      </c>
      <c r="J73">
        <v>6.7154999131106174E-2</v>
      </c>
      <c r="K73">
        <v>0</v>
      </c>
      <c r="L73">
        <v>1</v>
      </c>
    </row>
    <row r="74" spans="1:12" x14ac:dyDescent="0.3">
      <c r="A74">
        <v>0.32323031629487242</v>
      </c>
      <c r="B74">
        <v>1</v>
      </c>
      <c r="C74">
        <v>0</v>
      </c>
      <c r="D74">
        <f>SUM(C$1:C74)</f>
        <v>66</v>
      </c>
      <c r="E74">
        <f>SUM(B$1:B74)</f>
        <v>7</v>
      </c>
      <c r="F74">
        <f t="shared" si="7"/>
        <v>0.44</v>
      </c>
      <c r="G74">
        <f t="shared" si="8"/>
        <v>0.14000000000000001</v>
      </c>
      <c r="H74">
        <f t="shared" si="6"/>
        <v>9.333333333333317E-4</v>
      </c>
      <c r="J74">
        <v>-2.7129661293688465E-2</v>
      </c>
      <c r="K74">
        <v>0</v>
      </c>
      <c r="L74">
        <v>1</v>
      </c>
    </row>
    <row r="75" spans="1:12" x14ac:dyDescent="0.3">
      <c r="A75">
        <v>0.32167748450529698</v>
      </c>
      <c r="B75">
        <v>0</v>
      </c>
      <c r="C75">
        <v>1</v>
      </c>
      <c r="D75">
        <f>SUM(C$1:C75)</f>
        <v>67</v>
      </c>
      <c r="E75">
        <f>SUM(B$1:B75)</f>
        <v>7</v>
      </c>
      <c r="F75">
        <f t="shared" si="7"/>
        <v>0.44666666666666666</v>
      </c>
      <c r="G75">
        <f t="shared" si="8"/>
        <v>0.14000000000000001</v>
      </c>
      <c r="H75">
        <f t="shared" si="6"/>
        <v>9.333333333333317E-4</v>
      </c>
      <c r="J75">
        <v>7.9231041406398126E-2</v>
      </c>
      <c r="K75">
        <v>1</v>
      </c>
      <c r="L75">
        <v>0</v>
      </c>
    </row>
    <row r="76" spans="1:12" x14ac:dyDescent="0.3">
      <c r="A76">
        <v>0.31244512702183258</v>
      </c>
      <c r="B76">
        <v>0</v>
      </c>
      <c r="C76">
        <v>1</v>
      </c>
      <c r="D76">
        <f>SUM(C$1:C76)</f>
        <v>68</v>
      </c>
      <c r="E76">
        <f>SUM(B$1:B76)</f>
        <v>7</v>
      </c>
      <c r="F76">
        <f t="shared" si="7"/>
        <v>0.45333333333333331</v>
      </c>
      <c r="G76">
        <f t="shared" si="8"/>
        <v>0.14000000000000001</v>
      </c>
      <c r="H76">
        <f t="shared" si="6"/>
        <v>9.333333333333394E-4</v>
      </c>
      <c r="J76">
        <v>0.10793754379963202</v>
      </c>
      <c r="K76">
        <v>1</v>
      </c>
      <c r="L76">
        <v>0</v>
      </c>
    </row>
    <row r="77" spans="1:12" x14ac:dyDescent="0.3">
      <c r="A77">
        <v>0.3102486930256228</v>
      </c>
      <c r="B77">
        <v>0</v>
      </c>
      <c r="C77">
        <v>1</v>
      </c>
      <c r="D77">
        <f>SUM(C$1:C77)</f>
        <v>69</v>
      </c>
      <c r="E77">
        <f>SUM(B$1:B77)</f>
        <v>7</v>
      </c>
      <c r="F77">
        <f t="shared" si="7"/>
        <v>0.46</v>
      </c>
      <c r="G77">
        <f t="shared" si="8"/>
        <v>0.14000000000000001</v>
      </c>
      <c r="H77">
        <f t="shared" si="6"/>
        <v>9.333333333333317E-4</v>
      </c>
      <c r="J77">
        <v>1.6661108617713707E-2</v>
      </c>
      <c r="K77">
        <v>0</v>
      </c>
      <c r="L77">
        <v>1</v>
      </c>
    </row>
    <row r="78" spans="1:12" x14ac:dyDescent="0.3">
      <c r="A78">
        <v>0.29873334867268397</v>
      </c>
      <c r="B78">
        <v>0</v>
      </c>
      <c r="C78">
        <v>1</v>
      </c>
      <c r="D78">
        <f>SUM(C$1:C78)</f>
        <v>70</v>
      </c>
      <c r="E78">
        <f>SUM(B$1:B78)</f>
        <v>7</v>
      </c>
      <c r="F78">
        <f t="shared" si="7"/>
        <v>0.46666666666666667</v>
      </c>
      <c r="G78">
        <f t="shared" si="8"/>
        <v>0.14000000000000001</v>
      </c>
      <c r="H78">
        <f t="shared" si="6"/>
        <v>9.333333333333317E-4</v>
      </c>
      <c r="J78">
        <v>-3.8129678050581539E-2</v>
      </c>
      <c r="K78">
        <v>0</v>
      </c>
      <c r="L78">
        <v>1</v>
      </c>
    </row>
    <row r="79" spans="1:12" x14ac:dyDescent="0.3">
      <c r="A79">
        <v>0.27709431424403091</v>
      </c>
      <c r="B79">
        <v>0</v>
      </c>
      <c r="C79">
        <v>1</v>
      </c>
      <c r="D79">
        <f>SUM(C$1:C79)</f>
        <v>71</v>
      </c>
      <c r="E79">
        <f>SUM(B$1:B79)</f>
        <v>7</v>
      </c>
      <c r="F79">
        <f t="shared" si="7"/>
        <v>0.47333333333333333</v>
      </c>
      <c r="G79">
        <f t="shared" si="8"/>
        <v>0.14000000000000001</v>
      </c>
      <c r="H79">
        <f t="shared" si="6"/>
        <v>9.333333333333317E-4</v>
      </c>
      <c r="J79">
        <v>-0.24133865698323442</v>
      </c>
      <c r="K79">
        <v>0</v>
      </c>
      <c r="L79">
        <v>1</v>
      </c>
    </row>
    <row r="80" spans="1:12" x14ac:dyDescent="0.3">
      <c r="A80">
        <v>0.18516878989708563</v>
      </c>
      <c r="B80">
        <v>0</v>
      </c>
      <c r="C80">
        <v>1</v>
      </c>
      <c r="D80">
        <f>SUM(C$1:C80)</f>
        <v>72</v>
      </c>
      <c r="E80">
        <f>SUM(B$1:B80)</f>
        <v>7</v>
      </c>
      <c r="F80">
        <f t="shared" si="7"/>
        <v>0.48</v>
      </c>
      <c r="G80">
        <f t="shared" si="8"/>
        <v>0.14000000000000001</v>
      </c>
      <c r="H80">
        <f t="shared" si="6"/>
        <v>9.333333333333394E-4</v>
      </c>
      <c r="J80">
        <v>0.34037593976782315</v>
      </c>
      <c r="K80">
        <v>0</v>
      </c>
      <c r="L80">
        <v>1</v>
      </c>
    </row>
    <row r="81" spans="1:12" x14ac:dyDescent="0.3">
      <c r="A81">
        <v>0.13555206997578861</v>
      </c>
      <c r="B81">
        <v>0</v>
      </c>
      <c r="C81">
        <v>1</v>
      </c>
      <c r="D81">
        <f>SUM(C$1:C81)</f>
        <v>73</v>
      </c>
      <c r="E81">
        <f>SUM(B$1:B81)</f>
        <v>7</v>
      </c>
      <c r="F81">
        <f t="shared" si="7"/>
        <v>0.48666666666666669</v>
      </c>
      <c r="G81">
        <f t="shared" si="8"/>
        <v>0.14000000000000001</v>
      </c>
      <c r="H81">
        <f t="shared" si="6"/>
        <v>9.333333333333317E-4</v>
      </c>
      <c r="J81">
        <v>-0.47021274908768218</v>
      </c>
      <c r="K81">
        <v>0</v>
      </c>
      <c r="L81">
        <v>1</v>
      </c>
    </row>
    <row r="82" spans="1:12" x14ac:dyDescent="0.3">
      <c r="A82">
        <v>0.12437018422797985</v>
      </c>
      <c r="B82">
        <v>0</v>
      </c>
      <c r="C82">
        <v>1</v>
      </c>
      <c r="D82">
        <f>SUM(C$1:C82)</f>
        <v>74</v>
      </c>
      <c r="E82">
        <f>SUM(B$1:B82)</f>
        <v>7</v>
      </c>
      <c r="F82">
        <f t="shared" si="7"/>
        <v>0.49333333333333335</v>
      </c>
      <c r="G82">
        <f t="shared" si="8"/>
        <v>0.14000000000000001</v>
      </c>
      <c r="H82">
        <f t="shared" ref="H82:H113" si="9">(G82+G83)/2*(F83-F82)</f>
        <v>9.333333333333317E-4</v>
      </c>
      <c r="J82">
        <v>0.19588958057464029</v>
      </c>
      <c r="K82">
        <v>0</v>
      </c>
      <c r="L82">
        <v>1</v>
      </c>
    </row>
    <row r="83" spans="1:12" x14ac:dyDescent="0.3">
      <c r="A83">
        <v>0.12126837715070343</v>
      </c>
      <c r="B83">
        <v>0</v>
      </c>
      <c r="C83">
        <v>1</v>
      </c>
      <c r="D83">
        <f>SUM(C$1:C83)</f>
        <v>75</v>
      </c>
      <c r="E83">
        <f>SUM(B$1:B83)</f>
        <v>7</v>
      </c>
      <c r="F83">
        <f t="shared" si="7"/>
        <v>0.5</v>
      </c>
      <c r="G83">
        <f t="shared" si="8"/>
        <v>0.14000000000000001</v>
      </c>
      <c r="H83">
        <f t="shared" si="9"/>
        <v>0</v>
      </c>
      <c r="J83">
        <v>0.51111818509791185</v>
      </c>
      <c r="K83">
        <v>0</v>
      </c>
      <c r="L83">
        <v>1</v>
      </c>
    </row>
    <row r="84" spans="1:12" x14ac:dyDescent="0.3">
      <c r="A84">
        <v>5.8394628045674191E-2</v>
      </c>
      <c r="B84">
        <v>1</v>
      </c>
      <c r="C84">
        <v>0</v>
      </c>
      <c r="D84">
        <f>SUM(C$1:C84)</f>
        <v>75</v>
      </c>
      <c r="E84">
        <f>SUM(B$1:B84)</f>
        <v>8</v>
      </c>
      <c r="F84">
        <f t="shared" si="7"/>
        <v>0.5</v>
      </c>
      <c r="G84">
        <f t="shared" si="8"/>
        <v>0.16</v>
      </c>
      <c r="H84">
        <f t="shared" si="9"/>
        <v>1.0666666666666737E-3</v>
      </c>
      <c r="J84">
        <v>-0.23769651264258201</v>
      </c>
      <c r="K84">
        <v>0</v>
      </c>
      <c r="L84">
        <v>1</v>
      </c>
    </row>
    <row r="85" spans="1:12" x14ac:dyDescent="0.3">
      <c r="A85">
        <v>5.6915359448639902E-2</v>
      </c>
      <c r="B85">
        <v>0</v>
      </c>
      <c r="C85">
        <v>1</v>
      </c>
      <c r="D85">
        <f>SUM(C$1:C85)</f>
        <v>76</v>
      </c>
      <c r="E85">
        <f>SUM(B$1:B85)</f>
        <v>8</v>
      </c>
      <c r="F85">
        <f t="shared" si="7"/>
        <v>0.50666666666666671</v>
      </c>
      <c r="G85">
        <f t="shared" si="8"/>
        <v>0.16</v>
      </c>
      <c r="H85">
        <f t="shared" si="9"/>
        <v>0</v>
      </c>
      <c r="J85">
        <v>-0.18518083916169803</v>
      </c>
      <c r="K85">
        <v>1</v>
      </c>
      <c r="L85">
        <v>0</v>
      </c>
    </row>
    <row r="86" spans="1:12" x14ac:dyDescent="0.3">
      <c r="A86">
        <v>3.1777587748821778E-2</v>
      </c>
      <c r="B86">
        <v>1</v>
      </c>
      <c r="C86">
        <v>0</v>
      </c>
      <c r="D86">
        <f>SUM(C$1:C86)</f>
        <v>76</v>
      </c>
      <c r="E86">
        <f>SUM(B$1:B86)</f>
        <v>9</v>
      </c>
      <c r="F86">
        <f t="shared" si="7"/>
        <v>0.50666666666666671</v>
      </c>
      <c r="G86">
        <f t="shared" si="8"/>
        <v>0.18</v>
      </c>
      <c r="H86">
        <f t="shared" si="9"/>
        <v>1.1999999999999878E-3</v>
      </c>
      <c r="J86">
        <v>-0.21452932386657309</v>
      </c>
      <c r="K86">
        <v>1</v>
      </c>
      <c r="L86">
        <v>0</v>
      </c>
    </row>
    <row r="87" spans="1:12" x14ac:dyDescent="0.3">
      <c r="A87">
        <v>2.7599453963658593E-2</v>
      </c>
      <c r="B87">
        <v>0</v>
      </c>
      <c r="C87">
        <v>1</v>
      </c>
      <c r="D87">
        <f>SUM(C$1:C87)</f>
        <v>77</v>
      </c>
      <c r="E87">
        <f>SUM(B$1:B87)</f>
        <v>9</v>
      </c>
      <c r="F87">
        <f t="shared" si="7"/>
        <v>0.51333333333333331</v>
      </c>
      <c r="G87">
        <f t="shared" si="8"/>
        <v>0.18</v>
      </c>
      <c r="H87">
        <f t="shared" si="9"/>
        <v>1.2000000000000077E-3</v>
      </c>
      <c r="J87">
        <v>0.1191227835761396</v>
      </c>
      <c r="K87">
        <v>0</v>
      </c>
      <c r="L87">
        <v>1</v>
      </c>
    </row>
    <row r="88" spans="1:12" x14ac:dyDescent="0.3">
      <c r="A88">
        <v>-7.0063090245074261E-3</v>
      </c>
      <c r="B88">
        <v>0</v>
      </c>
      <c r="C88">
        <v>1</v>
      </c>
      <c r="D88">
        <f>SUM(C$1:C88)</f>
        <v>78</v>
      </c>
      <c r="E88">
        <f>SUM(B$1:B88)</f>
        <v>9</v>
      </c>
      <c r="F88">
        <f t="shared" si="7"/>
        <v>0.52</v>
      </c>
      <c r="G88">
        <f t="shared" si="8"/>
        <v>0.18</v>
      </c>
      <c r="H88">
        <f t="shared" si="9"/>
        <v>1.1999999999999878E-3</v>
      </c>
      <c r="J88">
        <v>0.69034557286561926</v>
      </c>
      <c r="K88">
        <v>0</v>
      </c>
      <c r="L88">
        <v>1</v>
      </c>
    </row>
    <row r="89" spans="1:12" x14ac:dyDescent="0.3">
      <c r="A89">
        <v>-2.2174457353409727E-2</v>
      </c>
      <c r="B89">
        <v>0</v>
      </c>
      <c r="C89">
        <v>1</v>
      </c>
      <c r="D89">
        <f>SUM(C$1:C89)</f>
        <v>79</v>
      </c>
      <c r="E89">
        <f>SUM(B$1:B89)</f>
        <v>9</v>
      </c>
      <c r="F89">
        <f t="shared" si="7"/>
        <v>0.52666666666666662</v>
      </c>
      <c r="G89">
        <f t="shared" si="8"/>
        <v>0.18</v>
      </c>
      <c r="H89">
        <f t="shared" si="9"/>
        <v>1.2000000000000077E-3</v>
      </c>
      <c r="J89">
        <v>-0.57777262412808017</v>
      </c>
      <c r="K89">
        <v>0</v>
      </c>
      <c r="L89">
        <v>1</v>
      </c>
    </row>
    <row r="90" spans="1:12" x14ac:dyDescent="0.3">
      <c r="A90">
        <v>-4.8130554997627861E-2</v>
      </c>
      <c r="B90">
        <v>0</v>
      </c>
      <c r="C90">
        <v>1</v>
      </c>
      <c r="D90">
        <f>SUM(C$1:C90)</f>
        <v>80</v>
      </c>
      <c r="E90">
        <f>SUM(B$1:B90)</f>
        <v>9</v>
      </c>
      <c r="F90">
        <f t="shared" si="7"/>
        <v>0.53333333333333333</v>
      </c>
      <c r="G90">
        <f t="shared" si="8"/>
        <v>0.18</v>
      </c>
      <c r="H90">
        <f t="shared" si="9"/>
        <v>1.2000000000000077E-3</v>
      </c>
      <c r="J90">
        <v>-5.6813401854332049E-2</v>
      </c>
      <c r="K90">
        <v>0</v>
      </c>
      <c r="L90">
        <v>1</v>
      </c>
    </row>
    <row r="91" spans="1:12" x14ac:dyDescent="0.3">
      <c r="A91">
        <v>-0.13474094444959073</v>
      </c>
      <c r="B91">
        <v>0</v>
      </c>
      <c r="C91">
        <v>1</v>
      </c>
      <c r="D91">
        <f>SUM(C$1:C91)</f>
        <v>81</v>
      </c>
      <c r="E91">
        <f>SUM(B$1:B91)</f>
        <v>9</v>
      </c>
      <c r="F91">
        <f t="shared" si="7"/>
        <v>0.54</v>
      </c>
      <c r="G91">
        <f t="shared" si="8"/>
        <v>0.18</v>
      </c>
      <c r="H91">
        <f t="shared" si="9"/>
        <v>1.1999999999999878E-3</v>
      </c>
      <c r="J91">
        <v>1.602526602438983E-2</v>
      </c>
      <c r="K91">
        <v>0</v>
      </c>
      <c r="L91">
        <v>1</v>
      </c>
    </row>
    <row r="92" spans="1:12" x14ac:dyDescent="0.3">
      <c r="A92">
        <v>-0.14296756944314515</v>
      </c>
      <c r="B92">
        <v>0</v>
      </c>
      <c r="C92">
        <v>1</v>
      </c>
      <c r="D92">
        <f>SUM(C$1:C92)</f>
        <v>82</v>
      </c>
      <c r="E92">
        <f>SUM(B$1:B92)</f>
        <v>9</v>
      </c>
      <c r="F92">
        <f t="shared" si="7"/>
        <v>0.54666666666666663</v>
      </c>
      <c r="G92">
        <f t="shared" si="8"/>
        <v>0.18</v>
      </c>
      <c r="H92">
        <f t="shared" si="9"/>
        <v>1.2000000000000077E-3</v>
      </c>
      <c r="J92">
        <v>0.22318210519668769</v>
      </c>
      <c r="K92">
        <v>0</v>
      </c>
      <c r="L92">
        <v>1</v>
      </c>
    </row>
    <row r="93" spans="1:12" x14ac:dyDescent="0.3">
      <c r="A93">
        <v>-0.17148330947986695</v>
      </c>
      <c r="B93">
        <v>0</v>
      </c>
      <c r="C93">
        <v>1</v>
      </c>
      <c r="D93">
        <f>SUM(C$1:C93)</f>
        <v>83</v>
      </c>
      <c r="E93">
        <f>SUM(B$1:B93)</f>
        <v>9</v>
      </c>
      <c r="F93">
        <f t="shared" si="7"/>
        <v>0.55333333333333334</v>
      </c>
      <c r="G93">
        <f t="shared" si="8"/>
        <v>0.18</v>
      </c>
      <c r="H93">
        <f t="shared" si="9"/>
        <v>0</v>
      </c>
      <c r="J93">
        <v>0.51391745528224331</v>
      </c>
      <c r="K93">
        <v>0</v>
      </c>
      <c r="L93">
        <v>1</v>
      </c>
    </row>
    <row r="94" spans="1:12" x14ac:dyDescent="0.3">
      <c r="A94">
        <v>-0.17173566691626296</v>
      </c>
      <c r="B94">
        <v>1</v>
      </c>
      <c r="C94">
        <v>0</v>
      </c>
      <c r="D94">
        <f>SUM(C$1:C94)</f>
        <v>83</v>
      </c>
      <c r="E94">
        <f>SUM(B$1:B94)</f>
        <v>10</v>
      </c>
      <c r="F94">
        <f t="shared" si="7"/>
        <v>0.55333333333333334</v>
      </c>
      <c r="G94">
        <f t="shared" si="8"/>
        <v>0.2</v>
      </c>
      <c r="H94">
        <f t="shared" si="9"/>
        <v>1.333333333333342E-3</v>
      </c>
      <c r="J94">
        <v>3.8982288956968911E-2</v>
      </c>
      <c r="K94">
        <v>0</v>
      </c>
      <c r="L94">
        <v>1</v>
      </c>
    </row>
    <row r="95" spans="1:12" x14ac:dyDescent="0.3">
      <c r="A95">
        <v>-0.18557930350148133</v>
      </c>
      <c r="B95">
        <v>0</v>
      </c>
      <c r="C95">
        <v>1</v>
      </c>
      <c r="D95">
        <f>SUM(C$1:C95)</f>
        <v>84</v>
      </c>
      <c r="E95">
        <f>SUM(B$1:B95)</f>
        <v>10</v>
      </c>
      <c r="F95">
        <f t="shared" si="7"/>
        <v>0.56000000000000005</v>
      </c>
      <c r="G95">
        <f t="shared" si="8"/>
        <v>0.2</v>
      </c>
      <c r="H95">
        <f t="shared" si="9"/>
        <v>1.3333333333333198E-3</v>
      </c>
      <c r="J95">
        <v>-0.36549155922504756</v>
      </c>
      <c r="K95">
        <v>0</v>
      </c>
      <c r="L95">
        <v>1</v>
      </c>
    </row>
    <row r="96" spans="1:12" x14ac:dyDescent="0.3">
      <c r="A96">
        <v>-0.21579686948161264</v>
      </c>
      <c r="B96">
        <v>0</v>
      </c>
      <c r="C96">
        <v>1</v>
      </c>
      <c r="D96">
        <f>SUM(C$1:C96)</f>
        <v>85</v>
      </c>
      <c r="E96">
        <f>SUM(B$1:B96)</f>
        <v>10</v>
      </c>
      <c r="F96">
        <f t="shared" si="7"/>
        <v>0.56666666666666665</v>
      </c>
      <c r="G96">
        <f t="shared" si="8"/>
        <v>0.2</v>
      </c>
      <c r="H96">
        <f t="shared" si="9"/>
        <v>0</v>
      </c>
      <c r="J96">
        <v>-0.54475740437930287</v>
      </c>
      <c r="K96">
        <v>0</v>
      </c>
      <c r="L96">
        <v>1</v>
      </c>
    </row>
    <row r="97" spans="1:12" x14ac:dyDescent="0.3">
      <c r="A97">
        <v>-0.21858554295433319</v>
      </c>
      <c r="B97">
        <v>1</v>
      </c>
      <c r="C97">
        <v>0</v>
      </c>
      <c r="D97">
        <f>SUM(C$1:C97)</f>
        <v>85</v>
      </c>
      <c r="E97">
        <f>SUM(B$1:B97)</f>
        <v>11</v>
      </c>
      <c r="F97">
        <f t="shared" si="7"/>
        <v>0.56666666666666665</v>
      </c>
      <c r="G97">
        <f t="shared" si="8"/>
        <v>0.22</v>
      </c>
      <c r="H97">
        <f t="shared" si="9"/>
        <v>0</v>
      </c>
      <c r="J97">
        <v>-0.29729728800244215</v>
      </c>
      <c r="K97">
        <v>1</v>
      </c>
      <c r="L97">
        <v>0</v>
      </c>
    </row>
    <row r="98" spans="1:12" x14ac:dyDescent="0.3">
      <c r="A98">
        <v>-0.23724714760013832</v>
      </c>
      <c r="B98">
        <v>1</v>
      </c>
      <c r="C98">
        <v>0</v>
      </c>
      <c r="D98">
        <f>SUM(C$1:C98)</f>
        <v>85</v>
      </c>
      <c r="E98">
        <f>SUM(B$1:B98)</f>
        <v>12</v>
      </c>
      <c r="F98">
        <f t="shared" ref="F98:F129" si="10">D98/150</f>
        <v>0.56666666666666665</v>
      </c>
      <c r="G98">
        <f t="shared" ref="G98:G129" si="11">E98/50</f>
        <v>0.24</v>
      </c>
      <c r="H98">
        <f t="shared" si="9"/>
        <v>1.6000000000000103E-3</v>
      </c>
      <c r="J98">
        <v>0.21025963081426322</v>
      </c>
      <c r="K98">
        <v>0</v>
      </c>
      <c r="L98">
        <v>1</v>
      </c>
    </row>
    <row r="99" spans="1:12" x14ac:dyDescent="0.3">
      <c r="A99">
        <v>-0.29120276347852475</v>
      </c>
      <c r="B99">
        <v>0</v>
      </c>
      <c r="C99">
        <v>1</v>
      </c>
      <c r="D99">
        <f>SUM(C$1:C99)</f>
        <v>86</v>
      </c>
      <c r="E99">
        <f>SUM(B$1:B99)</f>
        <v>12</v>
      </c>
      <c r="F99">
        <f t="shared" si="10"/>
        <v>0.57333333333333336</v>
      </c>
      <c r="G99">
        <f t="shared" si="11"/>
        <v>0.24</v>
      </c>
      <c r="H99">
        <f t="shared" si="9"/>
        <v>0</v>
      </c>
      <c r="J99">
        <v>-7.1440860262617881E-2</v>
      </c>
      <c r="K99">
        <v>0</v>
      </c>
      <c r="L99">
        <v>1</v>
      </c>
    </row>
    <row r="100" spans="1:12" x14ac:dyDescent="0.3">
      <c r="A100">
        <v>-0.30500827529024843</v>
      </c>
      <c r="B100">
        <v>1</v>
      </c>
      <c r="C100">
        <v>0</v>
      </c>
      <c r="D100">
        <f>SUM(C$1:C100)</f>
        <v>86</v>
      </c>
      <c r="E100">
        <f>SUM(B$1:B100)</f>
        <v>13</v>
      </c>
      <c r="F100">
        <f t="shared" si="10"/>
        <v>0.57333333333333336</v>
      </c>
      <c r="G100">
        <f t="shared" si="11"/>
        <v>0.26</v>
      </c>
      <c r="H100">
        <f t="shared" si="9"/>
        <v>1.7333333333333157E-3</v>
      </c>
      <c r="J100">
        <v>0.60084868849715034</v>
      </c>
      <c r="K100">
        <v>0</v>
      </c>
      <c r="L100">
        <v>1</v>
      </c>
    </row>
    <row r="101" spans="1:12" x14ac:dyDescent="0.3">
      <c r="A101">
        <v>-0.31137620221708828</v>
      </c>
      <c r="B101">
        <v>0</v>
      </c>
      <c r="C101">
        <v>1</v>
      </c>
      <c r="D101">
        <f>SUM(C$1:C101)</f>
        <v>87</v>
      </c>
      <c r="E101">
        <f>SUM(B$1:B101)</f>
        <v>13</v>
      </c>
      <c r="F101">
        <f t="shared" si="10"/>
        <v>0.57999999999999996</v>
      </c>
      <c r="G101">
        <f t="shared" si="11"/>
        <v>0.26</v>
      </c>
      <c r="H101">
        <f t="shared" si="9"/>
        <v>1.7333333333333445E-3</v>
      </c>
      <c r="J101">
        <v>-1.3963408619646706E-2</v>
      </c>
      <c r="K101">
        <v>0</v>
      </c>
      <c r="L101">
        <v>1</v>
      </c>
    </row>
    <row r="102" spans="1:12" x14ac:dyDescent="0.3">
      <c r="A102">
        <v>-0.38509634347912824</v>
      </c>
      <c r="B102">
        <v>0</v>
      </c>
      <c r="C102">
        <v>1</v>
      </c>
      <c r="D102">
        <f>SUM(C$1:C102)</f>
        <v>88</v>
      </c>
      <c r="E102">
        <f>SUM(B$1:B102)</f>
        <v>13</v>
      </c>
      <c r="F102">
        <f t="shared" si="10"/>
        <v>0.58666666666666667</v>
      </c>
      <c r="G102">
        <f t="shared" si="11"/>
        <v>0.26</v>
      </c>
      <c r="H102">
        <f t="shared" si="9"/>
        <v>1.7333333333333445E-3</v>
      </c>
      <c r="J102">
        <v>0.7336754075364933</v>
      </c>
      <c r="K102">
        <v>0</v>
      </c>
      <c r="L102">
        <v>1</v>
      </c>
    </row>
    <row r="103" spans="1:12" x14ac:dyDescent="0.3">
      <c r="A103">
        <v>-0.38682223498845092</v>
      </c>
      <c r="B103">
        <v>0</v>
      </c>
      <c r="C103">
        <v>1</v>
      </c>
      <c r="D103">
        <f>SUM(C$1:C103)</f>
        <v>89</v>
      </c>
      <c r="E103">
        <f>SUM(B$1:B103)</f>
        <v>13</v>
      </c>
      <c r="F103">
        <f t="shared" si="10"/>
        <v>0.59333333333333338</v>
      </c>
      <c r="G103">
        <f t="shared" si="11"/>
        <v>0.26</v>
      </c>
      <c r="H103">
        <f t="shared" si="9"/>
        <v>1.7333333333333157E-3</v>
      </c>
      <c r="J103">
        <v>4.8878836802702913E-2</v>
      </c>
      <c r="K103">
        <v>0</v>
      </c>
      <c r="L103">
        <v>1</v>
      </c>
    </row>
    <row r="104" spans="1:12" x14ac:dyDescent="0.3">
      <c r="A104">
        <v>-0.40362940554722371</v>
      </c>
      <c r="B104">
        <v>0</v>
      </c>
      <c r="C104">
        <v>1</v>
      </c>
      <c r="D104">
        <f>SUM(C$1:C104)</f>
        <v>90</v>
      </c>
      <c r="E104">
        <f>SUM(B$1:B104)</f>
        <v>13</v>
      </c>
      <c r="F104">
        <f t="shared" si="10"/>
        <v>0.6</v>
      </c>
      <c r="G104">
        <f t="shared" si="11"/>
        <v>0.26</v>
      </c>
      <c r="H104">
        <f t="shared" si="9"/>
        <v>1.7333333333333445E-3</v>
      </c>
      <c r="J104">
        <v>-0.13659941577751514</v>
      </c>
      <c r="K104">
        <v>1</v>
      </c>
      <c r="L104">
        <v>0</v>
      </c>
    </row>
    <row r="105" spans="1:12" x14ac:dyDescent="0.3">
      <c r="A105">
        <v>-0.41530528763726254</v>
      </c>
      <c r="B105">
        <v>0</v>
      </c>
      <c r="C105">
        <v>1</v>
      </c>
      <c r="D105">
        <f>SUM(C$1:C105)</f>
        <v>91</v>
      </c>
      <c r="E105">
        <f>SUM(B$1:B105)</f>
        <v>13</v>
      </c>
      <c r="F105">
        <f t="shared" si="10"/>
        <v>0.60666666666666669</v>
      </c>
      <c r="G105">
        <f t="shared" si="11"/>
        <v>0.26</v>
      </c>
      <c r="H105">
        <f t="shared" si="9"/>
        <v>1.7333333333333157E-3</v>
      </c>
      <c r="J105">
        <v>0.21404238572759887</v>
      </c>
      <c r="K105">
        <v>0</v>
      </c>
      <c r="L105">
        <v>1</v>
      </c>
    </row>
    <row r="106" spans="1:12" x14ac:dyDescent="0.3">
      <c r="A106">
        <v>-0.43174917163589199</v>
      </c>
      <c r="B106">
        <v>0</v>
      </c>
      <c r="C106">
        <v>1</v>
      </c>
      <c r="D106">
        <f>SUM(C$1:C106)</f>
        <v>92</v>
      </c>
      <c r="E106">
        <f>SUM(B$1:B106)</f>
        <v>13</v>
      </c>
      <c r="F106">
        <f t="shared" si="10"/>
        <v>0.61333333333333329</v>
      </c>
      <c r="G106">
        <f t="shared" si="11"/>
        <v>0.26</v>
      </c>
      <c r="H106">
        <f t="shared" si="9"/>
        <v>1.7333333333333445E-3</v>
      </c>
      <c r="J106">
        <v>0.39894293887204096</v>
      </c>
      <c r="K106">
        <v>1</v>
      </c>
      <c r="L106">
        <v>0</v>
      </c>
    </row>
    <row r="107" spans="1:12" x14ac:dyDescent="0.3">
      <c r="A107">
        <v>-0.45672019981020817</v>
      </c>
      <c r="B107">
        <v>0</v>
      </c>
      <c r="C107">
        <v>1</v>
      </c>
      <c r="D107">
        <f>SUM(C$1:C107)</f>
        <v>93</v>
      </c>
      <c r="E107">
        <f>SUM(B$1:B107)</f>
        <v>13</v>
      </c>
      <c r="F107">
        <f t="shared" si="10"/>
        <v>0.62</v>
      </c>
      <c r="G107">
        <f t="shared" si="11"/>
        <v>0.26</v>
      </c>
      <c r="H107">
        <f t="shared" si="9"/>
        <v>0</v>
      </c>
      <c r="J107">
        <v>0.25400075947773804</v>
      </c>
      <c r="K107">
        <v>0</v>
      </c>
      <c r="L107">
        <v>1</v>
      </c>
    </row>
    <row r="108" spans="1:12" x14ac:dyDescent="0.3">
      <c r="A108">
        <v>-0.47014385926537972</v>
      </c>
      <c r="B108">
        <v>1</v>
      </c>
      <c r="C108">
        <v>0</v>
      </c>
      <c r="D108">
        <f>SUM(C$1:C108)</f>
        <v>93</v>
      </c>
      <c r="E108">
        <f>SUM(B$1:B108)</f>
        <v>14</v>
      </c>
      <c r="F108">
        <f t="shared" si="10"/>
        <v>0.62</v>
      </c>
      <c r="G108">
        <f t="shared" si="11"/>
        <v>0.28000000000000003</v>
      </c>
      <c r="H108">
        <f t="shared" si="9"/>
        <v>1.8666666666666788E-3</v>
      </c>
      <c r="J108">
        <v>-0.25314258639548087</v>
      </c>
      <c r="K108">
        <v>1</v>
      </c>
      <c r="L108">
        <v>0</v>
      </c>
    </row>
    <row r="109" spans="1:12" x14ac:dyDescent="0.3">
      <c r="A109">
        <v>-0.47449833459775798</v>
      </c>
      <c r="B109">
        <v>0</v>
      </c>
      <c r="C109">
        <v>1</v>
      </c>
      <c r="D109">
        <f>SUM(C$1:C109)</f>
        <v>94</v>
      </c>
      <c r="E109">
        <f>SUM(B$1:B109)</f>
        <v>14</v>
      </c>
      <c r="F109">
        <f t="shared" si="10"/>
        <v>0.62666666666666671</v>
      </c>
      <c r="G109">
        <f t="shared" si="11"/>
        <v>0.28000000000000003</v>
      </c>
      <c r="H109">
        <f t="shared" si="9"/>
        <v>1.8666666666666478E-3</v>
      </c>
      <c r="J109">
        <v>3.6351200598224859E-2</v>
      </c>
      <c r="K109">
        <v>0</v>
      </c>
      <c r="L109">
        <v>1</v>
      </c>
    </row>
    <row r="110" spans="1:12" x14ac:dyDescent="0.3">
      <c r="A110">
        <v>-0.49466136434014757</v>
      </c>
      <c r="B110">
        <v>0</v>
      </c>
      <c r="C110">
        <v>1</v>
      </c>
      <c r="D110">
        <f>SUM(C$1:C110)</f>
        <v>95</v>
      </c>
      <c r="E110">
        <f>SUM(B$1:B110)</f>
        <v>14</v>
      </c>
      <c r="F110">
        <f t="shared" si="10"/>
        <v>0.6333333333333333</v>
      </c>
      <c r="G110">
        <f t="shared" si="11"/>
        <v>0.28000000000000003</v>
      </c>
      <c r="H110">
        <f t="shared" si="9"/>
        <v>0</v>
      </c>
      <c r="J110">
        <v>-0.31011341306261286</v>
      </c>
      <c r="K110">
        <v>1</v>
      </c>
      <c r="L110">
        <v>0</v>
      </c>
    </row>
    <row r="111" spans="1:12" x14ac:dyDescent="0.3">
      <c r="A111">
        <v>-0.52029757946582156</v>
      </c>
      <c r="B111">
        <v>1</v>
      </c>
      <c r="C111">
        <v>0</v>
      </c>
      <c r="D111">
        <f>SUM(C$1:C111)</f>
        <v>95</v>
      </c>
      <c r="E111">
        <f>SUM(B$1:B111)</f>
        <v>15</v>
      </c>
      <c r="F111">
        <f t="shared" si="10"/>
        <v>0.6333333333333333</v>
      </c>
      <c r="G111">
        <f t="shared" si="11"/>
        <v>0.3</v>
      </c>
      <c r="H111">
        <f t="shared" si="9"/>
        <v>0</v>
      </c>
      <c r="J111">
        <v>-0.19323306092619968</v>
      </c>
      <c r="K111">
        <v>1</v>
      </c>
      <c r="L111">
        <v>0</v>
      </c>
    </row>
    <row r="112" spans="1:12" x14ac:dyDescent="0.3">
      <c r="A112">
        <v>-0.53411625180058397</v>
      </c>
      <c r="B112">
        <v>1</v>
      </c>
      <c r="C112">
        <v>0</v>
      </c>
      <c r="D112">
        <f>SUM(C$1:C112)</f>
        <v>95</v>
      </c>
      <c r="E112">
        <f>SUM(B$1:B112)</f>
        <v>16</v>
      </c>
      <c r="F112">
        <f t="shared" si="10"/>
        <v>0.6333333333333333</v>
      </c>
      <c r="G112">
        <f t="shared" si="11"/>
        <v>0.32</v>
      </c>
      <c r="H112">
        <f t="shared" si="9"/>
        <v>0</v>
      </c>
      <c r="J112">
        <v>7.7330095759152034E-2</v>
      </c>
      <c r="K112">
        <v>0</v>
      </c>
      <c r="L112">
        <v>1</v>
      </c>
    </row>
    <row r="113" spans="1:12" x14ac:dyDescent="0.3">
      <c r="A113">
        <v>-0.54589449055253159</v>
      </c>
      <c r="B113">
        <v>1</v>
      </c>
      <c r="C113">
        <v>0</v>
      </c>
      <c r="D113">
        <f>SUM(C$1:C113)</f>
        <v>95</v>
      </c>
      <c r="E113">
        <f>SUM(B$1:B113)</f>
        <v>17</v>
      </c>
      <c r="F113">
        <f t="shared" si="10"/>
        <v>0.6333333333333333</v>
      </c>
      <c r="G113">
        <f t="shared" si="11"/>
        <v>0.34</v>
      </c>
      <c r="H113">
        <f t="shared" si="9"/>
        <v>0</v>
      </c>
      <c r="J113">
        <v>-8.3811013523861305E-2</v>
      </c>
      <c r="K113">
        <v>0</v>
      </c>
      <c r="L113">
        <v>1</v>
      </c>
    </row>
    <row r="114" spans="1:12" x14ac:dyDescent="0.3">
      <c r="A114">
        <v>-0.5634325623721107</v>
      </c>
      <c r="B114">
        <v>1</v>
      </c>
      <c r="C114">
        <v>0</v>
      </c>
      <c r="D114">
        <f>SUM(C$1:C114)</f>
        <v>95</v>
      </c>
      <c r="E114">
        <f>SUM(B$1:B114)</f>
        <v>18</v>
      </c>
      <c r="F114">
        <f t="shared" si="10"/>
        <v>0.6333333333333333</v>
      </c>
      <c r="G114">
        <f t="shared" si="11"/>
        <v>0.36</v>
      </c>
      <c r="H114">
        <f t="shared" ref="H114:H145" si="12">(G114+G115)/2*(F115-F114)</f>
        <v>2.4000000000000154E-3</v>
      </c>
      <c r="J114">
        <v>-0.21354077789838705</v>
      </c>
      <c r="K114">
        <v>0</v>
      </c>
      <c r="L114">
        <v>1</v>
      </c>
    </row>
    <row r="115" spans="1:12" x14ac:dyDescent="0.3">
      <c r="A115">
        <v>-0.57112266254425936</v>
      </c>
      <c r="B115">
        <v>0</v>
      </c>
      <c r="C115">
        <v>1</v>
      </c>
      <c r="D115">
        <f>SUM(C$1:C115)</f>
        <v>96</v>
      </c>
      <c r="E115">
        <f>SUM(B$1:B115)</f>
        <v>18</v>
      </c>
      <c r="F115">
        <f t="shared" si="10"/>
        <v>0.64</v>
      </c>
      <c r="G115">
        <f t="shared" si="11"/>
        <v>0.36</v>
      </c>
      <c r="H115">
        <f t="shared" si="12"/>
        <v>2.3999999999999755E-3</v>
      </c>
      <c r="J115">
        <v>0.45020458630510024</v>
      </c>
      <c r="K115">
        <v>0</v>
      </c>
      <c r="L115">
        <v>1</v>
      </c>
    </row>
    <row r="116" spans="1:12" x14ac:dyDescent="0.3">
      <c r="A116">
        <v>-0.58927754683261613</v>
      </c>
      <c r="B116">
        <v>0</v>
      </c>
      <c r="C116">
        <v>1</v>
      </c>
      <c r="D116">
        <f>SUM(C$1:C116)</f>
        <v>97</v>
      </c>
      <c r="E116">
        <f>SUM(B$1:B116)</f>
        <v>18</v>
      </c>
      <c r="F116">
        <f t="shared" si="10"/>
        <v>0.64666666666666661</v>
      </c>
      <c r="G116">
        <f t="shared" si="11"/>
        <v>0.36</v>
      </c>
      <c r="H116">
        <f t="shared" si="12"/>
        <v>2.4000000000000154E-3</v>
      </c>
      <c r="J116">
        <v>-3.4330764397266622E-2</v>
      </c>
      <c r="K116">
        <v>1</v>
      </c>
      <c r="L116">
        <v>0</v>
      </c>
    </row>
    <row r="117" spans="1:12" x14ac:dyDescent="0.3">
      <c r="A117">
        <v>-0.67106603199727066</v>
      </c>
      <c r="B117">
        <v>0</v>
      </c>
      <c r="C117">
        <v>1</v>
      </c>
      <c r="D117">
        <f>SUM(C$1:C117)</f>
        <v>98</v>
      </c>
      <c r="E117">
        <f>SUM(B$1:B117)</f>
        <v>18</v>
      </c>
      <c r="F117">
        <f t="shared" si="10"/>
        <v>0.65333333333333332</v>
      </c>
      <c r="G117">
        <f t="shared" si="11"/>
        <v>0.36</v>
      </c>
      <c r="H117">
        <f t="shared" si="12"/>
        <v>2.4000000000000154E-3</v>
      </c>
      <c r="J117">
        <v>1.1702181510242493E-4</v>
      </c>
      <c r="K117">
        <v>0</v>
      </c>
      <c r="L117">
        <v>1</v>
      </c>
    </row>
    <row r="118" spans="1:12" x14ac:dyDescent="0.3">
      <c r="A118">
        <v>-0.68472515664625599</v>
      </c>
      <c r="B118">
        <v>0</v>
      </c>
      <c r="C118">
        <v>1</v>
      </c>
      <c r="D118">
        <f>SUM(C$1:C118)</f>
        <v>99</v>
      </c>
      <c r="E118">
        <f>SUM(B$1:B118)</f>
        <v>18</v>
      </c>
      <c r="F118">
        <f t="shared" si="10"/>
        <v>0.66</v>
      </c>
      <c r="G118">
        <f t="shared" si="11"/>
        <v>0.36</v>
      </c>
      <c r="H118">
        <f t="shared" si="12"/>
        <v>2.3999999999999755E-3</v>
      </c>
      <c r="J118">
        <v>-0.22706435915354353</v>
      </c>
      <c r="K118">
        <v>1</v>
      </c>
      <c r="L118">
        <v>0</v>
      </c>
    </row>
    <row r="119" spans="1:12" x14ac:dyDescent="0.3">
      <c r="A119">
        <v>-0.68792833815268151</v>
      </c>
      <c r="B119">
        <v>0</v>
      </c>
      <c r="C119">
        <v>1</v>
      </c>
      <c r="D119">
        <f>SUM(C$1:C119)</f>
        <v>100</v>
      </c>
      <c r="E119">
        <f>SUM(B$1:B119)</f>
        <v>18</v>
      </c>
      <c r="F119">
        <f t="shared" si="10"/>
        <v>0.66666666666666663</v>
      </c>
      <c r="G119">
        <f t="shared" si="11"/>
        <v>0.36</v>
      </c>
      <c r="H119">
        <f t="shared" si="12"/>
        <v>2.4000000000000154E-3</v>
      </c>
      <c r="J119">
        <v>-4.3161289566611277E-2</v>
      </c>
      <c r="K119">
        <v>0</v>
      </c>
      <c r="L119">
        <v>1</v>
      </c>
    </row>
    <row r="120" spans="1:12" x14ac:dyDescent="0.3">
      <c r="A120">
        <v>-0.69573861036791462</v>
      </c>
      <c r="B120">
        <v>0</v>
      </c>
      <c r="C120">
        <v>1</v>
      </c>
      <c r="D120">
        <f>SUM(C$1:C120)</f>
        <v>101</v>
      </c>
      <c r="E120">
        <f>SUM(B$1:B120)</f>
        <v>18</v>
      </c>
      <c r="F120">
        <f t="shared" si="10"/>
        <v>0.67333333333333334</v>
      </c>
      <c r="G120">
        <f t="shared" si="11"/>
        <v>0.36</v>
      </c>
      <c r="H120">
        <f t="shared" si="12"/>
        <v>2.4000000000000154E-3</v>
      </c>
      <c r="J120">
        <v>0.42147975153447031</v>
      </c>
      <c r="K120">
        <v>0</v>
      </c>
      <c r="L120">
        <v>1</v>
      </c>
    </row>
    <row r="121" spans="1:12" x14ac:dyDescent="0.3">
      <c r="A121">
        <v>-0.69636266428664773</v>
      </c>
      <c r="B121">
        <v>0</v>
      </c>
      <c r="C121">
        <v>1</v>
      </c>
      <c r="D121">
        <f>SUM(C$1:C121)</f>
        <v>102</v>
      </c>
      <c r="E121">
        <f>SUM(B$1:B121)</f>
        <v>18</v>
      </c>
      <c r="F121">
        <f t="shared" si="10"/>
        <v>0.68</v>
      </c>
      <c r="G121">
        <f t="shared" si="11"/>
        <v>0.36</v>
      </c>
      <c r="H121">
        <f t="shared" si="12"/>
        <v>2.3999999999999755E-3</v>
      </c>
      <c r="J121">
        <v>0.39115290620183024</v>
      </c>
      <c r="K121">
        <v>0</v>
      </c>
      <c r="L121">
        <v>1</v>
      </c>
    </row>
    <row r="122" spans="1:12" x14ac:dyDescent="0.3">
      <c r="A122">
        <v>-0.71321467377736258</v>
      </c>
      <c r="B122">
        <v>0</v>
      </c>
      <c r="C122">
        <v>1</v>
      </c>
      <c r="D122">
        <f>SUM(C$1:C122)</f>
        <v>103</v>
      </c>
      <c r="E122">
        <f>SUM(B$1:B122)</f>
        <v>18</v>
      </c>
      <c r="F122">
        <f t="shared" si="10"/>
        <v>0.68666666666666665</v>
      </c>
      <c r="G122">
        <f t="shared" si="11"/>
        <v>0.36</v>
      </c>
      <c r="H122">
        <f t="shared" si="12"/>
        <v>2.4000000000000154E-3</v>
      </c>
      <c r="J122">
        <v>0.24828284237584486</v>
      </c>
      <c r="K122">
        <v>0</v>
      </c>
      <c r="L122">
        <v>1</v>
      </c>
    </row>
    <row r="123" spans="1:12" x14ac:dyDescent="0.3">
      <c r="A123">
        <v>-0.71946528943996335</v>
      </c>
      <c r="B123">
        <v>0</v>
      </c>
      <c r="C123">
        <v>1</v>
      </c>
      <c r="D123">
        <f>SUM(C$1:C123)</f>
        <v>104</v>
      </c>
      <c r="E123">
        <f>SUM(B$1:B123)</f>
        <v>18</v>
      </c>
      <c r="F123">
        <f t="shared" si="10"/>
        <v>0.69333333333333336</v>
      </c>
      <c r="G123">
        <f t="shared" si="11"/>
        <v>0.36</v>
      </c>
      <c r="H123">
        <f t="shared" si="12"/>
        <v>2.3999999999999755E-3</v>
      </c>
      <c r="J123">
        <v>-0.27405383065298022</v>
      </c>
      <c r="K123">
        <v>1</v>
      </c>
      <c r="L123">
        <v>0</v>
      </c>
    </row>
    <row r="124" spans="1:12" x14ac:dyDescent="0.3">
      <c r="A124">
        <v>-0.73905334915260013</v>
      </c>
      <c r="B124">
        <v>0</v>
      </c>
      <c r="C124">
        <v>1</v>
      </c>
      <c r="D124">
        <f>SUM(C$1:C124)</f>
        <v>105</v>
      </c>
      <c r="E124">
        <f>SUM(B$1:B124)</f>
        <v>18</v>
      </c>
      <c r="F124">
        <f t="shared" si="10"/>
        <v>0.7</v>
      </c>
      <c r="G124">
        <f t="shared" si="11"/>
        <v>0.36</v>
      </c>
      <c r="H124">
        <f t="shared" si="12"/>
        <v>2.4000000000000154E-3</v>
      </c>
      <c r="J124">
        <v>9.6697746022399139E-2</v>
      </c>
      <c r="K124">
        <v>0</v>
      </c>
      <c r="L124">
        <v>1</v>
      </c>
    </row>
    <row r="125" spans="1:12" x14ac:dyDescent="0.3">
      <c r="A125">
        <v>-0.78172629508471958</v>
      </c>
      <c r="B125">
        <v>0</v>
      </c>
      <c r="C125">
        <v>1</v>
      </c>
      <c r="D125">
        <f>SUM(C$1:C125)</f>
        <v>106</v>
      </c>
      <c r="E125">
        <f>SUM(B$1:B125)</f>
        <v>18</v>
      </c>
      <c r="F125">
        <f t="shared" si="10"/>
        <v>0.70666666666666667</v>
      </c>
      <c r="G125">
        <f t="shared" si="11"/>
        <v>0.36</v>
      </c>
      <c r="H125">
        <f t="shared" si="12"/>
        <v>2.4000000000000154E-3</v>
      </c>
      <c r="J125">
        <v>-0.36780035030310743</v>
      </c>
      <c r="K125">
        <v>0</v>
      </c>
      <c r="L125">
        <v>1</v>
      </c>
    </row>
    <row r="126" spans="1:12" x14ac:dyDescent="0.3">
      <c r="A126">
        <v>-0.80626881852248355</v>
      </c>
      <c r="B126">
        <v>0</v>
      </c>
      <c r="C126">
        <v>1</v>
      </c>
      <c r="D126">
        <f>SUM(C$1:C126)</f>
        <v>107</v>
      </c>
      <c r="E126">
        <f>SUM(B$1:B126)</f>
        <v>18</v>
      </c>
      <c r="F126">
        <f t="shared" si="10"/>
        <v>0.71333333333333337</v>
      </c>
      <c r="G126">
        <f t="shared" si="11"/>
        <v>0.36</v>
      </c>
      <c r="H126">
        <f t="shared" si="12"/>
        <v>2.3999999999999755E-3</v>
      </c>
      <c r="J126">
        <v>0.92240199646179777</v>
      </c>
      <c r="K126">
        <v>0</v>
      </c>
      <c r="L126">
        <v>1</v>
      </c>
    </row>
    <row r="127" spans="1:12" x14ac:dyDescent="0.3">
      <c r="A127">
        <v>-0.8575911470948574</v>
      </c>
      <c r="B127">
        <v>0</v>
      </c>
      <c r="C127">
        <v>1</v>
      </c>
      <c r="D127">
        <f>SUM(C$1:C127)</f>
        <v>108</v>
      </c>
      <c r="E127">
        <f>SUM(B$1:B127)</f>
        <v>18</v>
      </c>
      <c r="F127">
        <f t="shared" si="10"/>
        <v>0.72</v>
      </c>
      <c r="G127">
        <f t="shared" si="11"/>
        <v>0.36</v>
      </c>
      <c r="H127">
        <f t="shared" si="12"/>
        <v>2.4000000000000154E-3</v>
      </c>
      <c r="J127">
        <v>-0.21613921548394477</v>
      </c>
      <c r="K127">
        <v>0</v>
      </c>
      <c r="L127">
        <v>1</v>
      </c>
    </row>
    <row r="128" spans="1:12" x14ac:dyDescent="0.3">
      <c r="A128">
        <v>-0.86190260869116642</v>
      </c>
      <c r="B128">
        <v>0</v>
      </c>
      <c r="C128">
        <v>1</v>
      </c>
      <c r="D128">
        <f>SUM(C$1:C128)</f>
        <v>109</v>
      </c>
      <c r="E128">
        <f>SUM(B$1:B128)</f>
        <v>18</v>
      </c>
      <c r="F128">
        <f t="shared" si="10"/>
        <v>0.72666666666666668</v>
      </c>
      <c r="G128">
        <f t="shared" si="11"/>
        <v>0.36</v>
      </c>
      <c r="H128">
        <f t="shared" si="12"/>
        <v>0</v>
      </c>
      <c r="J128">
        <v>-0.99443129671472752</v>
      </c>
      <c r="K128">
        <v>1</v>
      </c>
      <c r="L128">
        <v>0</v>
      </c>
    </row>
    <row r="129" spans="1:12" x14ac:dyDescent="0.3">
      <c r="A129">
        <v>-0.8627381616433818</v>
      </c>
      <c r="B129">
        <v>1</v>
      </c>
      <c r="C129">
        <v>0</v>
      </c>
      <c r="D129">
        <f>SUM(C$1:C129)</f>
        <v>109</v>
      </c>
      <c r="E129">
        <f>SUM(B$1:B129)</f>
        <v>19</v>
      </c>
      <c r="F129">
        <f t="shared" si="10"/>
        <v>0.72666666666666668</v>
      </c>
      <c r="G129">
        <f t="shared" si="11"/>
        <v>0.38</v>
      </c>
      <c r="H129">
        <f t="shared" si="12"/>
        <v>2.5333333333333076E-3</v>
      </c>
      <c r="J129">
        <v>0.11466050436724197</v>
      </c>
      <c r="K129">
        <v>0</v>
      </c>
      <c r="L129">
        <v>1</v>
      </c>
    </row>
    <row r="130" spans="1:12" x14ac:dyDescent="0.3">
      <c r="A130">
        <v>-0.86306068235408273</v>
      </c>
      <c r="B130">
        <v>0</v>
      </c>
      <c r="C130">
        <v>1</v>
      </c>
      <c r="D130">
        <f>SUM(C$1:C130)</f>
        <v>110</v>
      </c>
      <c r="E130">
        <f>SUM(B$1:B130)</f>
        <v>19</v>
      </c>
      <c r="F130">
        <f t="shared" ref="F130:F161" si="13">D130/150</f>
        <v>0.73333333333333328</v>
      </c>
      <c r="G130">
        <f t="shared" ref="G130:G161" si="14">E130/50</f>
        <v>0.38</v>
      </c>
      <c r="H130">
        <f t="shared" si="12"/>
        <v>2.5333333333333497E-3</v>
      </c>
      <c r="J130">
        <v>6.4192121498252513E-2</v>
      </c>
      <c r="K130">
        <v>0</v>
      </c>
      <c r="L130">
        <v>1</v>
      </c>
    </row>
    <row r="131" spans="1:12" x14ac:dyDescent="0.3">
      <c r="A131">
        <v>-0.86757937475387237</v>
      </c>
      <c r="B131">
        <v>0</v>
      </c>
      <c r="C131">
        <v>1</v>
      </c>
      <c r="D131">
        <f>SUM(C$1:C131)</f>
        <v>111</v>
      </c>
      <c r="E131">
        <f>SUM(B$1:B131)</f>
        <v>19</v>
      </c>
      <c r="F131">
        <f t="shared" si="13"/>
        <v>0.74</v>
      </c>
      <c r="G131">
        <f t="shared" si="14"/>
        <v>0.38</v>
      </c>
      <c r="H131">
        <f t="shared" si="12"/>
        <v>2.5333333333333497E-3</v>
      </c>
      <c r="J131">
        <v>0.14275700009924636</v>
      </c>
      <c r="K131">
        <v>0</v>
      </c>
      <c r="L131">
        <v>1</v>
      </c>
    </row>
    <row r="132" spans="1:12" x14ac:dyDescent="0.3">
      <c r="A132">
        <v>-0.94623946586614283</v>
      </c>
      <c r="B132">
        <v>0</v>
      </c>
      <c r="C132">
        <v>1</v>
      </c>
      <c r="D132">
        <f>SUM(C$1:C132)</f>
        <v>112</v>
      </c>
      <c r="E132">
        <f>SUM(B$1:B132)</f>
        <v>19</v>
      </c>
      <c r="F132">
        <f t="shared" si="13"/>
        <v>0.7466666666666667</v>
      </c>
      <c r="G132">
        <f t="shared" si="14"/>
        <v>0.38</v>
      </c>
      <c r="H132">
        <f t="shared" si="12"/>
        <v>0</v>
      </c>
      <c r="J132">
        <v>-0.24260065036523304</v>
      </c>
      <c r="K132">
        <v>1</v>
      </c>
      <c r="L132">
        <v>0</v>
      </c>
    </row>
    <row r="133" spans="1:12" x14ac:dyDescent="0.3">
      <c r="A133">
        <v>-1.1271346065929704</v>
      </c>
      <c r="B133">
        <v>1</v>
      </c>
      <c r="C133">
        <v>0</v>
      </c>
      <c r="D133">
        <f>SUM(C$1:C133)</f>
        <v>112</v>
      </c>
      <c r="E133">
        <f>SUM(B$1:B133)</f>
        <v>20</v>
      </c>
      <c r="F133">
        <f t="shared" si="13"/>
        <v>0.7466666666666667</v>
      </c>
      <c r="G133">
        <f t="shared" si="14"/>
        <v>0.4</v>
      </c>
      <c r="H133">
        <f t="shared" si="12"/>
        <v>2.6666666666666397E-3</v>
      </c>
      <c r="J133">
        <v>-0.128181311097605</v>
      </c>
      <c r="K133">
        <v>1</v>
      </c>
      <c r="L133">
        <v>0</v>
      </c>
    </row>
    <row r="134" spans="1:12" x14ac:dyDescent="0.3">
      <c r="A134">
        <v>-1.1328380105746838</v>
      </c>
      <c r="B134">
        <v>0</v>
      </c>
      <c r="C134">
        <v>1</v>
      </c>
      <c r="D134">
        <f>SUM(C$1:C134)</f>
        <v>113</v>
      </c>
      <c r="E134">
        <f>SUM(B$1:B134)</f>
        <v>20</v>
      </c>
      <c r="F134">
        <f t="shared" si="13"/>
        <v>0.7533333333333333</v>
      </c>
      <c r="G134">
        <f t="shared" si="14"/>
        <v>0.4</v>
      </c>
      <c r="H134">
        <f t="shared" si="12"/>
        <v>2.6666666666666839E-3</v>
      </c>
      <c r="J134">
        <v>-4.865542202722347E-2</v>
      </c>
      <c r="K134">
        <v>0</v>
      </c>
      <c r="L134">
        <v>1</v>
      </c>
    </row>
    <row r="135" spans="1:12" x14ac:dyDescent="0.3">
      <c r="A135">
        <v>-1.154489132556997</v>
      </c>
      <c r="B135">
        <v>0</v>
      </c>
      <c r="C135">
        <v>1</v>
      </c>
      <c r="D135">
        <f>SUM(C$1:C135)</f>
        <v>114</v>
      </c>
      <c r="E135">
        <f>SUM(B$1:B135)</f>
        <v>20</v>
      </c>
      <c r="F135">
        <f t="shared" si="13"/>
        <v>0.76</v>
      </c>
      <c r="G135">
        <f t="shared" si="14"/>
        <v>0.4</v>
      </c>
      <c r="H135">
        <f t="shared" si="12"/>
        <v>2.6666666666666839E-3</v>
      </c>
      <c r="J135">
        <v>-4.8287448682136844E-3</v>
      </c>
      <c r="K135">
        <v>0</v>
      </c>
      <c r="L135">
        <v>1</v>
      </c>
    </row>
    <row r="136" spans="1:12" x14ac:dyDescent="0.3">
      <c r="A136">
        <v>-1.1641629736425427</v>
      </c>
      <c r="B136">
        <v>0</v>
      </c>
      <c r="C136">
        <v>1</v>
      </c>
      <c r="D136">
        <f>SUM(C$1:C136)</f>
        <v>115</v>
      </c>
      <c r="E136">
        <f>SUM(B$1:B136)</f>
        <v>20</v>
      </c>
      <c r="F136">
        <f t="shared" si="13"/>
        <v>0.76666666666666672</v>
      </c>
      <c r="G136">
        <f t="shared" si="14"/>
        <v>0.4</v>
      </c>
      <c r="H136">
        <f t="shared" si="12"/>
        <v>2.6666666666666397E-3</v>
      </c>
      <c r="J136">
        <v>0.2132819290012285</v>
      </c>
      <c r="K136">
        <v>0</v>
      </c>
      <c r="L136">
        <v>1</v>
      </c>
    </row>
    <row r="137" spans="1:12" x14ac:dyDescent="0.3">
      <c r="A137">
        <v>-1.1961662486672511</v>
      </c>
      <c r="B137">
        <v>0</v>
      </c>
      <c r="C137">
        <v>1</v>
      </c>
      <c r="D137">
        <f>SUM(C$1:C137)</f>
        <v>116</v>
      </c>
      <c r="E137">
        <f>SUM(B$1:B137)</f>
        <v>20</v>
      </c>
      <c r="F137">
        <f t="shared" si="13"/>
        <v>0.77333333333333332</v>
      </c>
      <c r="G137">
        <f t="shared" si="14"/>
        <v>0.4</v>
      </c>
      <c r="H137">
        <f t="shared" si="12"/>
        <v>2.6666666666666839E-3</v>
      </c>
      <c r="J137">
        <v>0.31372768826848774</v>
      </c>
      <c r="K137">
        <v>0</v>
      </c>
      <c r="L137">
        <v>1</v>
      </c>
    </row>
    <row r="138" spans="1:12" x14ac:dyDescent="0.3">
      <c r="A138">
        <v>-1.1964597085107707</v>
      </c>
      <c r="B138">
        <v>0</v>
      </c>
      <c r="C138">
        <v>1</v>
      </c>
      <c r="D138">
        <f>SUM(C$1:C138)</f>
        <v>117</v>
      </c>
      <c r="E138">
        <f>SUM(B$1:B138)</f>
        <v>20</v>
      </c>
      <c r="F138">
        <f t="shared" si="13"/>
        <v>0.78</v>
      </c>
      <c r="G138">
        <f t="shared" si="14"/>
        <v>0.4</v>
      </c>
      <c r="H138">
        <f t="shared" si="12"/>
        <v>2.6666666666666397E-3</v>
      </c>
      <c r="J138">
        <v>-0.20408735880081519</v>
      </c>
      <c r="K138">
        <v>1</v>
      </c>
      <c r="L138">
        <v>0</v>
      </c>
    </row>
    <row r="139" spans="1:12" x14ac:dyDescent="0.3">
      <c r="A139">
        <v>-1.1987702453286835</v>
      </c>
      <c r="B139">
        <v>0</v>
      </c>
      <c r="C139">
        <v>1</v>
      </c>
      <c r="D139">
        <f>SUM(C$1:C139)</f>
        <v>118</v>
      </c>
      <c r="E139">
        <f>SUM(B$1:B139)</f>
        <v>20</v>
      </c>
      <c r="F139">
        <f t="shared" si="13"/>
        <v>0.78666666666666663</v>
      </c>
      <c r="G139">
        <f t="shared" si="14"/>
        <v>0.4</v>
      </c>
      <c r="H139">
        <f t="shared" si="12"/>
        <v>2.6666666666666839E-3</v>
      </c>
      <c r="J139">
        <v>-0.32990060562217782</v>
      </c>
      <c r="K139">
        <v>1</v>
      </c>
      <c r="L139">
        <v>0</v>
      </c>
    </row>
    <row r="140" spans="1:12" x14ac:dyDescent="0.3">
      <c r="A140">
        <v>-1.200284792652365</v>
      </c>
      <c r="B140">
        <v>0</v>
      </c>
      <c r="C140">
        <v>1</v>
      </c>
      <c r="D140">
        <f>SUM(C$1:C140)</f>
        <v>119</v>
      </c>
      <c r="E140">
        <f>SUM(B$1:B140)</f>
        <v>20</v>
      </c>
      <c r="F140">
        <f t="shared" si="13"/>
        <v>0.79333333333333333</v>
      </c>
      <c r="G140">
        <f t="shared" si="14"/>
        <v>0.4</v>
      </c>
      <c r="H140">
        <f t="shared" si="12"/>
        <v>0</v>
      </c>
      <c r="J140">
        <v>-1.9677220008466542E-3</v>
      </c>
      <c r="K140">
        <v>0</v>
      </c>
      <c r="L140">
        <v>1</v>
      </c>
    </row>
    <row r="141" spans="1:12" x14ac:dyDescent="0.3">
      <c r="A141">
        <v>-1.2318216826007846</v>
      </c>
      <c r="B141">
        <v>1</v>
      </c>
      <c r="C141">
        <v>0</v>
      </c>
      <c r="D141">
        <f>SUM(C$1:C141)</f>
        <v>119</v>
      </c>
      <c r="E141">
        <f>SUM(B$1:B141)</f>
        <v>21</v>
      </c>
      <c r="F141">
        <f t="shared" si="13"/>
        <v>0.79333333333333333</v>
      </c>
      <c r="G141">
        <f t="shared" si="14"/>
        <v>0.42</v>
      </c>
      <c r="H141">
        <f t="shared" si="12"/>
        <v>2.8000000000000178E-3</v>
      </c>
      <c r="J141">
        <v>6.9141267411692853E-2</v>
      </c>
      <c r="K141">
        <v>0</v>
      </c>
      <c r="L141">
        <v>1</v>
      </c>
    </row>
    <row r="142" spans="1:12" x14ac:dyDescent="0.3">
      <c r="A142">
        <v>-1.2472335070722778</v>
      </c>
      <c r="B142">
        <v>0</v>
      </c>
      <c r="C142">
        <v>1</v>
      </c>
      <c r="D142">
        <f>SUM(C$1:C142)</f>
        <v>120</v>
      </c>
      <c r="E142">
        <f>SUM(B$1:B142)</f>
        <v>21</v>
      </c>
      <c r="F142">
        <f t="shared" si="13"/>
        <v>0.8</v>
      </c>
      <c r="G142">
        <f t="shared" si="14"/>
        <v>0.42</v>
      </c>
      <c r="H142">
        <f t="shared" si="12"/>
        <v>2.7999999999999713E-3</v>
      </c>
      <c r="J142">
        <v>-0.2000551570385003</v>
      </c>
      <c r="K142">
        <v>1</v>
      </c>
      <c r="L142">
        <v>0</v>
      </c>
    </row>
    <row r="143" spans="1:12" x14ac:dyDescent="0.3">
      <c r="A143">
        <v>-1.2505219176895115</v>
      </c>
      <c r="B143">
        <v>0</v>
      </c>
      <c r="C143">
        <v>1</v>
      </c>
      <c r="D143">
        <f>SUM(C$1:C143)</f>
        <v>121</v>
      </c>
      <c r="E143">
        <f>SUM(B$1:B143)</f>
        <v>21</v>
      </c>
      <c r="F143">
        <f t="shared" si="13"/>
        <v>0.80666666666666664</v>
      </c>
      <c r="G143">
        <f t="shared" si="14"/>
        <v>0.42</v>
      </c>
      <c r="H143">
        <f t="shared" si="12"/>
        <v>0</v>
      </c>
      <c r="J143">
        <v>-1.3091569884257186E-2</v>
      </c>
      <c r="K143">
        <v>1</v>
      </c>
      <c r="L143">
        <v>0</v>
      </c>
    </row>
    <row r="144" spans="1:12" x14ac:dyDescent="0.3">
      <c r="A144">
        <v>-1.2519224534982185</v>
      </c>
      <c r="B144">
        <v>1</v>
      </c>
      <c r="C144">
        <v>0</v>
      </c>
      <c r="D144">
        <f>SUM(C$1:C144)</f>
        <v>121</v>
      </c>
      <c r="E144">
        <f>SUM(B$1:B144)</f>
        <v>22</v>
      </c>
      <c r="F144">
        <f t="shared" si="13"/>
        <v>0.80666666666666664</v>
      </c>
      <c r="G144">
        <f t="shared" si="14"/>
        <v>0.44</v>
      </c>
      <c r="H144">
        <f t="shared" si="12"/>
        <v>0</v>
      </c>
      <c r="J144">
        <v>2.9168866705046374E-2</v>
      </c>
      <c r="K144">
        <v>0</v>
      </c>
      <c r="L144">
        <v>1</v>
      </c>
    </row>
    <row r="145" spans="1:12" x14ac:dyDescent="0.3">
      <c r="A145">
        <v>-1.2794995986766966</v>
      </c>
      <c r="B145">
        <v>1</v>
      </c>
      <c r="C145">
        <v>0</v>
      </c>
      <c r="D145">
        <f>SUM(C$1:C145)</f>
        <v>121</v>
      </c>
      <c r="E145">
        <f>SUM(B$1:B145)</f>
        <v>23</v>
      </c>
      <c r="F145">
        <f t="shared" si="13"/>
        <v>0.80666666666666664</v>
      </c>
      <c r="G145">
        <f t="shared" si="14"/>
        <v>0.46</v>
      </c>
      <c r="H145">
        <f t="shared" si="12"/>
        <v>3.0666666666666867E-3</v>
      </c>
      <c r="J145">
        <v>-6.0585499531614462E-2</v>
      </c>
      <c r="K145">
        <v>0</v>
      </c>
      <c r="L145">
        <v>1</v>
      </c>
    </row>
    <row r="146" spans="1:12" x14ac:dyDescent="0.3">
      <c r="A146">
        <v>-1.299811051881677</v>
      </c>
      <c r="B146">
        <v>0</v>
      </c>
      <c r="C146">
        <v>1</v>
      </c>
      <c r="D146">
        <f>SUM(C$1:C146)</f>
        <v>122</v>
      </c>
      <c r="E146">
        <f>SUM(B$1:B146)</f>
        <v>23</v>
      </c>
      <c r="F146">
        <f t="shared" si="13"/>
        <v>0.81333333333333335</v>
      </c>
      <c r="G146">
        <f t="shared" si="14"/>
        <v>0.46</v>
      </c>
      <c r="H146">
        <f t="shared" ref="H146:H177" si="15">(G146+G147)/2*(F147-F146)</f>
        <v>0</v>
      </c>
      <c r="J146">
        <v>0.29659724339798821</v>
      </c>
      <c r="K146">
        <v>0</v>
      </c>
      <c r="L146">
        <v>1</v>
      </c>
    </row>
    <row r="147" spans="1:12" x14ac:dyDescent="0.3">
      <c r="A147">
        <v>-1.3206408264303828</v>
      </c>
      <c r="B147">
        <v>1</v>
      </c>
      <c r="C147">
        <v>0</v>
      </c>
      <c r="D147">
        <f>SUM(C$1:C147)</f>
        <v>122</v>
      </c>
      <c r="E147">
        <f>SUM(B$1:B147)</f>
        <v>24</v>
      </c>
      <c r="F147">
        <f t="shared" si="13"/>
        <v>0.81333333333333335</v>
      </c>
      <c r="G147">
        <f t="shared" si="14"/>
        <v>0.48</v>
      </c>
      <c r="H147">
        <f t="shared" si="15"/>
        <v>3.1999999999999672E-3</v>
      </c>
      <c r="J147">
        <v>-7.7915454891763852E-2</v>
      </c>
      <c r="K147">
        <v>0</v>
      </c>
      <c r="L147">
        <v>1</v>
      </c>
    </row>
    <row r="148" spans="1:12" x14ac:dyDescent="0.3">
      <c r="A148">
        <v>-1.3338084840675917</v>
      </c>
      <c r="B148">
        <v>0</v>
      </c>
      <c r="C148">
        <v>1</v>
      </c>
      <c r="D148">
        <f>SUM(C$1:C148)</f>
        <v>123</v>
      </c>
      <c r="E148">
        <f>SUM(B$1:B148)</f>
        <v>24</v>
      </c>
      <c r="F148">
        <f t="shared" si="13"/>
        <v>0.82</v>
      </c>
      <c r="G148">
        <f t="shared" si="14"/>
        <v>0.48</v>
      </c>
      <c r="H148">
        <f t="shared" si="15"/>
        <v>3.2000000000000205E-3</v>
      </c>
      <c r="J148">
        <v>-0.10051084359510379</v>
      </c>
      <c r="K148">
        <v>0</v>
      </c>
      <c r="L148">
        <v>1</v>
      </c>
    </row>
    <row r="149" spans="1:12" x14ac:dyDescent="0.3">
      <c r="A149">
        <v>-1.3438757110658996</v>
      </c>
      <c r="B149">
        <v>0</v>
      </c>
      <c r="C149">
        <v>1</v>
      </c>
      <c r="D149">
        <f>SUM(C$1:C149)</f>
        <v>124</v>
      </c>
      <c r="E149">
        <f>SUM(B$1:B149)</f>
        <v>24</v>
      </c>
      <c r="F149">
        <f t="shared" si="13"/>
        <v>0.82666666666666666</v>
      </c>
      <c r="G149">
        <f t="shared" si="14"/>
        <v>0.48</v>
      </c>
      <c r="H149">
        <f t="shared" si="15"/>
        <v>3.2000000000000205E-3</v>
      </c>
      <c r="J149">
        <v>-0.24383329995566674</v>
      </c>
      <c r="K149">
        <v>1</v>
      </c>
      <c r="L149">
        <v>0</v>
      </c>
    </row>
    <row r="150" spans="1:12" x14ac:dyDescent="0.3">
      <c r="A150">
        <v>-1.3581459796375297</v>
      </c>
      <c r="B150">
        <v>0</v>
      </c>
      <c r="C150">
        <v>1</v>
      </c>
      <c r="D150">
        <f>SUM(C$1:C150)</f>
        <v>125</v>
      </c>
      <c r="E150">
        <f>SUM(B$1:B150)</f>
        <v>24</v>
      </c>
      <c r="F150">
        <f t="shared" si="13"/>
        <v>0.83333333333333337</v>
      </c>
      <c r="G150">
        <f t="shared" si="14"/>
        <v>0.48</v>
      </c>
      <c r="H150">
        <f t="shared" si="15"/>
        <v>3.1999999999999672E-3</v>
      </c>
      <c r="J150">
        <v>-0.58784245729002782</v>
      </c>
      <c r="K150">
        <v>1</v>
      </c>
      <c r="L150">
        <v>0</v>
      </c>
    </row>
    <row r="151" spans="1:12" x14ac:dyDescent="0.3">
      <c r="A151">
        <v>-1.3614999034683215</v>
      </c>
      <c r="B151">
        <v>0</v>
      </c>
      <c r="C151">
        <v>1</v>
      </c>
      <c r="D151">
        <f>SUM(C$1:C151)</f>
        <v>126</v>
      </c>
      <c r="E151">
        <f>SUM(B$1:B151)</f>
        <v>24</v>
      </c>
      <c r="F151">
        <f t="shared" si="13"/>
        <v>0.84</v>
      </c>
      <c r="G151">
        <f t="shared" si="14"/>
        <v>0.48</v>
      </c>
      <c r="H151">
        <f t="shared" si="15"/>
        <v>0</v>
      </c>
      <c r="J151">
        <v>-3.6903157688906486E-2</v>
      </c>
      <c r="K151">
        <v>0</v>
      </c>
      <c r="L151">
        <v>1</v>
      </c>
    </row>
    <row r="152" spans="1:12" x14ac:dyDescent="0.3">
      <c r="A152">
        <v>-1.4139709991257245</v>
      </c>
      <c r="B152">
        <v>1</v>
      </c>
      <c r="C152">
        <v>0</v>
      </c>
      <c r="D152">
        <f>SUM(C$1:C152)</f>
        <v>126</v>
      </c>
      <c r="E152">
        <f>SUM(B$1:B152)</f>
        <v>25</v>
      </c>
      <c r="F152">
        <f t="shared" si="13"/>
        <v>0.84</v>
      </c>
      <c r="G152">
        <f t="shared" si="14"/>
        <v>0.5</v>
      </c>
      <c r="H152">
        <f t="shared" si="15"/>
        <v>0</v>
      </c>
      <c r="J152">
        <v>-0.12066875790896348</v>
      </c>
      <c r="K152">
        <v>0</v>
      </c>
      <c r="L152">
        <v>1</v>
      </c>
    </row>
    <row r="153" spans="1:12" x14ac:dyDescent="0.3">
      <c r="A153">
        <v>-1.4684978796749431</v>
      </c>
      <c r="B153">
        <v>1</v>
      </c>
      <c r="C153">
        <v>0</v>
      </c>
      <c r="D153">
        <f>SUM(C$1:C153)</f>
        <v>126</v>
      </c>
      <c r="E153">
        <f>SUM(B$1:B153)</f>
        <v>26</v>
      </c>
      <c r="F153">
        <f t="shared" si="13"/>
        <v>0.84</v>
      </c>
      <c r="G153">
        <f t="shared" si="14"/>
        <v>0.52</v>
      </c>
      <c r="H153">
        <f t="shared" si="15"/>
        <v>0</v>
      </c>
      <c r="J153">
        <v>1.8432640036053022E-2</v>
      </c>
      <c r="K153">
        <v>0</v>
      </c>
      <c r="L153">
        <v>1</v>
      </c>
    </row>
    <row r="154" spans="1:12" x14ac:dyDescent="0.3">
      <c r="A154">
        <v>-1.50052851577649</v>
      </c>
      <c r="B154">
        <v>1</v>
      </c>
      <c r="C154">
        <v>0</v>
      </c>
      <c r="D154">
        <f>SUM(C$1:C154)</f>
        <v>126</v>
      </c>
      <c r="E154">
        <f>SUM(B$1:B154)</f>
        <v>27</v>
      </c>
      <c r="F154">
        <f t="shared" si="13"/>
        <v>0.84</v>
      </c>
      <c r="G154">
        <f t="shared" si="14"/>
        <v>0.54</v>
      </c>
      <c r="H154">
        <f t="shared" si="15"/>
        <v>3.6000000000000233E-3</v>
      </c>
      <c r="J154">
        <v>-8.5524261868212034E-2</v>
      </c>
      <c r="K154">
        <v>0</v>
      </c>
      <c r="L154">
        <v>1</v>
      </c>
    </row>
    <row r="155" spans="1:12" x14ac:dyDescent="0.3">
      <c r="A155">
        <v>-1.5231717052659579</v>
      </c>
      <c r="B155">
        <v>0</v>
      </c>
      <c r="C155">
        <v>1</v>
      </c>
      <c r="D155">
        <f>SUM(C$1:C155)</f>
        <v>127</v>
      </c>
      <c r="E155">
        <f>SUM(B$1:B155)</f>
        <v>27</v>
      </c>
      <c r="F155">
        <f t="shared" si="13"/>
        <v>0.84666666666666668</v>
      </c>
      <c r="G155">
        <f t="shared" si="14"/>
        <v>0.54</v>
      </c>
      <c r="H155">
        <f t="shared" si="15"/>
        <v>3.6000000000000233E-3</v>
      </c>
      <c r="J155">
        <v>0.23204648101972572</v>
      </c>
      <c r="K155">
        <v>0</v>
      </c>
      <c r="L155">
        <v>1</v>
      </c>
    </row>
    <row r="156" spans="1:12" x14ac:dyDescent="0.3">
      <c r="A156">
        <v>-1.5300327670932492</v>
      </c>
      <c r="B156">
        <v>0</v>
      </c>
      <c r="C156">
        <v>1</v>
      </c>
      <c r="D156">
        <f>SUM(C$1:C156)</f>
        <v>128</v>
      </c>
      <c r="E156">
        <f>SUM(B$1:B156)</f>
        <v>27</v>
      </c>
      <c r="F156">
        <f t="shared" si="13"/>
        <v>0.85333333333333339</v>
      </c>
      <c r="G156">
        <f t="shared" si="14"/>
        <v>0.54</v>
      </c>
      <c r="H156">
        <f t="shared" si="15"/>
        <v>0</v>
      </c>
      <c r="J156">
        <v>-0.26780689668851804</v>
      </c>
      <c r="K156">
        <v>0</v>
      </c>
      <c r="L156">
        <v>1</v>
      </c>
    </row>
    <row r="157" spans="1:12" x14ac:dyDescent="0.3">
      <c r="A157">
        <v>-1.6027458548977969</v>
      </c>
      <c r="B157">
        <v>1</v>
      </c>
      <c r="C157">
        <v>0</v>
      </c>
      <c r="D157">
        <f>SUM(C$1:C157)</f>
        <v>128</v>
      </c>
      <c r="E157">
        <f>SUM(B$1:B157)</f>
        <v>28</v>
      </c>
      <c r="F157">
        <f t="shared" si="13"/>
        <v>0.85333333333333339</v>
      </c>
      <c r="G157">
        <f t="shared" si="14"/>
        <v>0.56000000000000005</v>
      </c>
      <c r="H157">
        <f t="shared" si="15"/>
        <v>3.7333333333332956E-3</v>
      </c>
      <c r="J157">
        <v>-9.3814736209569802E-2</v>
      </c>
      <c r="K157">
        <v>0</v>
      </c>
      <c r="L157">
        <v>1</v>
      </c>
    </row>
    <row r="158" spans="1:12" x14ac:dyDescent="0.3">
      <c r="A158">
        <v>-1.6648905645222105</v>
      </c>
      <c r="B158">
        <v>0</v>
      </c>
      <c r="C158">
        <v>1</v>
      </c>
      <c r="D158">
        <f>SUM(C$1:C158)</f>
        <v>129</v>
      </c>
      <c r="E158">
        <f>SUM(B$1:B158)</f>
        <v>28</v>
      </c>
      <c r="F158">
        <f t="shared" si="13"/>
        <v>0.86</v>
      </c>
      <c r="G158">
        <f t="shared" si="14"/>
        <v>0.56000000000000005</v>
      </c>
      <c r="H158">
        <f t="shared" si="15"/>
        <v>3.7333333333333576E-3</v>
      </c>
      <c r="J158">
        <v>-0.51155230761418635</v>
      </c>
      <c r="K158">
        <v>1</v>
      </c>
      <c r="L158">
        <v>0</v>
      </c>
    </row>
    <row r="159" spans="1:12" x14ac:dyDescent="0.3">
      <c r="A159">
        <v>-1.7175414463810688</v>
      </c>
      <c r="B159">
        <v>0</v>
      </c>
      <c r="C159">
        <v>1</v>
      </c>
      <c r="D159">
        <f>SUM(C$1:C159)</f>
        <v>130</v>
      </c>
      <c r="E159">
        <f>SUM(B$1:B159)</f>
        <v>28</v>
      </c>
      <c r="F159">
        <f t="shared" si="13"/>
        <v>0.8666666666666667</v>
      </c>
      <c r="G159">
        <f t="shared" si="14"/>
        <v>0.56000000000000005</v>
      </c>
      <c r="H159">
        <f t="shared" si="15"/>
        <v>3.7333333333332956E-3</v>
      </c>
      <c r="J159">
        <v>5.6643057933732109E-2</v>
      </c>
      <c r="K159">
        <v>0</v>
      </c>
      <c r="L159">
        <v>1</v>
      </c>
    </row>
    <row r="160" spans="1:12" x14ac:dyDescent="0.3">
      <c r="A160">
        <v>-1.7670183978917233</v>
      </c>
      <c r="B160">
        <v>0</v>
      </c>
      <c r="C160">
        <v>1</v>
      </c>
      <c r="D160">
        <f>SUM(C$1:C160)</f>
        <v>131</v>
      </c>
      <c r="E160">
        <f>SUM(B$1:B160)</f>
        <v>28</v>
      </c>
      <c r="F160">
        <f t="shared" si="13"/>
        <v>0.87333333333333329</v>
      </c>
      <c r="G160">
        <f t="shared" si="14"/>
        <v>0.56000000000000005</v>
      </c>
      <c r="H160">
        <f t="shared" si="15"/>
        <v>3.7333333333333576E-3</v>
      </c>
      <c r="J160">
        <v>6.4640159672420372E-2</v>
      </c>
      <c r="K160">
        <v>1</v>
      </c>
      <c r="L160">
        <v>0</v>
      </c>
    </row>
    <row r="161" spans="1:12" x14ac:dyDescent="0.3">
      <c r="A161">
        <v>-1.7849181087434676</v>
      </c>
      <c r="B161">
        <v>0</v>
      </c>
      <c r="C161">
        <v>1</v>
      </c>
      <c r="D161">
        <f>SUM(C$1:C161)</f>
        <v>132</v>
      </c>
      <c r="E161">
        <f>SUM(B$1:B161)</f>
        <v>28</v>
      </c>
      <c r="F161">
        <f t="shared" si="13"/>
        <v>0.88</v>
      </c>
      <c r="G161">
        <f t="shared" si="14"/>
        <v>0.56000000000000005</v>
      </c>
      <c r="H161">
        <f t="shared" si="15"/>
        <v>3.7333333333333576E-3</v>
      </c>
      <c r="J161">
        <v>-0.56928021233656345</v>
      </c>
      <c r="K161">
        <v>0</v>
      </c>
      <c r="L161">
        <v>1</v>
      </c>
    </row>
    <row r="162" spans="1:12" x14ac:dyDescent="0.3">
      <c r="A162">
        <v>-1.823276545291431</v>
      </c>
      <c r="B162">
        <v>0</v>
      </c>
      <c r="C162">
        <v>1</v>
      </c>
      <c r="D162">
        <f>SUM(C$1:C162)</f>
        <v>133</v>
      </c>
      <c r="E162">
        <f>SUM(B$1:B162)</f>
        <v>28</v>
      </c>
      <c r="F162">
        <f t="shared" ref="F162:F193" si="16">D162/150</f>
        <v>0.88666666666666671</v>
      </c>
      <c r="G162">
        <f t="shared" ref="G162:G193" si="17">E162/50</f>
        <v>0.56000000000000005</v>
      </c>
      <c r="H162">
        <f t="shared" si="15"/>
        <v>3.7333333333332956E-3</v>
      </c>
      <c r="J162">
        <v>6.0939686395085853E-2</v>
      </c>
      <c r="K162">
        <v>0</v>
      </c>
      <c r="L162">
        <v>1</v>
      </c>
    </row>
    <row r="163" spans="1:12" x14ac:dyDescent="0.3">
      <c r="A163">
        <v>-1.8249609405868887</v>
      </c>
      <c r="B163">
        <v>0</v>
      </c>
      <c r="C163">
        <v>1</v>
      </c>
      <c r="D163">
        <f>SUM(C$1:C163)</f>
        <v>134</v>
      </c>
      <c r="E163">
        <f>SUM(B$1:B163)</f>
        <v>28</v>
      </c>
      <c r="F163">
        <f t="shared" si="16"/>
        <v>0.89333333333333331</v>
      </c>
      <c r="G163">
        <f t="shared" si="17"/>
        <v>0.56000000000000005</v>
      </c>
      <c r="H163">
        <f t="shared" si="15"/>
        <v>0</v>
      </c>
      <c r="J163">
        <v>0.77368298509086308</v>
      </c>
      <c r="K163">
        <v>0</v>
      </c>
      <c r="L163">
        <v>1</v>
      </c>
    </row>
    <row r="164" spans="1:12" x14ac:dyDescent="0.3">
      <c r="A164">
        <v>-1.8363849753115156</v>
      </c>
      <c r="B164">
        <v>1</v>
      </c>
      <c r="C164">
        <v>0</v>
      </c>
      <c r="D164">
        <f>SUM(C$1:C164)</f>
        <v>134</v>
      </c>
      <c r="E164">
        <f>SUM(B$1:B164)</f>
        <v>29</v>
      </c>
      <c r="F164">
        <f t="shared" si="16"/>
        <v>0.89333333333333331</v>
      </c>
      <c r="G164">
        <f t="shared" si="17"/>
        <v>0.57999999999999996</v>
      </c>
      <c r="H164">
        <f t="shared" si="15"/>
        <v>0</v>
      </c>
      <c r="J164">
        <v>-0.29655244199073916</v>
      </c>
      <c r="K164">
        <v>1</v>
      </c>
      <c r="L164">
        <v>0</v>
      </c>
    </row>
    <row r="165" spans="1:12" x14ac:dyDescent="0.3">
      <c r="A165">
        <v>-1.9108250556414839</v>
      </c>
      <c r="B165">
        <v>1</v>
      </c>
      <c r="C165">
        <v>0</v>
      </c>
      <c r="D165">
        <f>SUM(C$1:C165)</f>
        <v>134</v>
      </c>
      <c r="E165">
        <f>SUM(B$1:B165)</f>
        <v>30</v>
      </c>
      <c r="F165">
        <f t="shared" si="16"/>
        <v>0.89333333333333331</v>
      </c>
      <c r="G165">
        <f t="shared" si="17"/>
        <v>0.6</v>
      </c>
      <c r="H165">
        <f t="shared" si="15"/>
        <v>4.0000000000000252E-3</v>
      </c>
      <c r="J165">
        <v>0.22626840411898649</v>
      </c>
      <c r="K165">
        <v>0</v>
      </c>
      <c r="L165">
        <v>1</v>
      </c>
    </row>
    <row r="166" spans="1:12" x14ac:dyDescent="0.3">
      <c r="A166">
        <v>-1.9497353377481585</v>
      </c>
      <c r="B166">
        <v>0</v>
      </c>
      <c r="C166">
        <v>1</v>
      </c>
      <c r="D166">
        <f>SUM(C$1:C166)</f>
        <v>135</v>
      </c>
      <c r="E166">
        <f>SUM(B$1:B166)</f>
        <v>30</v>
      </c>
      <c r="F166">
        <f t="shared" si="16"/>
        <v>0.9</v>
      </c>
      <c r="G166">
        <f t="shared" si="17"/>
        <v>0.6</v>
      </c>
      <c r="H166">
        <f t="shared" si="15"/>
        <v>0</v>
      </c>
      <c r="J166">
        <v>0.42310762508321315</v>
      </c>
      <c r="K166">
        <v>0</v>
      </c>
      <c r="L166">
        <v>1</v>
      </c>
    </row>
    <row r="167" spans="1:12" x14ac:dyDescent="0.3">
      <c r="A167">
        <v>-1.9620254286882717</v>
      </c>
      <c r="B167">
        <v>1</v>
      </c>
      <c r="C167">
        <v>0</v>
      </c>
      <c r="D167">
        <f>SUM(C$1:C167)</f>
        <v>135</v>
      </c>
      <c r="E167">
        <f>SUM(B$1:B167)</f>
        <v>31</v>
      </c>
      <c r="F167">
        <f t="shared" si="16"/>
        <v>0.9</v>
      </c>
      <c r="G167">
        <f t="shared" si="17"/>
        <v>0.62</v>
      </c>
      <c r="H167">
        <f t="shared" si="15"/>
        <v>4.133333333333291E-3</v>
      </c>
      <c r="J167">
        <v>5.5416872647634653E-2</v>
      </c>
      <c r="K167">
        <v>0</v>
      </c>
      <c r="L167">
        <v>1</v>
      </c>
    </row>
    <row r="168" spans="1:12" x14ac:dyDescent="0.3">
      <c r="A168">
        <v>-1.998913704596494</v>
      </c>
      <c r="B168">
        <v>0</v>
      </c>
      <c r="C168">
        <v>1</v>
      </c>
      <c r="D168">
        <f>SUM(C$1:C168)</f>
        <v>136</v>
      </c>
      <c r="E168">
        <f>SUM(B$1:B168)</f>
        <v>31</v>
      </c>
      <c r="F168">
        <f t="shared" si="16"/>
        <v>0.90666666666666662</v>
      </c>
      <c r="G168">
        <f t="shared" si="17"/>
        <v>0.62</v>
      </c>
      <c r="H168">
        <f t="shared" si="15"/>
        <v>0</v>
      </c>
      <c r="J168">
        <v>-2.1282369950575999E-2</v>
      </c>
      <c r="K168">
        <v>0</v>
      </c>
      <c r="L168">
        <v>1</v>
      </c>
    </row>
    <row r="169" spans="1:12" x14ac:dyDescent="0.3">
      <c r="A169">
        <v>-2.0308297390661019</v>
      </c>
      <c r="B169">
        <v>1</v>
      </c>
      <c r="C169">
        <v>0</v>
      </c>
      <c r="D169">
        <f>SUM(C$1:C169)</f>
        <v>136</v>
      </c>
      <c r="E169">
        <f>SUM(B$1:B169)</f>
        <v>32</v>
      </c>
      <c r="F169">
        <f t="shared" si="16"/>
        <v>0.90666666666666662</v>
      </c>
      <c r="G169">
        <f t="shared" si="17"/>
        <v>0.64</v>
      </c>
      <c r="H169">
        <f t="shared" si="15"/>
        <v>4.2666666666666946E-3</v>
      </c>
      <c r="J169">
        <v>7.1885456473794906E-2</v>
      </c>
      <c r="K169">
        <v>1</v>
      </c>
      <c r="L169">
        <v>0</v>
      </c>
    </row>
    <row r="170" spans="1:12" x14ac:dyDescent="0.3">
      <c r="A170">
        <v>-2.0688945862609258</v>
      </c>
      <c r="B170">
        <v>0</v>
      </c>
      <c r="C170">
        <v>1</v>
      </c>
      <c r="D170">
        <f>SUM(C$1:C170)</f>
        <v>137</v>
      </c>
      <c r="E170">
        <f>SUM(B$1:B170)</f>
        <v>32</v>
      </c>
      <c r="F170">
        <f t="shared" si="16"/>
        <v>0.91333333333333333</v>
      </c>
      <c r="G170">
        <f t="shared" si="17"/>
        <v>0.64</v>
      </c>
      <c r="H170">
        <f t="shared" si="15"/>
        <v>0</v>
      </c>
      <c r="J170">
        <v>-3.9672928066916413E-2</v>
      </c>
      <c r="K170">
        <v>0</v>
      </c>
      <c r="L170">
        <v>1</v>
      </c>
    </row>
    <row r="171" spans="1:12" x14ac:dyDescent="0.3">
      <c r="A171">
        <v>-2.2188238159241296</v>
      </c>
      <c r="B171">
        <v>1</v>
      </c>
      <c r="C171">
        <v>0</v>
      </c>
      <c r="D171">
        <f>SUM(C$1:C171)</f>
        <v>137</v>
      </c>
      <c r="E171">
        <f>SUM(B$1:B171)</f>
        <v>33</v>
      </c>
      <c r="F171">
        <f t="shared" si="16"/>
        <v>0.91333333333333333</v>
      </c>
      <c r="G171">
        <f t="shared" si="17"/>
        <v>0.66</v>
      </c>
      <c r="H171">
        <f t="shared" si="15"/>
        <v>0</v>
      </c>
      <c r="J171">
        <v>-0.17004089147000043</v>
      </c>
      <c r="K171">
        <v>0</v>
      </c>
      <c r="L171">
        <v>1</v>
      </c>
    </row>
    <row r="172" spans="1:12" x14ac:dyDescent="0.3">
      <c r="A172">
        <v>-2.225720118111596</v>
      </c>
      <c r="B172">
        <v>1</v>
      </c>
      <c r="C172">
        <v>0</v>
      </c>
      <c r="D172">
        <f>SUM(C$1:C172)</f>
        <v>137</v>
      </c>
      <c r="E172">
        <f>SUM(B$1:B172)</f>
        <v>34</v>
      </c>
      <c r="F172">
        <f t="shared" si="16"/>
        <v>0.91333333333333333</v>
      </c>
      <c r="G172">
        <f t="shared" si="17"/>
        <v>0.68</v>
      </c>
      <c r="H172">
        <f t="shared" si="15"/>
        <v>0</v>
      </c>
      <c r="J172">
        <v>0.3658585044589816</v>
      </c>
      <c r="K172">
        <v>0</v>
      </c>
      <c r="L172">
        <v>1</v>
      </c>
    </row>
    <row r="173" spans="1:12" x14ac:dyDescent="0.3">
      <c r="A173">
        <v>-2.233719493136801</v>
      </c>
      <c r="B173">
        <v>1</v>
      </c>
      <c r="C173">
        <v>0</v>
      </c>
      <c r="D173">
        <f>SUM(C$1:C173)</f>
        <v>137</v>
      </c>
      <c r="E173">
        <f>SUM(B$1:B173)</f>
        <v>35</v>
      </c>
      <c r="F173">
        <f t="shared" si="16"/>
        <v>0.91333333333333333</v>
      </c>
      <c r="G173">
        <f t="shared" si="17"/>
        <v>0.7</v>
      </c>
      <c r="H173">
        <f t="shared" si="15"/>
        <v>4.6666666666666965E-3</v>
      </c>
      <c r="J173">
        <v>-0.10111926321605766</v>
      </c>
      <c r="K173">
        <v>0</v>
      </c>
      <c r="L173">
        <v>1</v>
      </c>
    </row>
    <row r="174" spans="1:12" x14ac:dyDescent="0.3">
      <c r="A174">
        <v>-2.2573740003743241</v>
      </c>
      <c r="B174">
        <v>0</v>
      </c>
      <c r="C174">
        <v>1</v>
      </c>
      <c r="D174">
        <f>SUM(C$1:C174)</f>
        <v>138</v>
      </c>
      <c r="E174">
        <f>SUM(B$1:B174)</f>
        <v>35</v>
      </c>
      <c r="F174">
        <f t="shared" si="16"/>
        <v>0.92</v>
      </c>
      <c r="G174">
        <f t="shared" si="17"/>
        <v>0.7</v>
      </c>
      <c r="H174">
        <f t="shared" si="15"/>
        <v>4.6666666666666185E-3</v>
      </c>
      <c r="J174">
        <v>-0.55817658353238531</v>
      </c>
      <c r="K174">
        <v>1</v>
      </c>
      <c r="L174">
        <v>0</v>
      </c>
    </row>
    <row r="175" spans="1:12" x14ac:dyDescent="0.3">
      <c r="A175">
        <v>-2.2804393244123</v>
      </c>
      <c r="B175">
        <v>0</v>
      </c>
      <c r="C175">
        <v>1</v>
      </c>
      <c r="D175">
        <f>SUM(C$1:C175)</f>
        <v>139</v>
      </c>
      <c r="E175">
        <f>SUM(B$1:B175)</f>
        <v>35</v>
      </c>
      <c r="F175">
        <f t="shared" si="16"/>
        <v>0.92666666666666664</v>
      </c>
      <c r="G175">
        <f t="shared" si="17"/>
        <v>0.7</v>
      </c>
      <c r="H175">
        <f t="shared" si="15"/>
        <v>0</v>
      </c>
      <c r="J175">
        <v>0.11108564869713716</v>
      </c>
      <c r="K175">
        <v>0</v>
      </c>
      <c r="L175">
        <v>1</v>
      </c>
    </row>
    <row r="176" spans="1:12" x14ac:dyDescent="0.3">
      <c r="A176">
        <v>-2.2951847942902877</v>
      </c>
      <c r="B176">
        <v>1</v>
      </c>
      <c r="C176">
        <v>0</v>
      </c>
      <c r="D176">
        <f>SUM(C$1:C176)</f>
        <v>139</v>
      </c>
      <c r="E176">
        <f>SUM(B$1:B176)</f>
        <v>36</v>
      </c>
      <c r="F176">
        <f t="shared" si="16"/>
        <v>0.92666666666666664</v>
      </c>
      <c r="G176">
        <f t="shared" si="17"/>
        <v>0.72</v>
      </c>
      <c r="H176">
        <f t="shared" si="15"/>
        <v>4.8000000000000308E-3</v>
      </c>
      <c r="J176">
        <v>0.60484867921322438</v>
      </c>
      <c r="K176">
        <v>0</v>
      </c>
      <c r="L176">
        <v>1</v>
      </c>
    </row>
    <row r="177" spans="1:12" x14ac:dyDescent="0.3">
      <c r="A177">
        <v>-2.3038642421555422</v>
      </c>
      <c r="B177">
        <v>0</v>
      </c>
      <c r="C177">
        <v>1</v>
      </c>
      <c r="D177">
        <f>SUM(C$1:C177)</f>
        <v>140</v>
      </c>
      <c r="E177">
        <f>SUM(B$1:B177)</f>
        <v>36</v>
      </c>
      <c r="F177">
        <f t="shared" si="16"/>
        <v>0.93333333333333335</v>
      </c>
      <c r="G177">
        <f t="shared" si="17"/>
        <v>0.72</v>
      </c>
      <c r="H177">
        <f t="shared" si="15"/>
        <v>4.799999999999951E-3</v>
      </c>
      <c r="J177">
        <v>0.25539150841665131</v>
      </c>
      <c r="K177">
        <v>0</v>
      </c>
      <c r="L177">
        <v>1</v>
      </c>
    </row>
    <row r="178" spans="1:12" x14ac:dyDescent="0.3">
      <c r="A178">
        <v>-2.3058262424223486</v>
      </c>
      <c r="B178">
        <v>0</v>
      </c>
      <c r="C178">
        <v>1</v>
      </c>
      <c r="D178">
        <f>SUM(C$1:C178)</f>
        <v>141</v>
      </c>
      <c r="E178">
        <f>SUM(B$1:B178)</f>
        <v>36</v>
      </c>
      <c r="F178">
        <f t="shared" si="16"/>
        <v>0.94</v>
      </c>
      <c r="G178">
        <f t="shared" si="17"/>
        <v>0.72</v>
      </c>
      <c r="H178">
        <f t="shared" ref="H178:H209" si="18">(G178+G179)/2*(F179-F178)</f>
        <v>4.8000000000000308E-3</v>
      </c>
      <c r="J178">
        <v>-0.28637386528061148</v>
      </c>
      <c r="K178">
        <v>0</v>
      </c>
      <c r="L178">
        <v>1</v>
      </c>
    </row>
    <row r="179" spans="1:12" x14ac:dyDescent="0.3">
      <c r="A179">
        <v>-2.3202198475341089</v>
      </c>
      <c r="B179">
        <v>0</v>
      </c>
      <c r="C179">
        <v>1</v>
      </c>
      <c r="D179">
        <f>SUM(C$1:C179)</f>
        <v>142</v>
      </c>
      <c r="E179">
        <f>SUM(B$1:B179)</f>
        <v>36</v>
      </c>
      <c r="F179">
        <f t="shared" si="16"/>
        <v>0.94666666666666666</v>
      </c>
      <c r="G179">
        <f t="shared" si="17"/>
        <v>0.72</v>
      </c>
      <c r="H179">
        <f t="shared" si="18"/>
        <v>4.8000000000000308E-3</v>
      </c>
      <c r="J179">
        <v>4.3199496217035602E-2</v>
      </c>
      <c r="K179">
        <v>0</v>
      </c>
      <c r="L179">
        <v>1</v>
      </c>
    </row>
    <row r="180" spans="1:12" x14ac:dyDescent="0.3">
      <c r="A180">
        <v>-2.3590511490621742</v>
      </c>
      <c r="B180">
        <v>0</v>
      </c>
      <c r="C180">
        <v>1</v>
      </c>
      <c r="D180">
        <f>SUM(C$1:C180)</f>
        <v>143</v>
      </c>
      <c r="E180">
        <f>SUM(B$1:B180)</f>
        <v>36</v>
      </c>
      <c r="F180">
        <f t="shared" si="16"/>
        <v>0.95333333333333337</v>
      </c>
      <c r="G180">
        <f t="shared" si="17"/>
        <v>0.72</v>
      </c>
      <c r="H180">
        <f t="shared" si="18"/>
        <v>4.799999999999951E-3</v>
      </c>
      <c r="J180">
        <v>-0.25362887247602872</v>
      </c>
      <c r="K180">
        <v>0</v>
      </c>
      <c r="L180">
        <v>1</v>
      </c>
    </row>
    <row r="181" spans="1:12" x14ac:dyDescent="0.3">
      <c r="A181">
        <v>-2.4368179680341151</v>
      </c>
      <c r="B181">
        <v>0</v>
      </c>
      <c r="C181">
        <v>1</v>
      </c>
      <c r="D181">
        <f>SUM(C$1:C181)</f>
        <v>144</v>
      </c>
      <c r="E181">
        <f>SUM(B$1:B181)</f>
        <v>36</v>
      </c>
      <c r="F181">
        <f t="shared" si="16"/>
        <v>0.96</v>
      </c>
      <c r="G181">
        <f t="shared" si="17"/>
        <v>0.72</v>
      </c>
      <c r="H181">
        <f t="shared" si="18"/>
        <v>0</v>
      </c>
      <c r="J181">
        <v>-0.13325420010142197</v>
      </c>
      <c r="K181">
        <v>1</v>
      </c>
      <c r="L181">
        <v>0</v>
      </c>
    </row>
    <row r="182" spans="1:12" x14ac:dyDescent="0.3">
      <c r="A182">
        <v>-2.4444191923203649</v>
      </c>
      <c r="B182">
        <v>1</v>
      </c>
      <c r="C182">
        <v>0</v>
      </c>
      <c r="D182">
        <f>SUM(C$1:C182)</f>
        <v>144</v>
      </c>
      <c r="E182">
        <f>SUM(B$1:B182)</f>
        <v>37</v>
      </c>
      <c r="F182">
        <f t="shared" si="16"/>
        <v>0.96</v>
      </c>
      <c r="G182">
        <f t="shared" si="17"/>
        <v>0.74</v>
      </c>
      <c r="H182">
        <f t="shared" si="18"/>
        <v>0</v>
      </c>
      <c r="J182">
        <v>-0.15632329543157925</v>
      </c>
      <c r="K182">
        <v>1</v>
      </c>
      <c r="L182">
        <v>0</v>
      </c>
    </row>
    <row r="183" spans="1:12" x14ac:dyDescent="0.3">
      <c r="A183">
        <v>-2.4781530356145214</v>
      </c>
      <c r="B183">
        <v>1</v>
      </c>
      <c r="C183">
        <v>0</v>
      </c>
      <c r="D183">
        <f>SUM(C$1:C183)</f>
        <v>144</v>
      </c>
      <c r="E183">
        <f>SUM(B$1:B183)</f>
        <v>38</v>
      </c>
      <c r="F183">
        <f t="shared" si="16"/>
        <v>0.96</v>
      </c>
      <c r="G183">
        <f t="shared" si="17"/>
        <v>0.76</v>
      </c>
      <c r="H183">
        <f t="shared" si="18"/>
        <v>0</v>
      </c>
      <c r="J183">
        <v>-0.18013584975424893</v>
      </c>
      <c r="K183">
        <v>0</v>
      </c>
      <c r="L183">
        <v>1</v>
      </c>
    </row>
    <row r="184" spans="1:12" x14ac:dyDescent="0.3">
      <c r="A184">
        <v>-2.5336287973296914</v>
      </c>
      <c r="B184">
        <v>1</v>
      </c>
      <c r="C184">
        <v>0</v>
      </c>
      <c r="D184">
        <f>SUM(C$1:C184)</f>
        <v>144</v>
      </c>
      <c r="E184">
        <f>SUM(B$1:B184)</f>
        <v>39</v>
      </c>
      <c r="F184">
        <f t="shared" si="16"/>
        <v>0.96</v>
      </c>
      <c r="G184">
        <f t="shared" si="17"/>
        <v>0.78</v>
      </c>
      <c r="H184">
        <f t="shared" si="18"/>
        <v>0</v>
      </c>
      <c r="J184">
        <v>-1.0433820431216934E-2</v>
      </c>
      <c r="K184">
        <v>0</v>
      </c>
      <c r="L184">
        <v>1</v>
      </c>
    </row>
    <row r="185" spans="1:12" x14ac:dyDescent="0.3">
      <c r="A185">
        <v>-2.7036396368640081</v>
      </c>
      <c r="B185">
        <v>1</v>
      </c>
      <c r="C185">
        <v>0</v>
      </c>
      <c r="D185">
        <f>SUM(C$1:C185)</f>
        <v>144</v>
      </c>
      <c r="E185">
        <f>SUM(B$1:B185)</f>
        <v>40</v>
      </c>
      <c r="F185">
        <f t="shared" si="16"/>
        <v>0.96</v>
      </c>
      <c r="G185">
        <f t="shared" si="17"/>
        <v>0.8</v>
      </c>
      <c r="H185">
        <f t="shared" si="18"/>
        <v>0</v>
      </c>
      <c r="J185">
        <v>0.32454572484859362</v>
      </c>
      <c r="K185">
        <v>0</v>
      </c>
      <c r="L185">
        <v>1</v>
      </c>
    </row>
    <row r="186" spans="1:12" x14ac:dyDescent="0.3">
      <c r="A186">
        <v>-2.7044176157614102</v>
      </c>
      <c r="B186">
        <v>1</v>
      </c>
      <c r="C186">
        <v>0</v>
      </c>
      <c r="D186">
        <f>SUM(C$1:C186)</f>
        <v>144</v>
      </c>
      <c r="E186">
        <f>SUM(B$1:B186)</f>
        <v>41</v>
      </c>
      <c r="F186">
        <f t="shared" si="16"/>
        <v>0.96</v>
      </c>
      <c r="G186">
        <f t="shared" si="17"/>
        <v>0.82</v>
      </c>
      <c r="H186">
        <f t="shared" si="18"/>
        <v>0</v>
      </c>
      <c r="J186">
        <v>-0.20913549654709607</v>
      </c>
      <c r="K186">
        <v>0</v>
      </c>
      <c r="L186">
        <v>1</v>
      </c>
    </row>
    <row r="187" spans="1:12" x14ac:dyDescent="0.3">
      <c r="A187">
        <v>-2.7736704221350452</v>
      </c>
      <c r="B187">
        <v>1</v>
      </c>
      <c r="C187">
        <v>0</v>
      </c>
      <c r="D187">
        <f>SUM(C$1:C187)</f>
        <v>144</v>
      </c>
      <c r="E187">
        <f>SUM(B$1:B187)</f>
        <v>42</v>
      </c>
      <c r="F187">
        <f t="shared" si="16"/>
        <v>0.96</v>
      </c>
      <c r="G187">
        <f t="shared" si="17"/>
        <v>0.84</v>
      </c>
      <c r="H187">
        <f t="shared" si="18"/>
        <v>0</v>
      </c>
      <c r="J187">
        <v>-0.52532046217350925</v>
      </c>
      <c r="K187">
        <v>0</v>
      </c>
      <c r="L187">
        <v>1</v>
      </c>
    </row>
    <row r="188" spans="1:12" x14ac:dyDescent="0.3">
      <c r="A188">
        <v>-2.834860152828671</v>
      </c>
      <c r="B188">
        <v>1</v>
      </c>
      <c r="C188">
        <v>0</v>
      </c>
      <c r="D188">
        <f>SUM(C$1:C188)</f>
        <v>144</v>
      </c>
      <c r="E188">
        <f>SUM(B$1:B188)</f>
        <v>43</v>
      </c>
      <c r="F188">
        <f t="shared" si="16"/>
        <v>0.96</v>
      </c>
      <c r="G188">
        <f t="shared" si="17"/>
        <v>0.86</v>
      </c>
      <c r="H188">
        <f t="shared" si="18"/>
        <v>5.7333333333333698E-3</v>
      </c>
      <c r="J188">
        <v>-0.11473489350570566</v>
      </c>
      <c r="K188">
        <v>0</v>
      </c>
      <c r="L188">
        <v>1</v>
      </c>
    </row>
    <row r="189" spans="1:12" x14ac:dyDescent="0.3">
      <c r="A189">
        <v>-2.9546657781901797</v>
      </c>
      <c r="B189">
        <v>0</v>
      </c>
      <c r="C189">
        <v>1</v>
      </c>
      <c r="D189">
        <f>SUM(C$1:C189)</f>
        <v>145</v>
      </c>
      <c r="E189">
        <f>SUM(B$1:B189)</f>
        <v>43</v>
      </c>
      <c r="F189">
        <f t="shared" si="16"/>
        <v>0.96666666666666667</v>
      </c>
      <c r="G189">
        <f t="shared" si="17"/>
        <v>0.86</v>
      </c>
      <c r="H189">
        <f t="shared" si="18"/>
        <v>5.7333333333333698E-3</v>
      </c>
      <c r="J189">
        <v>-0.42330310652655645</v>
      </c>
      <c r="K189">
        <v>1</v>
      </c>
      <c r="L189">
        <v>0</v>
      </c>
    </row>
    <row r="190" spans="1:12" x14ac:dyDescent="0.3">
      <c r="A190">
        <v>-2.9920322175635103</v>
      </c>
      <c r="B190">
        <v>0</v>
      </c>
      <c r="C190">
        <v>1</v>
      </c>
      <c r="D190">
        <f>SUM(C$1:C190)</f>
        <v>146</v>
      </c>
      <c r="E190">
        <f>SUM(B$1:B190)</f>
        <v>43</v>
      </c>
      <c r="F190">
        <f t="shared" si="16"/>
        <v>0.97333333333333338</v>
      </c>
      <c r="G190">
        <f t="shared" si="17"/>
        <v>0.86</v>
      </c>
      <c r="H190">
        <f t="shared" si="18"/>
        <v>0</v>
      </c>
      <c r="J190">
        <v>0.17293513243381642</v>
      </c>
      <c r="K190">
        <v>0</v>
      </c>
      <c r="L190">
        <v>1</v>
      </c>
    </row>
    <row r="191" spans="1:12" x14ac:dyDescent="0.3">
      <c r="A191">
        <v>-3.0227553066440587</v>
      </c>
      <c r="B191">
        <v>1</v>
      </c>
      <c r="C191">
        <v>0</v>
      </c>
      <c r="D191">
        <f>SUM(C$1:C191)</f>
        <v>146</v>
      </c>
      <c r="E191">
        <f>SUM(B$1:B191)</f>
        <v>44</v>
      </c>
      <c r="F191">
        <f t="shared" si="16"/>
        <v>0.97333333333333338</v>
      </c>
      <c r="G191">
        <f t="shared" si="17"/>
        <v>0.88</v>
      </c>
      <c r="H191">
        <f t="shared" si="18"/>
        <v>5.8666666666666069E-3</v>
      </c>
      <c r="J191">
        <v>-0.1095559840241893</v>
      </c>
      <c r="K191">
        <v>1</v>
      </c>
      <c r="L191">
        <v>0</v>
      </c>
    </row>
    <row r="192" spans="1:12" x14ac:dyDescent="0.3">
      <c r="A192">
        <v>-3.0502822074533666</v>
      </c>
      <c r="B192">
        <v>0</v>
      </c>
      <c r="C192">
        <v>1</v>
      </c>
      <c r="D192">
        <f>SUM(C$1:C192)</f>
        <v>147</v>
      </c>
      <c r="E192">
        <f>SUM(B$1:B192)</f>
        <v>44</v>
      </c>
      <c r="F192">
        <f t="shared" si="16"/>
        <v>0.98</v>
      </c>
      <c r="G192">
        <f t="shared" si="17"/>
        <v>0.88</v>
      </c>
      <c r="H192">
        <f t="shared" si="18"/>
        <v>5.8666666666667049E-3</v>
      </c>
      <c r="J192">
        <v>-5.367082312372326E-2</v>
      </c>
      <c r="K192">
        <v>0</v>
      </c>
      <c r="L192">
        <v>1</v>
      </c>
    </row>
    <row r="193" spans="1:17" x14ac:dyDescent="0.3">
      <c r="A193">
        <v>-3.1727899330287626</v>
      </c>
      <c r="B193">
        <v>0</v>
      </c>
      <c r="C193">
        <v>1</v>
      </c>
      <c r="D193">
        <f>SUM(C$1:C193)</f>
        <v>148</v>
      </c>
      <c r="E193">
        <f>SUM(B$1:B193)</f>
        <v>44</v>
      </c>
      <c r="F193">
        <f t="shared" si="16"/>
        <v>0.98666666666666669</v>
      </c>
      <c r="G193">
        <f t="shared" si="17"/>
        <v>0.88</v>
      </c>
      <c r="H193">
        <f t="shared" si="18"/>
        <v>0</v>
      </c>
      <c r="J193">
        <v>0.41148815343593798</v>
      </c>
      <c r="K193">
        <v>0</v>
      </c>
      <c r="L193">
        <v>1</v>
      </c>
    </row>
    <row r="194" spans="1:17" x14ac:dyDescent="0.3">
      <c r="A194">
        <v>-3.3831257837016118</v>
      </c>
      <c r="B194">
        <v>1</v>
      </c>
      <c r="C194">
        <v>0</v>
      </c>
      <c r="D194">
        <f>SUM(C$1:C194)</f>
        <v>148</v>
      </c>
      <c r="E194">
        <f>SUM(B$1:B194)</f>
        <v>45</v>
      </c>
      <c r="F194">
        <f t="shared" ref="F194:F201" si="19">D194/150</f>
        <v>0.98666666666666669</v>
      </c>
      <c r="G194">
        <f t="shared" ref="G194:G201" si="20">E194/50</f>
        <v>0.9</v>
      </c>
      <c r="H194">
        <f t="shared" si="18"/>
        <v>0</v>
      </c>
      <c r="J194">
        <v>3.6812944615908512E-2</v>
      </c>
      <c r="K194">
        <v>0</v>
      </c>
      <c r="L194">
        <v>1</v>
      </c>
    </row>
    <row r="195" spans="1:17" x14ac:dyDescent="0.3">
      <c r="A195">
        <v>-3.4248636917333579</v>
      </c>
      <c r="B195">
        <v>1</v>
      </c>
      <c r="C195">
        <v>0</v>
      </c>
      <c r="D195">
        <f>SUM(C$1:C195)</f>
        <v>148</v>
      </c>
      <c r="E195">
        <f>SUM(B$1:B195)</f>
        <v>46</v>
      </c>
      <c r="F195">
        <f t="shared" si="19"/>
        <v>0.98666666666666669</v>
      </c>
      <c r="G195">
        <f t="shared" si="20"/>
        <v>0.92</v>
      </c>
      <c r="H195">
        <f t="shared" si="18"/>
        <v>6.1333333333332711E-3</v>
      </c>
      <c r="J195">
        <v>-0.26448519965273654</v>
      </c>
      <c r="K195">
        <v>0</v>
      </c>
      <c r="L195">
        <v>1</v>
      </c>
    </row>
    <row r="196" spans="1:17" x14ac:dyDescent="0.3">
      <c r="A196">
        <v>-3.5472191437123239</v>
      </c>
      <c r="B196">
        <v>0</v>
      </c>
      <c r="C196">
        <v>1</v>
      </c>
      <c r="D196">
        <f>SUM(C$1:C196)</f>
        <v>149</v>
      </c>
      <c r="E196">
        <f>SUM(B$1:B196)</f>
        <v>46</v>
      </c>
      <c r="F196">
        <f t="shared" si="19"/>
        <v>0.99333333333333329</v>
      </c>
      <c r="G196">
        <f t="shared" si="20"/>
        <v>0.92</v>
      </c>
      <c r="H196">
        <f t="shared" si="18"/>
        <v>0</v>
      </c>
      <c r="J196">
        <v>-0.11789068859837425</v>
      </c>
      <c r="K196">
        <v>1</v>
      </c>
      <c r="L196">
        <v>0</v>
      </c>
    </row>
    <row r="197" spans="1:17" x14ac:dyDescent="0.3">
      <c r="A197">
        <v>-3.9206046704320658</v>
      </c>
      <c r="B197">
        <v>1</v>
      </c>
      <c r="C197">
        <v>0</v>
      </c>
      <c r="D197">
        <f>SUM(C$1:C197)</f>
        <v>149</v>
      </c>
      <c r="E197">
        <f>SUM(B$1:B197)</f>
        <v>47</v>
      </c>
      <c r="F197">
        <f t="shared" si="19"/>
        <v>0.99333333333333329</v>
      </c>
      <c r="G197">
        <f t="shared" si="20"/>
        <v>0.94</v>
      </c>
      <c r="H197">
        <f t="shared" si="18"/>
        <v>0</v>
      </c>
      <c r="J197">
        <v>-7.3184522436420055E-3</v>
      </c>
      <c r="K197">
        <v>0</v>
      </c>
      <c r="L197">
        <v>1</v>
      </c>
    </row>
    <row r="198" spans="1:17" x14ac:dyDescent="0.3">
      <c r="A198">
        <v>-4.1271065448653266</v>
      </c>
      <c r="B198">
        <v>1</v>
      </c>
      <c r="C198">
        <v>0</v>
      </c>
      <c r="D198">
        <f>SUM(C$1:C198)</f>
        <v>149</v>
      </c>
      <c r="E198">
        <f>SUM(B$1:B198)</f>
        <v>48</v>
      </c>
      <c r="F198">
        <f t="shared" si="19"/>
        <v>0.99333333333333329</v>
      </c>
      <c r="G198">
        <f t="shared" si="20"/>
        <v>0.96</v>
      </c>
      <c r="H198">
        <f t="shared" si="18"/>
        <v>0</v>
      </c>
      <c r="J198">
        <v>-5.7063125973244762E-2</v>
      </c>
      <c r="K198">
        <v>0</v>
      </c>
      <c r="L198">
        <v>1</v>
      </c>
    </row>
    <row r="199" spans="1:17" x14ac:dyDescent="0.3">
      <c r="A199">
        <v>-4.3193331626258908</v>
      </c>
      <c r="B199">
        <v>1</v>
      </c>
      <c r="C199">
        <v>0</v>
      </c>
      <c r="D199">
        <f>SUM(C$1:C199)</f>
        <v>149</v>
      </c>
      <c r="E199">
        <f>SUM(B$1:B199)</f>
        <v>49</v>
      </c>
      <c r="F199">
        <f t="shared" si="19"/>
        <v>0.99333333333333329</v>
      </c>
      <c r="G199">
        <f t="shared" si="20"/>
        <v>0.98</v>
      </c>
      <c r="H199">
        <f t="shared" si="18"/>
        <v>0</v>
      </c>
      <c r="J199">
        <v>0.13094488286553899</v>
      </c>
      <c r="K199">
        <v>0</v>
      </c>
      <c r="L199">
        <v>1</v>
      </c>
    </row>
    <row r="200" spans="1:17" x14ac:dyDescent="0.3">
      <c r="A200">
        <v>-4.4976169472631877</v>
      </c>
      <c r="B200">
        <v>1</v>
      </c>
      <c r="C200">
        <v>0</v>
      </c>
      <c r="D200">
        <f>SUM(C$1:C200)</f>
        <v>149</v>
      </c>
      <c r="E200">
        <f>SUM(B$1:B200)</f>
        <v>50</v>
      </c>
      <c r="F200">
        <f t="shared" si="19"/>
        <v>0.99333333333333329</v>
      </c>
      <c r="G200">
        <f t="shared" si="20"/>
        <v>1</v>
      </c>
      <c r="H200">
        <f t="shared" si="18"/>
        <v>6.6666666666667096E-3</v>
      </c>
      <c r="J200">
        <v>-0.14755983238736731</v>
      </c>
      <c r="K200">
        <v>0</v>
      </c>
      <c r="L200">
        <v>1</v>
      </c>
    </row>
    <row r="201" spans="1:17" x14ac:dyDescent="0.3">
      <c r="A201">
        <v>-4.6306460037578105</v>
      </c>
      <c r="B201">
        <v>0</v>
      </c>
      <c r="C201">
        <v>1</v>
      </c>
      <c r="D201">
        <f>SUM(C$1:C201)</f>
        <v>150</v>
      </c>
      <c r="E201">
        <f>SUM(B$1:B201)</f>
        <v>50</v>
      </c>
      <c r="F201">
        <f t="shared" si="19"/>
        <v>1</v>
      </c>
      <c r="G201">
        <f t="shared" si="20"/>
        <v>1</v>
      </c>
      <c r="H201">
        <f>SUM(H2:H200)</f>
        <v>0.25306666666666655</v>
      </c>
      <c r="J201">
        <v>-4.5535931931681116E-3</v>
      </c>
      <c r="K201">
        <v>0</v>
      </c>
      <c r="L201">
        <v>1</v>
      </c>
    </row>
    <row r="202" spans="1:17" x14ac:dyDescent="0.3">
      <c r="J202">
        <v>0.73122370368853018</v>
      </c>
      <c r="K202">
        <v>0</v>
      </c>
      <c r="L202">
        <v>1</v>
      </c>
    </row>
    <row r="203" spans="1:17" x14ac:dyDescent="0.3">
      <c r="J203" t="s">
        <v>45</v>
      </c>
      <c r="M203">
        <f>SUM(L$3:L203)</f>
        <v>150</v>
      </c>
      <c r="N203">
        <f>SUM(K$3:K203)</f>
        <v>50</v>
      </c>
    </row>
    <row r="204" spans="1:17" x14ac:dyDescent="0.3">
      <c r="K204" t="s">
        <v>46</v>
      </c>
      <c r="L204" t="s">
        <v>36</v>
      </c>
      <c r="M204" t="s">
        <v>37</v>
      </c>
      <c r="N204" t="s">
        <v>28</v>
      </c>
      <c r="O204" t="s">
        <v>47</v>
      </c>
      <c r="P204" t="s">
        <v>48</v>
      </c>
      <c r="Q204" t="s">
        <v>49</v>
      </c>
    </row>
    <row r="205" spans="1:17" x14ac:dyDescent="0.3">
      <c r="A205" t="s">
        <v>41</v>
      </c>
      <c r="B205" t="s">
        <v>46</v>
      </c>
      <c r="C205" t="s">
        <v>36</v>
      </c>
      <c r="D205" t="s">
        <v>37</v>
      </c>
      <c r="E205" t="s">
        <v>28</v>
      </c>
      <c r="F205" t="s">
        <v>47</v>
      </c>
      <c r="G205" t="s">
        <v>48</v>
      </c>
      <c r="H205" t="s">
        <v>49</v>
      </c>
      <c r="J205">
        <v>0.96705516457515261</v>
      </c>
      <c r="K205">
        <v>0</v>
      </c>
      <c r="L205">
        <v>1</v>
      </c>
    </row>
    <row r="206" spans="1:17" x14ac:dyDescent="0.3">
      <c r="A206">
        <v>1.0662779635552251</v>
      </c>
      <c r="B206">
        <v>0</v>
      </c>
      <c r="C206">
        <v>1</v>
      </c>
      <c r="D206">
        <f>SUM(C$206:C206)</f>
        <v>1</v>
      </c>
      <c r="E206">
        <f>SUM(B$206:B206)</f>
        <v>0</v>
      </c>
      <c r="F206">
        <f t="shared" ref="F206:F237" si="21">D206/150</f>
        <v>6.6666666666666671E-3</v>
      </c>
      <c r="G206">
        <f t="shared" ref="G206:G237" si="22">E206/50</f>
        <v>0</v>
      </c>
      <c r="H206">
        <f t="shared" ref="H206:H237" si="23">(G206+G207)/2*(F207-F206)</f>
        <v>0</v>
      </c>
      <c r="J206">
        <v>0.8888467312784083</v>
      </c>
      <c r="K206">
        <v>0</v>
      </c>
      <c r="L206">
        <v>1</v>
      </c>
      <c r="M206">
        <f>SUM(L$12:L399)</f>
        <v>292</v>
      </c>
      <c r="N206">
        <f>SUM(K$12:K399)</f>
        <v>94</v>
      </c>
      <c r="O206">
        <f t="shared" ref="O206:O237" si="24">M206/150</f>
        <v>1.9466666666666668</v>
      </c>
      <c r="P206">
        <f t="shared" ref="P206:P237" si="25">N206/50</f>
        <v>1.88</v>
      </c>
    </row>
    <row r="207" spans="1:17" x14ac:dyDescent="0.3">
      <c r="A207">
        <v>0.95554052973616188</v>
      </c>
      <c r="B207">
        <v>0</v>
      </c>
      <c r="C207">
        <v>1</v>
      </c>
      <c r="D207">
        <f>SUM(C$207:C207)</f>
        <v>1</v>
      </c>
      <c r="E207">
        <f>SUM(B$207:B208)</f>
        <v>0</v>
      </c>
      <c r="F207">
        <f t="shared" si="21"/>
        <v>6.6666666666666671E-3</v>
      </c>
      <c r="G207">
        <f t="shared" si="22"/>
        <v>0</v>
      </c>
      <c r="H207">
        <f t="shared" si="23"/>
        <v>0</v>
      </c>
      <c r="J207">
        <v>0.86732667917046913</v>
      </c>
      <c r="K207">
        <v>0</v>
      </c>
      <c r="L207">
        <v>1</v>
      </c>
      <c r="M207">
        <f>SUM(L$12:L400)</f>
        <v>293</v>
      </c>
      <c r="N207">
        <f>SUM(K$12:K400)</f>
        <v>94</v>
      </c>
      <c r="O207">
        <f t="shared" si="24"/>
        <v>1.9533333333333334</v>
      </c>
      <c r="P207">
        <f t="shared" si="25"/>
        <v>1.88</v>
      </c>
      <c r="Q207">
        <f t="shared" ref="Q207:Q238" si="26">(P206+P207)/2*(O207-O206)</f>
        <v>1.2533333333333205E-2</v>
      </c>
    </row>
    <row r="208" spans="1:17" x14ac:dyDescent="0.3">
      <c r="A208">
        <v>0.91013441263392525</v>
      </c>
      <c r="B208">
        <v>0</v>
      </c>
      <c r="C208">
        <v>1</v>
      </c>
      <c r="D208">
        <f>SUM(C$206:C208)</f>
        <v>3</v>
      </c>
      <c r="E208">
        <f>SUM(B$206:B208)</f>
        <v>0</v>
      </c>
      <c r="F208">
        <f t="shared" si="21"/>
        <v>0.02</v>
      </c>
      <c r="G208">
        <f t="shared" si="22"/>
        <v>0</v>
      </c>
      <c r="H208">
        <f t="shared" si="23"/>
        <v>0</v>
      </c>
      <c r="J208">
        <v>0.86118172445435026</v>
      </c>
      <c r="K208">
        <v>0</v>
      </c>
      <c r="L208">
        <v>1</v>
      </c>
      <c r="M208">
        <f>SUM(L$12:L401)</f>
        <v>294</v>
      </c>
      <c r="N208">
        <f>SUM(K$12:K401)</f>
        <v>94</v>
      </c>
      <c r="O208">
        <f t="shared" si="24"/>
        <v>1.96</v>
      </c>
      <c r="P208">
        <f t="shared" si="25"/>
        <v>1.88</v>
      </c>
      <c r="Q208">
        <f t="shared" si="26"/>
        <v>1.2533333333333205E-2</v>
      </c>
    </row>
    <row r="209" spans="1:17" x14ac:dyDescent="0.3">
      <c r="A209">
        <v>0.89463260669951172</v>
      </c>
      <c r="B209">
        <v>0</v>
      </c>
      <c r="C209">
        <v>1</v>
      </c>
      <c r="D209">
        <f>SUM(C$207:C209)</f>
        <v>3</v>
      </c>
      <c r="E209">
        <f>SUM(B$207:B210)</f>
        <v>0</v>
      </c>
      <c r="F209">
        <f t="shared" si="21"/>
        <v>0.02</v>
      </c>
      <c r="G209">
        <f t="shared" si="22"/>
        <v>0</v>
      </c>
      <c r="H209">
        <f t="shared" si="23"/>
        <v>0</v>
      </c>
      <c r="J209">
        <v>0.77869460374631538</v>
      </c>
      <c r="K209">
        <v>0</v>
      </c>
      <c r="L209">
        <v>1</v>
      </c>
      <c r="M209">
        <f>SUM(L$12:L402)</f>
        <v>294</v>
      </c>
      <c r="N209">
        <f>SUM(K$12:K402)</f>
        <v>95</v>
      </c>
      <c r="O209">
        <f t="shared" si="24"/>
        <v>1.96</v>
      </c>
      <c r="P209">
        <f t="shared" si="25"/>
        <v>1.9</v>
      </c>
      <c r="Q209">
        <f t="shared" si="26"/>
        <v>0</v>
      </c>
    </row>
    <row r="210" spans="1:17" x14ac:dyDescent="0.3">
      <c r="A210">
        <v>0.87728189946722435</v>
      </c>
      <c r="B210">
        <v>0</v>
      </c>
      <c r="C210">
        <v>1</v>
      </c>
      <c r="D210">
        <f>SUM(C$207:C210)</f>
        <v>4</v>
      </c>
      <c r="E210">
        <f>SUM(B$207:B211)</f>
        <v>0</v>
      </c>
      <c r="F210">
        <f t="shared" si="21"/>
        <v>2.6666666666666668E-2</v>
      </c>
      <c r="G210">
        <f t="shared" si="22"/>
        <v>0</v>
      </c>
      <c r="H210">
        <f t="shared" si="23"/>
        <v>0</v>
      </c>
      <c r="J210">
        <v>0.76571659691848737</v>
      </c>
      <c r="K210">
        <v>0</v>
      </c>
      <c r="L210">
        <v>1</v>
      </c>
      <c r="M210">
        <f>SUM(L$14:L401)</f>
        <v>293</v>
      </c>
      <c r="N210">
        <f>SUM(K$14:K401)</f>
        <v>93</v>
      </c>
      <c r="O210">
        <f t="shared" si="24"/>
        <v>1.9533333333333334</v>
      </c>
      <c r="P210">
        <f t="shared" si="25"/>
        <v>1.86</v>
      </c>
      <c r="Q210">
        <f t="shared" si="26"/>
        <v>-1.2533333333333205E-2</v>
      </c>
    </row>
    <row r="211" spans="1:17" x14ac:dyDescent="0.3">
      <c r="A211">
        <v>0.82730845219622562</v>
      </c>
      <c r="B211">
        <v>0</v>
      </c>
      <c r="C211">
        <v>1</v>
      </c>
      <c r="D211">
        <f>SUM(C$207:C211)</f>
        <v>5</v>
      </c>
      <c r="E211">
        <f>SUM(B$207:B212)</f>
        <v>0</v>
      </c>
      <c r="F211">
        <f t="shared" si="21"/>
        <v>3.3333333333333333E-2</v>
      </c>
      <c r="G211">
        <f t="shared" si="22"/>
        <v>0</v>
      </c>
      <c r="H211">
        <f t="shared" si="23"/>
        <v>0</v>
      </c>
      <c r="J211">
        <v>0.71388344704831774</v>
      </c>
      <c r="K211">
        <v>0</v>
      </c>
      <c r="L211">
        <v>1</v>
      </c>
      <c r="M211">
        <f>SUM(L$17:L399)</f>
        <v>289</v>
      </c>
      <c r="N211">
        <f>SUM(K$17:K399)</f>
        <v>92</v>
      </c>
      <c r="O211">
        <f t="shared" si="24"/>
        <v>1.9266666666666667</v>
      </c>
      <c r="P211">
        <f t="shared" si="25"/>
        <v>1.84</v>
      </c>
      <c r="Q211">
        <f t="shared" si="26"/>
        <v>-4.9333333333333243E-2</v>
      </c>
    </row>
    <row r="212" spans="1:17" x14ac:dyDescent="0.3">
      <c r="A212">
        <v>0.6763753518361606</v>
      </c>
      <c r="B212">
        <v>0</v>
      </c>
      <c r="C212">
        <v>1</v>
      </c>
      <c r="D212">
        <f>SUM(C$207:C212)</f>
        <v>6</v>
      </c>
      <c r="E212">
        <f>SUM(B$207:B213)</f>
        <v>0</v>
      </c>
      <c r="F212">
        <f t="shared" si="21"/>
        <v>0.04</v>
      </c>
      <c r="G212">
        <f t="shared" si="22"/>
        <v>0</v>
      </c>
      <c r="H212">
        <f t="shared" si="23"/>
        <v>0</v>
      </c>
      <c r="J212">
        <v>0.65734385674677787</v>
      </c>
      <c r="K212">
        <v>0</v>
      </c>
      <c r="L212">
        <v>1</v>
      </c>
      <c r="M212">
        <f>SUM(L$19:L398)</f>
        <v>287</v>
      </c>
      <c r="N212">
        <f>SUM(K$19:K398)</f>
        <v>91</v>
      </c>
      <c r="O212">
        <f t="shared" si="24"/>
        <v>1.9133333333333333</v>
      </c>
      <c r="P212">
        <f t="shared" si="25"/>
        <v>1.82</v>
      </c>
      <c r="Q212">
        <f t="shared" si="26"/>
        <v>-2.4400000000000158E-2</v>
      </c>
    </row>
    <row r="213" spans="1:17" x14ac:dyDescent="0.3">
      <c r="A213">
        <v>0.62744926237763299</v>
      </c>
      <c r="B213">
        <v>0</v>
      </c>
      <c r="C213">
        <v>1</v>
      </c>
      <c r="D213">
        <f>SUM(C$206:C213)</f>
        <v>8</v>
      </c>
      <c r="E213">
        <f>SUM(B$206:B213)</f>
        <v>0</v>
      </c>
      <c r="F213">
        <f t="shared" si="21"/>
        <v>5.3333333333333337E-2</v>
      </c>
      <c r="G213">
        <f t="shared" si="22"/>
        <v>0</v>
      </c>
      <c r="H213">
        <f t="shared" si="23"/>
        <v>0</v>
      </c>
      <c r="J213">
        <v>0.55603782166291849</v>
      </c>
      <c r="K213">
        <v>0</v>
      </c>
      <c r="L213">
        <v>1</v>
      </c>
      <c r="M213">
        <f>SUM(L$22:L396)</f>
        <v>285</v>
      </c>
      <c r="N213">
        <f>SUM(K$22:K396)</f>
        <v>88</v>
      </c>
      <c r="O213">
        <f t="shared" si="24"/>
        <v>1.9</v>
      </c>
      <c r="P213">
        <f t="shared" si="25"/>
        <v>1.76</v>
      </c>
      <c r="Q213">
        <f t="shared" si="26"/>
        <v>-2.3866666666666821E-2</v>
      </c>
    </row>
    <row r="214" spans="1:17" x14ac:dyDescent="0.3">
      <c r="A214">
        <v>0.61212180772961489</v>
      </c>
      <c r="B214">
        <v>0</v>
      </c>
      <c r="C214">
        <v>1</v>
      </c>
      <c r="D214">
        <f>SUM(C$207:C214)</f>
        <v>8</v>
      </c>
      <c r="E214">
        <f>SUM(B$207:B215)</f>
        <v>0</v>
      </c>
      <c r="F214">
        <f t="shared" si="21"/>
        <v>5.3333333333333337E-2</v>
      </c>
      <c r="G214">
        <f t="shared" si="22"/>
        <v>0</v>
      </c>
      <c r="H214">
        <f t="shared" si="23"/>
        <v>0</v>
      </c>
      <c r="J214">
        <v>0.54599367145976085</v>
      </c>
      <c r="K214">
        <v>0</v>
      </c>
      <c r="L214">
        <v>1</v>
      </c>
      <c r="M214">
        <f>SUM(L$23:L396)</f>
        <v>284</v>
      </c>
      <c r="N214">
        <f>SUM(K$23:K396)</f>
        <v>88</v>
      </c>
      <c r="O214">
        <f t="shared" si="24"/>
        <v>1.8933333333333333</v>
      </c>
      <c r="P214">
        <f t="shared" si="25"/>
        <v>1.76</v>
      </c>
      <c r="Q214">
        <f t="shared" si="26"/>
        <v>-1.1733333333333214E-2</v>
      </c>
    </row>
    <row r="215" spans="1:17" x14ac:dyDescent="0.3">
      <c r="A215">
        <v>0.5898221060444655</v>
      </c>
      <c r="B215">
        <v>0</v>
      </c>
      <c r="C215">
        <v>1</v>
      </c>
      <c r="D215">
        <f>SUM(C$206:C215)</f>
        <v>10</v>
      </c>
      <c r="E215">
        <f>SUM(B$206:B215)</f>
        <v>0</v>
      </c>
      <c r="F215">
        <f t="shared" si="21"/>
        <v>6.6666666666666666E-2</v>
      </c>
      <c r="G215">
        <f t="shared" si="22"/>
        <v>0</v>
      </c>
      <c r="H215">
        <f t="shared" si="23"/>
        <v>0</v>
      </c>
      <c r="J215">
        <v>0.54453531873339034</v>
      </c>
      <c r="K215">
        <v>0</v>
      </c>
      <c r="L215">
        <v>1</v>
      </c>
      <c r="M215">
        <f>SUM(L$24:L396)</f>
        <v>283</v>
      </c>
      <c r="N215">
        <f>SUM(K$24:K396)</f>
        <v>88</v>
      </c>
      <c r="O215">
        <f t="shared" si="24"/>
        <v>1.8866666666666667</v>
      </c>
      <c r="P215">
        <f t="shared" si="25"/>
        <v>1.76</v>
      </c>
      <c r="Q215">
        <f t="shared" si="26"/>
        <v>-1.1733333333333214E-2</v>
      </c>
    </row>
    <row r="216" spans="1:17" x14ac:dyDescent="0.3">
      <c r="A216">
        <v>0.56861901436106055</v>
      </c>
      <c r="B216">
        <v>0</v>
      </c>
      <c r="C216">
        <v>1</v>
      </c>
      <c r="D216">
        <f>SUM(C$206:C216)</f>
        <v>11</v>
      </c>
      <c r="E216">
        <f>SUM(B$206:B216)</f>
        <v>0</v>
      </c>
      <c r="F216">
        <f t="shared" si="21"/>
        <v>7.3333333333333334E-2</v>
      </c>
      <c r="G216">
        <f t="shared" si="22"/>
        <v>0</v>
      </c>
      <c r="H216">
        <f t="shared" si="23"/>
        <v>0</v>
      </c>
      <c r="J216">
        <v>0.53436386371267064</v>
      </c>
      <c r="K216">
        <v>0</v>
      </c>
      <c r="L216">
        <v>1</v>
      </c>
      <c r="M216">
        <f>SUM(L$25:L396)</f>
        <v>282</v>
      </c>
      <c r="N216">
        <f>SUM(K$25:K396)</f>
        <v>88</v>
      </c>
      <c r="O216">
        <f t="shared" si="24"/>
        <v>1.88</v>
      </c>
      <c r="P216">
        <f t="shared" si="25"/>
        <v>1.76</v>
      </c>
      <c r="Q216">
        <f t="shared" si="26"/>
        <v>-1.1733333333333604E-2</v>
      </c>
    </row>
    <row r="217" spans="1:17" x14ac:dyDescent="0.3">
      <c r="A217">
        <v>0.5599061490063092</v>
      </c>
      <c r="B217">
        <v>0</v>
      </c>
      <c r="C217">
        <v>1</v>
      </c>
      <c r="D217">
        <f>SUM(C$206:C217)</f>
        <v>12</v>
      </c>
      <c r="E217">
        <f>SUM(B$206:B217)</f>
        <v>0</v>
      </c>
      <c r="F217">
        <f t="shared" si="21"/>
        <v>0.08</v>
      </c>
      <c r="G217">
        <f t="shared" si="22"/>
        <v>0</v>
      </c>
      <c r="H217">
        <f t="shared" si="23"/>
        <v>0</v>
      </c>
      <c r="J217">
        <v>0.5127163972446136</v>
      </c>
      <c r="K217">
        <v>0</v>
      </c>
      <c r="L217">
        <v>1</v>
      </c>
      <c r="M217">
        <f>SUM(L$28:L394)</f>
        <v>279</v>
      </c>
      <c r="N217">
        <f>SUM(K$28:K394)</f>
        <v>86</v>
      </c>
      <c r="O217">
        <f t="shared" si="24"/>
        <v>1.86</v>
      </c>
      <c r="P217">
        <f t="shared" si="25"/>
        <v>1.72</v>
      </c>
      <c r="Q217">
        <f t="shared" si="26"/>
        <v>-3.4799999999999644E-2</v>
      </c>
    </row>
    <row r="218" spans="1:17" x14ac:dyDescent="0.3">
      <c r="A218">
        <v>0.53612894908421982</v>
      </c>
      <c r="B218">
        <v>0</v>
      </c>
      <c r="C218">
        <v>1</v>
      </c>
      <c r="D218">
        <f>SUM(C$207:C218)</f>
        <v>12</v>
      </c>
      <c r="E218">
        <f>SUM(B$207:B219)</f>
        <v>0</v>
      </c>
      <c r="F218">
        <f t="shared" si="21"/>
        <v>0.08</v>
      </c>
      <c r="G218">
        <f t="shared" si="22"/>
        <v>0</v>
      </c>
      <c r="H218">
        <f t="shared" si="23"/>
        <v>0</v>
      </c>
      <c r="J218">
        <v>0.46801119949759568</v>
      </c>
      <c r="K218">
        <v>0</v>
      </c>
      <c r="L218">
        <v>1</v>
      </c>
      <c r="M218">
        <f>SUM(L$30:L393)</f>
        <v>276</v>
      </c>
      <c r="N218">
        <f>SUM(K$30:K393)</f>
        <v>86</v>
      </c>
      <c r="O218">
        <f t="shared" si="24"/>
        <v>1.84</v>
      </c>
      <c r="P218">
        <f t="shared" si="25"/>
        <v>1.72</v>
      </c>
      <c r="Q218">
        <f t="shared" si="26"/>
        <v>-3.4400000000000028E-2</v>
      </c>
    </row>
    <row r="219" spans="1:17" x14ac:dyDescent="0.3">
      <c r="A219">
        <v>0.51314802098969992</v>
      </c>
      <c r="B219">
        <v>0</v>
      </c>
      <c r="C219">
        <v>1</v>
      </c>
      <c r="D219">
        <f>SUM(C$206:C219)</f>
        <v>14</v>
      </c>
      <c r="E219">
        <f>SUM(B$206:B219)</f>
        <v>0</v>
      </c>
      <c r="F219">
        <f t="shared" si="21"/>
        <v>9.3333333333333338E-2</v>
      </c>
      <c r="G219">
        <f t="shared" si="22"/>
        <v>0</v>
      </c>
      <c r="H219">
        <f t="shared" si="23"/>
        <v>0</v>
      </c>
      <c r="J219">
        <v>0.44417466031651071</v>
      </c>
      <c r="K219">
        <v>0</v>
      </c>
      <c r="L219">
        <v>1</v>
      </c>
      <c r="M219">
        <f>SUM(L$33:L391)</f>
        <v>272</v>
      </c>
      <c r="N219">
        <f>SUM(K$33:K391)</f>
        <v>85</v>
      </c>
      <c r="O219">
        <f t="shared" si="24"/>
        <v>1.8133333333333332</v>
      </c>
      <c r="P219">
        <f t="shared" si="25"/>
        <v>1.7</v>
      </c>
      <c r="Q219">
        <f t="shared" si="26"/>
        <v>-4.5600000000000293E-2</v>
      </c>
    </row>
    <row r="220" spans="1:17" x14ac:dyDescent="0.3">
      <c r="A220">
        <v>0.50916368544381652</v>
      </c>
      <c r="B220">
        <v>0</v>
      </c>
      <c r="C220">
        <v>1</v>
      </c>
      <c r="D220">
        <f>SUM(C$207:C220)</f>
        <v>14</v>
      </c>
      <c r="E220">
        <f>SUM(B$207:B221)</f>
        <v>1</v>
      </c>
      <c r="F220">
        <f t="shared" si="21"/>
        <v>9.3333333333333338E-2</v>
      </c>
      <c r="G220">
        <f t="shared" si="22"/>
        <v>0.02</v>
      </c>
      <c r="H220">
        <f t="shared" si="23"/>
        <v>1.3333333333333337E-4</v>
      </c>
      <c r="J220">
        <v>0.44364254729713309</v>
      </c>
      <c r="K220">
        <v>0</v>
      </c>
      <c r="L220">
        <v>1</v>
      </c>
      <c r="M220">
        <f>SUM(L$34:L391)</f>
        <v>272</v>
      </c>
      <c r="N220">
        <f>SUM(K$34:K391)</f>
        <v>84</v>
      </c>
      <c r="O220">
        <f t="shared" si="24"/>
        <v>1.8133333333333332</v>
      </c>
      <c r="P220">
        <f t="shared" si="25"/>
        <v>1.68</v>
      </c>
      <c r="Q220">
        <f t="shared" si="26"/>
        <v>0</v>
      </c>
    </row>
    <row r="221" spans="1:17" x14ac:dyDescent="0.3">
      <c r="A221">
        <v>0.50876197087357078</v>
      </c>
      <c r="B221">
        <v>1</v>
      </c>
      <c r="C221">
        <v>0</v>
      </c>
      <c r="D221">
        <f>SUM(C$206:C221)</f>
        <v>15</v>
      </c>
      <c r="E221">
        <f>SUM(B$206:B221)</f>
        <v>1</v>
      </c>
      <c r="F221">
        <f t="shared" si="21"/>
        <v>0.1</v>
      </c>
      <c r="G221">
        <f t="shared" si="22"/>
        <v>0.02</v>
      </c>
      <c r="H221">
        <f t="shared" si="23"/>
        <v>-2.0000000000000004E-4</v>
      </c>
      <c r="J221">
        <v>0.43181954293418273</v>
      </c>
      <c r="K221">
        <v>0</v>
      </c>
      <c r="L221">
        <v>1</v>
      </c>
      <c r="M221">
        <f>SUM(L$37:L389)</f>
        <v>269</v>
      </c>
      <c r="N221">
        <f>SUM(K$37:K389)</f>
        <v>82</v>
      </c>
      <c r="O221">
        <f t="shared" si="24"/>
        <v>1.7933333333333332</v>
      </c>
      <c r="P221">
        <f t="shared" si="25"/>
        <v>1.64</v>
      </c>
      <c r="Q221">
        <f t="shared" si="26"/>
        <v>-3.3200000000000028E-2</v>
      </c>
    </row>
    <row r="222" spans="1:17" x14ac:dyDescent="0.3">
      <c r="A222">
        <v>0.49461873133102013</v>
      </c>
      <c r="B222">
        <v>1</v>
      </c>
      <c r="C222">
        <v>0</v>
      </c>
      <c r="D222">
        <f>SUM(C$207:C222)</f>
        <v>14</v>
      </c>
      <c r="E222">
        <f>SUM(B$207:B223)</f>
        <v>2</v>
      </c>
      <c r="F222">
        <f t="shared" si="21"/>
        <v>9.3333333333333338E-2</v>
      </c>
      <c r="G222">
        <f t="shared" si="22"/>
        <v>0.04</v>
      </c>
      <c r="H222">
        <f t="shared" si="23"/>
        <v>5.3333333333333347E-4</v>
      </c>
      <c r="J222">
        <v>0.43059354544591188</v>
      </c>
      <c r="K222">
        <v>1</v>
      </c>
      <c r="L222">
        <v>0</v>
      </c>
      <c r="M222">
        <f>SUM(L$38:L389)</f>
        <v>268</v>
      </c>
      <c r="N222">
        <f>SUM(K$38:K389)</f>
        <v>82</v>
      </c>
      <c r="O222">
        <f t="shared" si="24"/>
        <v>1.7866666666666666</v>
      </c>
      <c r="P222">
        <f t="shared" si="25"/>
        <v>1.64</v>
      </c>
      <c r="Q222">
        <f t="shared" si="26"/>
        <v>-1.093333333333322E-2</v>
      </c>
    </row>
    <row r="223" spans="1:17" x14ac:dyDescent="0.3">
      <c r="A223">
        <v>0.46508928343134825</v>
      </c>
      <c r="B223">
        <v>0</v>
      </c>
      <c r="C223">
        <v>1</v>
      </c>
      <c r="D223">
        <f>SUM(C$206:C223)</f>
        <v>16</v>
      </c>
      <c r="E223">
        <f>SUM(B$206:B223)</f>
        <v>2</v>
      </c>
      <c r="F223">
        <f t="shared" si="21"/>
        <v>0.10666666666666667</v>
      </c>
      <c r="G223">
        <f t="shared" si="22"/>
        <v>0.04</v>
      </c>
      <c r="H223">
        <f t="shared" si="23"/>
        <v>2.6666666666666619E-4</v>
      </c>
      <c r="J223">
        <v>0.42742430215420041</v>
      </c>
      <c r="K223">
        <v>1</v>
      </c>
      <c r="L223">
        <v>0</v>
      </c>
      <c r="M223">
        <f>SUM(L$39:L389)</f>
        <v>267</v>
      </c>
      <c r="N223">
        <f>SUM(K$39:K389)</f>
        <v>82</v>
      </c>
      <c r="O223">
        <f t="shared" si="24"/>
        <v>1.78</v>
      </c>
      <c r="P223">
        <f t="shared" si="25"/>
        <v>1.64</v>
      </c>
      <c r="Q223">
        <f t="shared" si="26"/>
        <v>-1.093333333333322E-2</v>
      </c>
    </row>
    <row r="224" spans="1:17" x14ac:dyDescent="0.3">
      <c r="A224">
        <v>0.45038614948620348</v>
      </c>
      <c r="B224">
        <v>0</v>
      </c>
      <c r="C224">
        <v>1</v>
      </c>
      <c r="D224">
        <f>SUM(C$206:C224)</f>
        <v>17</v>
      </c>
      <c r="E224">
        <f>SUM(B$206:B224)</f>
        <v>2</v>
      </c>
      <c r="F224">
        <f t="shared" si="21"/>
        <v>0.11333333333333333</v>
      </c>
      <c r="G224">
        <f t="shared" si="22"/>
        <v>0.04</v>
      </c>
      <c r="H224">
        <f t="shared" si="23"/>
        <v>2.6666666666666673E-4</v>
      </c>
      <c r="J224">
        <v>0.40971308534204398</v>
      </c>
      <c r="K224">
        <v>0</v>
      </c>
      <c r="L224">
        <v>1</v>
      </c>
      <c r="M224">
        <f>SUM(L$43:L386)</f>
        <v>262</v>
      </c>
      <c r="N224">
        <f>SUM(K$43:K386)</f>
        <v>80</v>
      </c>
      <c r="O224">
        <f t="shared" si="24"/>
        <v>1.7466666666666666</v>
      </c>
      <c r="P224">
        <f t="shared" si="25"/>
        <v>1.6</v>
      </c>
      <c r="Q224">
        <f t="shared" si="26"/>
        <v>-5.4000000000000173E-2</v>
      </c>
    </row>
    <row r="225" spans="1:17" x14ac:dyDescent="0.3">
      <c r="A225">
        <v>0.44366474945224488</v>
      </c>
      <c r="B225">
        <v>0</v>
      </c>
      <c r="C225">
        <v>1</v>
      </c>
      <c r="D225">
        <f>SUM(C$206:C225)</f>
        <v>18</v>
      </c>
      <c r="E225">
        <f>SUM(B$206:B225)</f>
        <v>2</v>
      </c>
      <c r="F225">
        <f t="shared" si="21"/>
        <v>0.12</v>
      </c>
      <c r="G225">
        <f t="shared" si="22"/>
        <v>0.04</v>
      </c>
      <c r="H225">
        <f t="shared" si="23"/>
        <v>0</v>
      </c>
      <c r="J225">
        <v>0.399656501541645</v>
      </c>
      <c r="K225">
        <v>0</v>
      </c>
      <c r="L225">
        <v>1</v>
      </c>
      <c r="M225">
        <f>SUM(L$44:L386)</f>
        <v>261</v>
      </c>
      <c r="N225">
        <f>SUM(K$44:K386)</f>
        <v>80</v>
      </c>
      <c r="O225">
        <f t="shared" si="24"/>
        <v>1.74</v>
      </c>
      <c r="P225">
        <f t="shared" si="25"/>
        <v>1.6</v>
      </c>
      <c r="Q225">
        <f t="shared" si="26"/>
        <v>-1.0666666666666559E-2</v>
      </c>
    </row>
    <row r="226" spans="1:17" x14ac:dyDescent="0.3">
      <c r="A226">
        <v>0.43305739579377978</v>
      </c>
      <c r="B226">
        <v>1</v>
      </c>
      <c r="C226">
        <v>0</v>
      </c>
      <c r="D226">
        <f>SUM(C$206:C226)</f>
        <v>18</v>
      </c>
      <c r="E226">
        <f>SUM(B$206:B226)</f>
        <v>3</v>
      </c>
      <c r="F226">
        <f t="shared" si="21"/>
        <v>0.12</v>
      </c>
      <c r="G226">
        <f t="shared" si="22"/>
        <v>0.06</v>
      </c>
      <c r="H226">
        <f t="shared" si="23"/>
        <v>4.0000000000000089E-4</v>
      </c>
      <c r="J226">
        <v>0.39331273483795115</v>
      </c>
      <c r="K226">
        <v>0</v>
      </c>
      <c r="L226">
        <v>1</v>
      </c>
      <c r="M226">
        <f>SUM(L$46:L385)</f>
        <v>258</v>
      </c>
      <c r="N226">
        <f>SUM(K$46:K385)</f>
        <v>80</v>
      </c>
      <c r="O226">
        <f t="shared" si="24"/>
        <v>1.72</v>
      </c>
      <c r="P226">
        <f t="shared" si="25"/>
        <v>1.6</v>
      </c>
      <c r="Q226">
        <f t="shared" si="26"/>
        <v>-3.2000000000000028E-2</v>
      </c>
    </row>
    <row r="227" spans="1:17" x14ac:dyDescent="0.3">
      <c r="A227">
        <v>0.42880465660541833</v>
      </c>
      <c r="B227">
        <v>0</v>
      </c>
      <c r="C227">
        <v>1</v>
      </c>
      <c r="D227">
        <f>SUM(C$206:C227)</f>
        <v>19</v>
      </c>
      <c r="E227">
        <f>SUM(B$206:B227)</f>
        <v>3</v>
      </c>
      <c r="F227">
        <f t="shared" si="21"/>
        <v>0.12666666666666668</v>
      </c>
      <c r="G227">
        <f t="shared" si="22"/>
        <v>0.06</v>
      </c>
      <c r="H227">
        <f t="shared" si="23"/>
        <v>0</v>
      </c>
      <c r="J227">
        <v>0.38541726552601985</v>
      </c>
      <c r="K227">
        <v>0</v>
      </c>
      <c r="L227">
        <v>1</v>
      </c>
      <c r="M227">
        <f>SUM(L$49:L383)</f>
        <v>255</v>
      </c>
      <c r="N227">
        <f>SUM(K$49:K383)</f>
        <v>78</v>
      </c>
      <c r="O227">
        <f t="shared" si="24"/>
        <v>1.7</v>
      </c>
      <c r="P227">
        <f t="shared" si="25"/>
        <v>1.56</v>
      </c>
      <c r="Q227">
        <f t="shared" si="26"/>
        <v>-3.1600000000000031E-2</v>
      </c>
    </row>
    <row r="228" spans="1:17" x14ac:dyDescent="0.3">
      <c r="A228">
        <v>0.42412854585967208</v>
      </c>
      <c r="B228">
        <v>0</v>
      </c>
      <c r="C228">
        <v>1</v>
      </c>
      <c r="D228">
        <f>SUM(C$207:C228)</f>
        <v>19</v>
      </c>
      <c r="E228">
        <f>SUM(B$207:B229)</f>
        <v>3</v>
      </c>
      <c r="F228">
        <f t="shared" si="21"/>
        <v>0.12666666666666668</v>
      </c>
      <c r="G228">
        <f t="shared" si="22"/>
        <v>0.06</v>
      </c>
      <c r="H228">
        <f t="shared" si="23"/>
        <v>3.9999999999999921E-4</v>
      </c>
      <c r="J228">
        <v>0.3633183261511917</v>
      </c>
      <c r="K228">
        <v>0</v>
      </c>
      <c r="L228">
        <v>1</v>
      </c>
      <c r="M228">
        <f>SUM(L$51:L382)</f>
        <v>255</v>
      </c>
      <c r="N228">
        <f>SUM(K$51:K382)</f>
        <v>75</v>
      </c>
      <c r="O228">
        <f t="shared" si="24"/>
        <v>1.7</v>
      </c>
      <c r="P228">
        <f t="shared" si="25"/>
        <v>1.5</v>
      </c>
      <c r="Q228">
        <f t="shared" si="26"/>
        <v>0</v>
      </c>
    </row>
    <row r="229" spans="1:17" x14ac:dyDescent="0.3">
      <c r="A229">
        <v>0.41655436395608214</v>
      </c>
      <c r="B229">
        <v>0</v>
      </c>
      <c r="C229">
        <v>1</v>
      </c>
      <c r="D229">
        <f>SUM(C$207:C229)</f>
        <v>20</v>
      </c>
      <c r="E229">
        <f>SUM(B$207:B230)</f>
        <v>3</v>
      </c>
      <c r="F229">
        <f t="shared" si="21"/>
        <v>0.13333333333333333</v>
      </c>
      <c r="G229">
        <f t="shared" si="22"/>
        <v>0.06</v>
      </c>
      <c r="H229">
        <f t="shared" si="23"/>
        <v>4.0000000000000089E-4</v>
      </c>
      <c r="J229">
        <v>0.35649025567281994</v>
      </c>
      <c r="K229">
        <v>0</v>
      </c>
      <c r="L229">
        <v>1</v>
      </c>
      <c r="M229">
        <f>SUM(L$53:L381)</f>
        <v>254</v>
      </c>
      <c r="N229">
        <f>SUM(K$53:K381)</f>
        <v>73</v>
      </c>
      <c r="O229">
        <f t="shared" si="24"/>
        <v>1.6933333333333334</v>
      </c>
      <c r="P229">
        <f t="shared" si="25"/>
        <v>1.46</v>
      </c>
      <c r="Q229">
        <f t="shared" si="26"/>
        <v>-9.8666666666665653E-3</v>
      </c>
    </row>
    <row r="230" spans="1:17" x14ac:dyDescent="0.3">
      <c r="A230">
        <v>0.39458047414879793</v>
      </c>
      <c r="B230">
        <v>0</v>
      </c>
      <c r="C230">
        <v>1</v>
      </c>
      <c r="D230">
        <f>SUM(C$207:C230)</f>
        <v>21</v>
      </c>
      <c r="E230">
        <f>SUM(B$207:B231)</f>
        <v>3</v>
      </c>
      <c r="F230">
        <f t="shared" si="21"/>
        <v>0.14000000000000001</v>
      </c>
      <c r="G230">
        <f t="shared" si="22"/>
        <v>0.06</v>
      </c>
      <c r="H230">
        <f t="shared" si="23"/>
        <v>7.9999999999999841E-4</v>
      </c>
      <c r="J230">
        <v>0.35477300492334096</v>
      </c>
      <c r="K230">
        <v>1</v>
      </c>
      <c r="L230">
        <v>0</v>
      </c>
      <c r="M230">
        <f>SUM(L$54:L381)</f>
        <v>254</v>
      </c>
      <c r="N230">
        <f>SUM(K$54:K381)</f>
        <v>72</v>
      </c>
      <c r="O230">
        <f t="shared" si="24"/>
        <v>1.6933333333333334</v>
      </c>
      <c r="P230">
        <f t="shared" si="25"/>
        <v>1.44</v>
      </c>
      <c r="Q230">
        <f t="shared" si="26"/>
        <v>0</v>
      </c>
    </row>
    <row r="231" spans="1:17" x14ac:dyDescent="0.3">
      <c r="A231">
        <v>0.38386272088022599</v>
      </c>
      <c r="B231">
        <v>0</v>
      </c>
      <c r="C231">
        <v>1</v>
      </c>
      <c r="D231">
        <f>SUM(C$206:C231)</f>
        <v>23</v>
      </c>
      <c r="E231">
        <f>SUM(B$206:B231)</f>
        <v>3</v>
      </c>
      <c r="F231">
        <f t="shared" si="21"/>
        <v>0.15333333333333332</v>
      </c>
      <c r="G231">
        <f t="shared" si="22"/>
        <v>0.06</v>
      </c>
      <c r="H231">
        <f t="shared" si="23"/>
        <v>0</v>
      </c>
      <c r="J231">
        <v>0.35252577234398375</v>
      </c>
      <c r="K231">
        <v>0</v>
      </c>
      <c r="L231">
        <v>1</v>
      </c>
      <c r="M231">
        <f>SUM(L$55:L381)</f>
        <v>253</v>
      </c>
      <c r="N231">
        <f>SUM(K$55:K381)</f>
        <v>72</v>
      </c>
      <c r="O231">
        <f t="shared" si="24"/>
        <v>1.6866666666666668</v>
      </c>
      <c r="P231">
        <f t="shared" si="25"/>
        <v>1.44</v>
      </c>
      <c r="Q231">
        <f t="shared" si="26"/>
        <v>-9.599999999999902E-3</v>
      </c>
    </row>
    <row r="232" spans="1:17" x14ac:dyDescent="0.3">
      <c r="A232">
        <v>0.37989228797282026</v>
      </c>
      <c r="B232">
        <v>0</v>
      </c>
      <c r="C232">
        <v>1</v>
      </c>
      <c r="D232">
        <f>SUM(C$207:C232)</f>
        <v>23</v>
      </c>
      <c r="E232">
        <f>SUM(B$207:B233)</f>
        <v>3</v>
      </c>
      <c r="F232">
        <f t="shared" si="21"/>
        <v>0.15333333333333332</v>
      </c>
      <c r="G232">
        <f t="shared" si="22"/>
        <v>0.06</v>
      </c>
      <c r="H232">
        <f t="shared" si="23"/>
        <v>4.0000000000000089E-4</v>
      </c>
      <c r="J232">
        <v>0.3517088730553497</v>
      </c>
      <c r="K232">
        <v>0</v>
      </c>
      <c r="L232">
        <v>1</v>
      </c>
      <c r="M232">
        <f>SUM(L$56:L381)</f>
        <v>253</v>
      </c>
      <c r="N232">
        <f>SUM(K$56:K381)</f>
        <v>71</v>
      </c>
      <c r="O232">
        <f t="shared" si="24"/>
        <v>1.6866666666666668</v>
      </c>
      <c r="P232">
        <f t="shared" si="25"/>
        <v>1.42</v>
      </c>
      <c r="Q232">
        <f t="shared" si="26"/>
        <v>0</v>
      </c>
    </row>
    <row r="233" spans="1:17" x14ac:dyDescent="0.3">
      <c r="A233">
        <v>0.37129316944416912</v>
      </c>
      <c r="B233">
        <v>0</v>
      </c>
      <c r="C233">
        <v>1</v>
      </c>
      <c r="D233">
        <f>SUM(C$207:C233)</f>
        <v>24</v>
      </c>
      <c r="E233">
        <f>SUM(B$207:B234)</f>
        <v>3</v>
      </c>
      <c r="F233">
        <f t="shared" si="21"/>
        <v>0.16</v>
      </c>
      <c r="G233">
        <f t="shared" si="22"/>
        <v>0.06</v>
      </c>
      <c r="H233">
        <f t="shared" si="23"/>
        <v>3.9999999999999921E-4</v>
      </c>
      <c r="J233">
        <v>0.32333854222087305</v>
      </c>
      <c r="K233">
        <v>0</v>
      </c>
      <c r="L233">
        <v>1</v>
      </c>
      <c r="M233">
        <f>SUM(L$59:L379)</f>
        <v>250</v>
      </c>
      <c r="N233">
        <f>SUM(K$59:K379)</f>
        <v>69</v>
      </c>
      <c r="O233">
        <f t="shared" si="24"/>
        <v>1.6666666666666667</v>
      </c>
      <c r="P233">
        <f t="shared" si="25"/>
        <v>1.38</v>
      </c>
      <c r="Q233">
        <f t="shared" si="26"/>
        <v>-2.8000000000000021E-2</v>
      </c>
    </row>
    <row r="234" spans="1:17" x14ac:dyDescent="0.3">
      <c r="A234">
        <v>0.36738356971499914</v>
      </c>
      <c r="B234">
        <v>0</v>
      </c>
      <c r="C234">
        <v>1</v>
      </c>
      <c r="D234">
        <f>SUM(C$207:C234)</f>
        <v>25</v>
      </c>
      <c r="E234">
        <f>SUM(B$207:B235)</f>
        <v>3</v>
      </c>
      <c r="F234">
        <f t="shared" si="21"/>
        <v>0.16666666666666666</v>
      </c>
      <c r="G234">
        <f t="shared" si="22"/>
        <v>0.06</v>
      </c>
      <c r="H234">
        <f t="shared" si="23"/>
        <v>8.0000000000000015E-4</v>
      </c>
      <c r="J234">
        <v>0.32217423978231152</v>
      </c>
      <c r="K234">
        <v>0</v>
      </c>
      <c r="L234">
        <v>1</v>
      </c>
      <c r="M234">
        <f>SUM(L$60:L379)</f>
        <v>249</v>
      </c>
      <c r="N234">
        <f>SUM(K$60:K379)</f>
        <v>69</v>
      </c>
      <c r="O234">
        <f t="shared" si="24"/>
        <v>1.66</v>
      </c>
      <c r="P234">
        <f t="shared" si="25"/>
        <v>1.38</v>
      </c>
      <c r="Q234">
        <f t="shared" si="26"/>
        <v>-9.2000000000002115E-3</v>
      </c>
    </row>
    <row r="235" spans="1:17" x14ac:dyDescent="0.3">
      <c r="A235">
        <v>0.36704728418681326</v>
      </c>
      <c r="B235">
        <v>0</v>
      </c>
      <c r="C235">
        <v>1</v>
      </c>
      <c r="D235">
        <f>SUM(C$206:C235)</f>
        <v>27</v>
      </c>
      <c r="E235">
        <f>SUM(B$206:B235)</f>
        <v>3</v>
      </c>
      <c r="F235">
        <f t="shared" si="21"/>
        <v>0.18</v>
      </c>
      <c r="G235">
        <f t="shared" si="22"/>
        <v>0.06</v>
      </c>
      <c r="H235">
        <f t="shared" si="23"/>
        <v>4.0000000000000089E-4</v>
      </c>
      <c r="J235">
        <v>0.32001878563930897</v>
      </c>
      <c r="K235">
        <v>0</v>
      </c>
      <c r="L235">
        <v>1</v>
      </c>
      <c r="M235">
        <f>SUM(L$61:L379)</f>
        <v>248</v>
      </c>
      <c r="N235">
        <f>SUM(K$61:K379)</f>
        <v>69</v>
      </c>
      <c r="O235">
        <f t="shared" si="24"/>
        <v>1.6533333333333333</v>
      </c>
      <c r="P235">
        <f t="shared" si="25"/>
        <v>1.38</v>
      </c>
      <c r="Q235">
        <f t="shared" si="26"/>
        <v>-9.1999999999999062E-3</v>
      </c>
    </row>
    <row r="236" spans="1:17" x14ac:dyDescent="0.3">
      <c r="A236">
        <v>0.36583584424693699</v>
      </c>
      <c r="B236">
        <v>0</v>
      </c>
      <c r="C236">
        <v>1</v>
      </c>
      <c r="D236">
        <f>SUM(C$206:C236)</f>
        <v>28</v>
      </c>
      <c r="E236">
        <f>SUM(B$206:B236)</f>
        <v>3</v>
      </c>
      <c r="F236">
        <f t="shared" si="21"/>
        <v>0.18666666666666668</v>
      </c>
      <c r="G236">
        <f t="shared" si="22"/>
        <v>0.06</v>
      </c>
      <c r="H236">
        <f t="shared" si="23"/>
        <v>3.9999999999999921E-4</v>
      </c>
      <c r="J236">
        <v>0.31916018501975796</v>
      </c>
      <c r="K236">
        <v>0</v>
      </c>
      <c r="L236">
        <v>1</v>
      </c>
      <c r="M236">
        <f>SUM(L$62:L379)</f>
        <v>247</v>
      </c>
      <c r="N236">
        <f>SUM(K$62:K379)</f>
        <v>69</v>
      </c>
      <c r="O236">
        <f t="shared" si="24"/>
        <v>1.6466666666666667</v>
      </c>
      <c r="P236">
        <f t="shared" si="25"/>
        <v>1.38</v>
      </c>
      <c r="Q236">
        <f t="shared" si="26"/>
        <v>-9.1999999999999062E-3</v>
      </c>
    </row>
    <row r="237" spans="1:17" x14ac:dyDescent="0.3">
      <c r="A237">
        <v>0.30836701512941445</v>
      </c>
      <c r="B237">
        <v>0</v>
      </c>
      <c r="C237">
        <v>1</v>
      </c>
      <c r="D237">
        <f>SUM(C$206:C237)</f>
        <v>29</v>
      </c>
      <c r="E237">
        <f>SUM(B$206:B237)</f>
        <v>3</v>
      </c>
      <c r="F237">
        <f t="shared" si="21"/>
        <v>0.19333333333333333</v>
      </c>
      <c r="G237">
        <f t="shared" si="22"/>
        <v>0.06</v>
      </c>
      <c r="H237">
        <f t="shared" si="23"/>
        <v>0</v>
      </c>
      <c r="J237">
        <v>0.2998172907823643</v>
      </c>
      <c r="K237">
        <v>0</v>
      </c>
      <c r="L237">
        <v>1</v>
      </c>
      <c r="M237">
        <f>SUM(L$68:L374)</f>
        <v>241</v>
      </c>
      <c r="N237">
        <f>SUM(K$68:K374)</f>
        <v>64</v>
      </c>
      <c r="O237">
        <f t="shared" si="24"/>
        <v>1.6066666666666667</v>
      </c>
      <c r="P237">
        <f t="shared" si="25"/>
        <v>1.28</v>
      </c>
      <c r="Q237">
        <f t="shared" si="26"/>
        <v>-5.3200000000000053E-2</v>
      </c>
    </row>
    <row r="238" spans="1:17" x14ac:dyDescent="0.3">
      <c r="A238">
        <v>0.29836737975899352</v>
      </c>
      <c r="B238">
        <v>0</v>
      </c>
      <c r="C238">
        <v>1</v>
      </c>
      <c r="D238">
        <f>SUM(C$207:C238)</f>
        <v>29</v>
      </c>
      <c r="E238">
        <f>SUM(B$207:B239)</f>
        <v>3</v>
      </c>
      <c r="F238">
        <f t="shared" ref="F238:F269" si="27">D238/150</f>
        <v>0.19333333333333333</v>
      </c>
      <c r="G238">
        <f t="shared" ref="G238:G269" si="28">E238/50</f>
        <v>0.06</v>
      </c>
      <c r="H238">
        <f t="shared" ref="H238:H269" si="29">(G238+G239)/2*(F239-F238)</f>
        <v>4.0000000000000089E-4</v>
      </c>
      <c r="J238">
        <v>0.28939517596883801</v>
      </c>
      <c r="K238">
        <v>0</v>
      </c>
      <c r="L238">
        <v>1</v>
      </c>
      <c r="M238">
        <f>SUM(L$71:L372)</f>
        <v>238</v>
      </c>
      <c r="N238">
        <f>SUM(K$71:K372)</f>
        <v>62</v>
      </c>
      <c r="O238">
        <f t="shared" ref="O238:O269" si="30">M238/150</f>
        <v>1.5866666666666667</v>
      </c>
      <c r="P238">
        <f t="shared" ref="P238:P269" si="31">N238/50</f>
        <v>1.24</v>
      </c>
      <c r="Q238">
        <f t="shared" si="26"/>
        <v>-2.5200000000000021E-2</v>
      </c>
    </row>
    <row r="239" spans="1:17" x14ac:dyDescent="0.3">
      <c r="A239">
        <v>0.29190585829685045</v>
      </c>
      <c r="B239">
        <v>0</v>
      </c>
      <c r="C239">
        <v>1</v>
      </c>
      <c r="D239">
        <f>SUM(C$207:C239)</f>
        <v>30</v>
      </c>
      <c r="E239">
        <f>SUM(B$207:B240)</f>
        <v>3</v>
      </c>
      <c r="F239">
        <f t="shared" si="27"/>
        <v>0.2</v>
      </c>
      <c r="G239">
        <f t="shared" si="28"/>
        <v>0.06</v>
      </c>
      <c r="H239">
        <f t="shared" si="29"/>
        <v>3.9999999999999921E-4</v>
      </c>
      <c r="J239">
        <v>0.26052285581415896</v>
      </c>
      <c r="K239">
        <v>0</v>
      </c>
      <c r="L239">
        <v>1</v>
      </c>
      <c r="M239">
        <f>SUM(L$72:L372)</f>
        <v>237</v>
      </c>
      <c r="N239">
        <f>SUM(K$72:K372)</f>
        <v>62</v>
      </c>
      <c r="O239">
        <f t="shared" si="30"/>
        <v>1.58</v>
      </c>
      <c r="P239">
        <f t="shared" si="31"/>
        <v>1.24</v>
      </c>
      <c r="Q239">
        <f t="shared" ref="Q239:Q270" si="32">(P238+P239)/2*(O239-O238)</f>
        <v>-8.266666666666582E-3</v>
      </c>
    </row>
    <row r="240" spans="1:17" x14ac:dyDescent="0.3">
      <c r="A240">
        <v>0.28561092896952922</v>
      </c>
      <c r="B240">
        <v>0</v>
      </c>
      <c r="C240">
        <v>1</v>
      </c>
      <c r="D240">
        <f>SUM(C$207:C240)</f>
        <v>31</v>
      </c>
      <c r="E240">
        <f>SUM(B$207:B241)</f>
        <v>3</v>
      </c>
      <c r="F240">
        <f t="shared" si="27"/>
        <v>0.20666666666666667</v>
      </c>
      <c r="G240">
        <f t="shared" si="28"/>
        <v>0.06</v>
      </c>
      <c r="H240">
        <f t="shared" si="29"/>
        <v>8.0000000000000015E-4</v>
      </c>
      <c r="J240">
        <v>0.24281791122302301</v>
      </c>
      <c r="K240">
        <v>0</v>
      </c>
      <c r="L240">
        <v>1</v>
      </c>
      <c r="M240">
        <f>SUM(L$76:L369)</f>
        <v>233</v>
      </c>
      <c r="N240">
        <f>SUM(K$76:K369)</f>
        <v>59</v>
      </c>
      <c r="O240">
        <f t="shared" si="30"/>
        <v>1.5533333333333332</v>
      </c>
      <c r="P240">
        <f t="shared" si="31"/>
        <v>1.18</v>
      </c>
      <c r="Q240">
        <f t="shared" si="32"/>
        <v>-3.2266666666666874E-2</v>
      </c>
    </row>
    <row r="241" spans="1:17" x14ac:dyDescent="0.3">
      <c r="A241">
        <v>0.27331941600634097</v>
      </c>
      <c r="B241">
        <v>0</v>
      </c>
      <c r="C241">
        <v>1</v>
      </c>
      <c r="D241">
        <f>SUM(C$206:C241)</f>
        <v>33</v>
      </c>
      <c r="E241">
        <f>SUM(B$206:B241)</f>
        <v>3</v>
      </c>
      <c r="F241">
        <f t="shared" si="27"/>
        <v>0.22</v>
      </c>
      <c r="G241">
        <f t="shared" si="28"/>
        <v>0.06</v>
      </c>
      <c r="H241">
        <f t="shared" si="29"/>
        <v>3.9999999999999921E-4</v>
      </c>
      <c r="J241">
        <v>0.23233986927527919</v>
      </c>
      <c r="K241">
        <v>0</v>
      </c>
      <c r="L241">
        <v>1</v>
      </c>
      <c r="M241">
        <f>SUM(L$77:L369)</f>
        <v>233</v>
      </c>
      <c r="N241">
        <f>SUM(K$77:K369)</f>
        <v>58</v>
      </c>
      <c r="O241">
        <f t="shared" si="30"/>
        <v>1.5533333333333332</v>
      </c>
      <c r="P241">
        <f t="shared" si="31"/>
        <v>1.1599999999999999</v>
      </c>
      <c r="Q241">
        <f t="shared" si="32"/>
        <v>0</v>
      </c>
    </row>
    <row r="242" spans="1:17" x14ac:dyDescent="0.3">
      <c r="A242">
        <v>0.25954443379559855</v>
      </c>
      <c r="B242">
        <v>0</v>
      </c>
      <c r="C242">
        <v>1</v>
      </c>
      <c r="D242">
        <f>SUM(C$206:C242)</f>
        <v>34</v>
      </c>
      <c r="E242">
        <f>SUM(B$206:B242)</f>
        <v>3</v>
      </c>
      <c r="F242">
        <f t="shared" si="27"/>
        <v>0.22666666666666666</v>
      </c>
      <c r="G242">
        <f t="shared" si="28"/>
        <v>0.06</v>
      </c>
      <c r="H242">
        <f t="shared" si="29"/>
        <v>4.0000000000000089E-4</v>
      </c>
      <c r="J242">
        <v>0.23185563816500873</v>
      </c>
      <c r="K242">
        <v>0</v>
      </c>
      <c r="L242">
        <v>1</v>
      </c>
      <c r="M242">
        <f>SUM(L$79:L368)</f>
        <v>230</v>
      </c>
      <c r="N242">
        <f>SUM(K$79:K368)</f>
        <v>58</v>
      </c>
      <c r="O242">
        <f t="shared" si="30"/>
        <v>1.5333333333333334</v>
      </c>
      <c r="P242">
        <f t="shared" si="31"/>
        <v>1.1599999999999999</v>
      </c>
      <c r="Q242">
        <f t="shared" si="32"/>
        <v>-2.3199999999999762E-2</v>
      </c>
    </row>
    <row r="243" spans="1:17" x14ac:dyDescent="0.3">
      <c r="A243">
        <v>0.25039969117807936</v>
      </c>
      <c r="B243">
        <v>0</v>
      </c>
      <c r="C243">
        <v>1</v>
      </c>
      <c r="D243">
        <f>SUM(C$206:C243)</f>
        <v>35</v>
      </c>
      <c r="E243">
        <f>SUM(B$206:B243)</f>
        <v>3</v>
      </c>
      <c r="F243">
        <f t="shared" si="27"/>
        <v>0.23333333333333334</v>
      </c>
      <c r="G243">
        <f t="shared" si="28"/>
        <v>0.06</v>
      </c>
      <c r="H243">
        <f t="shared" si="29"/>
        <v>0</v>
      </c>
      <c r="J243">
        <v>0.22901170037470636</v>
      </c>
      <c r="K243">
        <v>0</v>
      </c>
      <c r="L243">
        <v>1</v>
      </c>
      <c r="M243">
        <f>SUM(L$80:L368)</f>
        <v>229</v>
      </c>
      <c r="N243">
        <f>SUM(K$80:K368)</f>
        <v>58</v>
      </c>
      <c r="O243">
        <f t="shared" si="30"/>
        <v>1.5266666666666666</v>
      </c>
      <c r="P243">
        <f t="shared" si="31"/>
        <v>1.1599999999999999</v>
      </c>
      <c r="Q243">
        <f t="shared" si="32"/>
        <v>-7.7333333333335112E-3</v>
      </c>
    </row>
    <row r="244" spans="1:17" x14ac:dyDescent="0.3">
      <c r="A244">
        <v>0.24922549736652447</v>
      </c>
      <c r="B244">
        <v>0</v>
      </c>
      <c r="C244">
        <v>1</v>
      </c>
      <c r="D244">
        <f>SUM(C$207:C244)</f>
        <v>35</v>
      </c>
      <c r="E244">
        <f>SUM(B$207:B245)</f>
        <v>3</v>
      </c>
      <c r="F244">
        <f t="shared" si="27"/>
        <v>0.23333333333333334</v>
      </c>
      <c r="G244">
        <f t="shared" si="28"/>
        <v>0.06</v>
      </c>
      <c r="H244">
        <f t="shared" si="29"/>
        <v>3.9999999999999921E-4</v>
      </c>
      <c r="J244">
        <v>0.22640742247476783</v>
      </c>
      <c r="K244">
        <v>0</v>
      </c>
      <c r="L244">
        <v>1</v>
      </c>
      <c r="M244">
        <f>SUM(L$81:L368)</f>
        <v>228</v>
      </c>
      <c r="N244">
        <f>SUM(K$81:K368)</f>
        <v>58</v>
      </c>
      <c r="O244">
        <f t="shared" si="30"/>
        <v>1.52</v>
      </c>
      <c r="P244">
        <f t="shared" si="31"/>
        <v>1.1599999999999999</v>
      </c>
      <c r="Q244">
        <f t="shared" si="32"/>
        <v>-7.7333333333332536E-3</v>
      </c>
    </row>
    <row r="245" spans="1:17" x14ac:dyDescent="0.3">
      <c r="A245">
        <v>0.24844705174928999</v>
      </c>
      <c r="B245">
        <v>0</v>
      </c>
      <c r="C245">
        <v>1</v>
      </c>
      <c r="D245">
        <f>SUM(C$207:C245)</f>
        <v>36</v>
      </c>
      <c r="E245">
        <f>SUM(B$207:B246)</f>
        <v>3</v>
      </c>
      <c r="F245">
        <f t="shared" si="27"/>
        <v>0.24</v>
      </c>
      <c r="G245">
        <f t="shared" si="28"/>
        <v>0.06</v>
      </c>
      <c r="H245">
        <f t="shared" si="29"/>
        <v>8.0000000000000177E-4</v>
      </c>
      <c r="J245">
        <v>0.22255278137868709</v>
      </c>
      <c r="K245">
        <v>0</v>
      </c>
      <c r="L245">
        <v>1</v>
      </c>
      <c r="M245">
        <f>SUM(L$84:L366)</f>
        <v>223</v>
      </c>
      <c r="N245">
        <f>SUM(K$84:K366)</f>
        <v>58</v>
      </c>
      <c r="O245">
        <f t="shared" si="30"/>
        <v>1.4866666666666666</v>
      </c>
      <c r="P245">
        <f t="shared" si="31"/>
        <v>1.1599999999999999</v>
      </c>
      <c r="Q245">
        <f t="shared" si="32"/>
        <v>-3.8666666666666787E-2</v>
      </c>
    </row>
    <row r="246" spans="1:17" x14ac:dyDescent="0.3">
      <c r="A246">
        <v>0.2469533460288699</v>
      </c>
      <c r="B246">
        <v>0</v>
      </c>
      <c r="C246">
        <v>1</v>
      </c>
      <c r="D246">
        <f>SUM(C$206:C246)</f>
        <v>38</v>
      </c>
      <c r="E246">
        <f>SUM(B$206:B246)</f>
        <v>3</v>
      </c>
      <c r="F246">
        <f t="shared" si="27"/>
        <v>0.25333333333333335</v>
      </c>
      <c r="G246">
        <f t="shared" si="28"/>
        <v>0.06</v>
      </c>
      <c r="H246">
        <f t="shared" si="29"/>
        <v>0</v>
      </c>
      <c r="J246">
        <v>0.20390582744161895</v>
      </c>
      <c r="K246">
        <v>0</v>
      </c>
      <c r="L246">
        <v>1</v>
      </c>
      <c r="M246">
        <f>SUM(L$90:L361)</f>
        <v>218</v>
      </c>
      <c r="N246">
        <f>SUM(K$90:K361)</f>
        <v>52</v>
      </c>
      <c r="O246">
        <f t="shared" si="30"/>
        <v>1.4533333333333334</v>
      </c>
      <c r="P246">
        <f t="shared" si="31"/>
        <v>1.04</v>
      </c>
      <c r="Q246">
        <f t="shared" si="32"/>
        <v>-3.6666666666666542E-2</v>
      </c>
    </row>
    <row r="247" spans="1:17" x14ac:dyDescent="0.3">
      <c r="A247">
        <v>0.2332345952170235</v>
      </c>
      <c r="B247">
        <v>0</v>
      </c>
      <c r="C247">
        <v>1</v>
      </c>
      <c r="D247">
        <f>SUM(C$207:C247)</f>
        <v>38</v>
      </c>
      <c r="E247">
        <f>SUM(B$207:B248)</f>
        <v>3</v>
      </c>
      <c r="F247">
        <f t="shared" si="27"/>
        <v>0.25333333333333335</v>
      </c>
      <c r="G247">
        <f t="shared" si="28"/>
        <v>0.06</v>
      </c>
      <c r="H247">
        <f t="shared" si="29"/>
        <v>3.9999999999999921E-4</v>
      </c>
      <c r="J247">
        <v>0.20182118287640666</v>
      </c>
      <c r="K247">
        <v>0</v>
      </c>
      <c r="L247">
        <v>1</v>
      </c>
      <c r="M247">
        <f>SUM(L$92:L360)</f>
        <v>215</v>
      </c>
      <c r="N247">
        <f>SUM(K$92:K360)</f>
        <v>52</v>
      </c>
      <c r="O247">
        <f t="shared" si="30"/>
        <v>1.4333333333333333</v>
      </c>
      <c r="P247">
        <f t="shared" si="31"/>
        <v>1.04</v>
      </c>
      <c r="Q247">
        <f t="shared" si="32"/>
        <v>-2.080000000000002E-2</v>
      </c>
    </row>
    <row r="248" spans="1:17" x14ac:dyDescent="0.3">
      <c r="A248">
        <v>0.20101852699406023</v>
      </c>
      <c r="B248">
        <v>0</v>
      </c>
      <c r="C248">
        <v>1</v>
      </c>
      <c r="D248">
        <f>SUM(C$207:C248)</f>
        <v>39</v>
      </c>
      <c r="E248">
        <f>SUM(B$207:B249)</f>
        <v>3</v>
      </c>
      <c r="F248">
        <f t="shared" si="27"/>
        <v>0.26</v>
      </c>
      <c r="G248">
        <f t="shared" si="28"/>
        <v>0.06</v>
      </c>
      <c r="H248">
        <f t="shared" si="29"/>
        <v>3.9999999999999921E-4</v>
      </c>
      <c r="J248">
        <v>0.19592147759433826</v>
      </c>
      <c r="K248">
        <v>0</v>
      </c>
      <c r="L248">
        <v>1</v>
      </c>
      <c r="M248">
        <f>SUM(L$94:L359)</f>
        <v>213</v>
      </c>
      <c r="N248">
        <f>SUM(K$94:K359)</f>
        <v>51</v>
      </c>
      <c r="O248">
        <f t="shared" si="30"/>
        <v>1.42</v>
      </c>
      <c r="P248">
        <f t="shared" si="31"/>
        <v>1.02</v>
      </c>
      <c r="Q248">
        <f t="shared" si="32"/>
        <v>-1.3733333333333422E-2</v>
      </c>
    </row>
    <row r="249" spans="1:17" x14ac:dyDescent="0.3">
      <c r="A249">
        <v>0.18665205041026139</v>
      </c>
      <c r="B249">
        <v>0</v>
      </c>
      <c r="C249">
        <v>1</v>
      </c>
      <c r="D249">
        <f>SUM(C$207:C249)</f>
        <v>40</v>
      </c>
      <c r="E249">
        <f>SUM(B$207:B250)</f>
        <v>3</v>
      </c>
      <c r="F249">
        <f t="shared" si="27"/>
        <v>0.26666666666666666</v>
      </c>
      <c r="G249">
        <f t="shared" si="28"/>
        <v>0.06</v>
      </c>
      <c r="H249">
        <f t="shared" si="29"/>
        <v>3.9999999999999921E-4</v>
      </c>
      <c r="J249">
        <v>0.19293215960911866</v>
      </c>
      <c r="K249">
        <v>0</v>
      </c>
      <c r="L249">
        <v>1</v>
      </c>
      <c r="M249">
        <f>SUM(L$96:L358)</f>
        <v>211</v>
      </c>
      <c r="N249">
        <f>SUM(K$96:K358)</f>
        <v>50</v>
      </c>
      <c r="O249">
        <f t="shared" si="30"/>
        <v>1.4066666666666667</v>
      </c>
      <c r="P249">
        <f t="shared" si="31"/>
        <v>1</v>
      </c>
      <c r="Q249">
        <f t="shared" si="32"/>
        <v>-1.346666666666653E-2</v>
      </c>
    </row>
    <row r="250" spans="1:17" x14ac:dyDescent="0.3">
      <c r="A250">
        <v>0.18361948990820892</v>
      </c>
      <c r="B250">
        <v>0</v>
      </c>
      <c r="C250">
        <v>1</v>
      </c>
      <c r="D250">
        <f>SUM(C$207:C250)</f>
        <v>41</v>
      </c>
      <c r="E250">
        <f>SUM(B$207:B251)</f>
        <v>3</v>
      </c>
      <c r="F250">
        <f t="shared" si="27"/>
        <v>0.27333333333333332</v>
      </c>
      <c r="G250">
        <f t="shared" si="28"/>
        <v>0.06</v>
      </c>
      <c r="H250">
        <f t="shared" si="29"/>
        <v>8.0000000000000177E-4</v>
      </c>
      <c r="J250">
        <v>0.18940153844846749</v>
      </c>
      <c r="K250">
        <v>0</v>
      </c>
      <c r="L250">
        <v>1</v>
      </c>
      <c r="M250">
        <f>SUM(L$97:L358)</f>
        <v>210</v>
      </c>
      <c r="N250">
        <f>SUM(K$97:K358)</f>
        <v>50</v>
      </c>
      <c r="O250">
        <f t="shared" si="30"/>
        <v>1.4</v>
      </c>
      <c r="P250">
        <f t="shared" si="31"/>
        <v>1</v>
      </c>
      <c r="Q250">
        <f t="shared" si="32"/>
        <v>-6.6666666666668206E-3</v>
      </c>
    </row>
    <row r="251" spans="1:17" x14ac:dyDescent="0.3">
      <c r="A251">
        <v>0.18181734178913334</v>
      </c>
      <c r="B251">
        <v>0</v>
      </c>
      <c r="C251">
        <v>1</v>
      </c>
      <c r="D251">
        <f>SUM(C$206:C251)</f>
        <v>43</v>
      </c>
      <c r="E251">
        <f>SUM(B$206:B251)</f>
        <v>3</v>
      </c>
      <c r="F251">
        <f t="shared" si="27"/>
        <v>0.28666666666666668</v>
      </c>
      <c r="G251">
        <f t="shared" si="28"/>
        <v>0.06</v>
      </c>
      <c r="H251">
        <f t="shared" si="29"/>
        <v>0</v>
      </c>
      <c r="J251">
        <v>0.18302006462058107</v>
      </c>
      <c r="K251">
        <v>0</v>
      </c>
      <c r="L251">
        <v>1</v>
      </c>
      <c r="M251">
        <f>SUM(L$98:L358)</f>
        <v>210</v>
      </c>
      <c r="N251">
        <f>SUM(K$98:K358)</f>
        <v>49</v>
      </c>
      <c r="O251">
        <f t="shared" si="30"/>
        <v>1.4</v>
      </c>
      <c r="P251">
        <f t="shared" si="31"/>
        <v>0.98</v>
      </c>
      <c r="Q251">
        <f t="shared" si="32"/>
        <v>0</v>
      </c>
    </row>
    <row r="252" spans="1:17" x14ac:dyDescent="0.3">
      <c r="A252">
        <v>0.18145565252863483</v>
      </c>
      <c r="B252">
        <v>0</v>
      </c>
      <c r="C252">
        <v>1</v>
      </c>
      <c r="D252">
        <f>SUM(C$207:C252)</f>
        <v>43</v>
      </c>
      <c r="E252">
        <f>SUM(B$207:B253)</f>
        <v>3</v>
      </c>
      <c r="F252">
        <f t="shared" si="27"/>
        <v>0.28666666666666668</v>
      </c>
      <c r="G252">
        <f t="shared" si="28"/>
        <v>0.06</v>
      </c>
      <c r="H252">
        <f t="shared" si="29"/>
        <v>3.9999999999999921E-4</v>
      </c>
      <c r="J252">
        <v>0.17549254427777811</v>
      </c>
      <c r="K252">
        <v>0</v>
      </c>
      <c r="L252">
        <v>1</v>
      </c>
      <c r="M252">
        <f>SUM(L$99:L358)</f>
        <v>209</v>
      </c>
      <c r="N252">
        <f>SUM(K$99:K358)</f>
        <v>49</v>
      </c>
      <c r="O252">
        <f t="shared" si="30"/>
        <v>1.3933333333333333</v>
      </c>
      <c r="P252">
        <f t="shared" si="31"/>
        <v>0.98</v>
      </c>
      <c r="Q252">
        <f t="shared" si="32"/>
        <v>-6.5333333333332669E-3</v>
      </c>
    </row>
    <row r="253" spans="1:17" x14ac:dyDescent="0.3">
      <c r="A253">
        <v>0.17845381717840836</v>
      </c>
      <c r="B253">
        <v>0</v>
      </c>
      <c r="C253">
        <v>1</v>
      </c>
      <c r="D253">
        <f>SUM(C$207:C253)</f>
        <v>44</v>
      </c>
      <c r="E253">
        <f>SUM(B$207:B254)</f>
        <v>3</v>
      </c>
      <c r="F253">
        <f t="shared" si="27"/>
        <v>0.29333333333333333</v>
      </c>
      <c r="G253">
        <f t="shared" si="28"/>
        <v>0.06</v>
      </c>
      <c r="H253">
        <f t="shared" si="29"/>
        <v>3.9999999999999921E-4</v>
      </c>
      <c r="J253">
        <v>0.16996629337720157</v>
      </c>
      <c r="K253">
        <v>0</v>
      </c>
      <c r="L253">
        <v>1</v>
      </c>
      <c r="M253">
        <f>SUM(L$101:L357)</f>
        <v>207</v>
      </c>
      <c r="N253">
        <f>SUM(K$101:K357)</f>
        <v>48</v>
      </c>
      <c r="O253">
        <f t="shared" si="30"/>
        <v>1.38</v>
      </c>
      <c r="P253">
        <f t="shared" si="31"/>
        <v>0.96</v>
      </c>
      <c r="Q253">
        <f t="shared" si="32"/>
        <v>-1.2933333333333416E-2</v>
      </c>
    </row>
    <row r="254" spans="1:17" x14ac:dyDescent="0.3">
      <c r="A254">
        <v>0.17772148644035829</v>
      </c>
      <c r="B254">
        <v>0</v>
      </c>
      <c r="C254">
        <v>1</v>
      </c>
      <c r="D254">
        <f>SUM(C$207:C254)</f>
        <v>45</v>
      </c>
      <c r="E254">
        <f>SUM(B$207:B255)</f>
        <v>3</v>
      </c>
      <c r="F254">
        <f t="shared" si="27"/>
        <v>0.3</v>
      </c>
      <c r="G254">
        <f t="shared" si="28"/>
        <v>0.06</v>
      </c>
      <c r="H254">
        <f t="shared" si="29"/>
        <v>8.0000000000000177E-4</v>
      </c>
      <c r="J254">
        <v>0.15800652474695631</v>
      </c>
      <c r="K254">
        <v>0</v>
      </c>
      <c r="L254">
        <v>1</v>
      </c>
      <c r="M254">
        <f>SUM(L$102:L357)</f>
        <v>206</v>
      </c>
      <c r="N254">
        <f>SUM(K$102:K357)</f>
        <v>48</v>
      </c>
      <c r="O254">
        <f t="shared" si="30"/>
        <v>1.3733333333333333</v>
      </c>
      <c r="P254">
        <f t="shared" si="31"/>
        <v>0.96</v>
      </c>
      <c r="Q254">
        <f t="shared" si="32"/>
        <v>-6.3999999999999344E-3</v>
      </c>
    </row>
    <row r="255" spans="1:17" x14ac:dyDescent="0.3">
      <c r="A255">
        <v>0.17274798561141116</v>
      </c>
      <c r="B255">
        <v>0</v>
      </c>
      <c r="C255">
        <v>1</v>
      </c>
      <c r="D255">
        <f>SUM(C$206:C255)</f>
        <v>47</v>
      </c>
      <c r="E255">
        <f>SUM(B$206:B255)</f>
        <v>3</v>
      </c>
      <c r="F255">
        <f t="shared" si="27"/>
        <v>0.31333333333333335</v>
      </c>
      <c r="G255">
        <f t="shared" si="28"/>
        <v>0.06</v>
      </c>
      <c r="H255">
        <f t="shared" si="29"/>
        <v>3.9999999999999921E-4</v>
      </c>
      <c r="J255">
        <v>0.14305521541460392</v>
      </c>
      <c r="K255">
        <v>0</v>
      </c>
      <c r="L255">
        <v>1</v>
      </c>
      <c r="M255">
        <f>SUM(L$104:L356)</f>
        <v>204</v>
      </c>
      <c r="N255">
        <f>SUM(K$104:K356)</f>
        <v>47</v>
      </c>
      <c r="O255">
        <f t="shared" si="30"/>
        <v>1.36</v>
      </c>
      <c r="P255">
        <f t="shared" si="31"/>
        <v>0.94</v>
      </c>
      <c r="Q255">
        <f t="shared" si="32"/>
        <v>-1.2666666666666536E-2</v>
      </c>
    </row>
    <row r="256" spans="1:17" x14ac:dyDescent="0.3">
      <c r="A256">
        <v>0.16965849815099221</v>
      </c>
      <c r="B256">
        <v>0</v>
      </c>
      <c r="C256">
        <v>1</v>
      </c>
      <c r="D256">
        <f>SUM(C$206:C256)</f>
        <v>48</v>
      </c>
      <c r="E256">
        <f>SUM(B$206:B256)</f>
        <v>3</v>
      </c>
      <c r="F256">
        <f t="shared" si="27"/>
        <v>0.32</v>
      </c>
      <c r="G256">
        <f t="shared" si="28"/>
        <v>0.06</v>
      </c>
      <c r="H256">
        <f t="shared" si="29"/>
        <v>0</v>
      </c>
      <c r="J256">
        <v>0.13758358994478875</v>
      </c>
      <c r="K256">
        <v>0</v>
      </c>
      <c r="L256">
        <v>1</v>
      </c>
      <c r="M256">
        <f>SUM(L$106:L355)</f>
        <v>202</v>
      </c>
      <c r="N256">
        <f>SUM(K$106:K355)</f>
        <v>46</v>
      </c>
      <c r="O256">
        <f t="shared" si="30"/>
        <v>1.3466666666666667</v>
      </c>
      <c r="P256">
        <f t="shared" si="31"/>
        <v>0.92</v>
      </c>
      <c r="Q256">
        <f t="shared" si="32"/>
        <v>-1.2400000000000079E-2</v>
      </c>
    </row>
    <row r="257" spans="1:17" x14ac:dyDescent="0.3">
      <c r="A257">
        <v>0.1623242563007514</v>
      </c>
      <c r="B257">
        <v>0</v>
      </c>
      <c r="C257">
        <v>1</v>
      </c>
      <c r="D257">
        <f>SUM(C$207:C257)</f>
        <v>48</v>
      </c>
      <c r="E257">
        <f>SUM(B$207:B258)</f>
        <v>3</v>
      </c>
      <c r="F257">
        <f t="shared" si="27"/>
        <v>0.32</v>
      </c>
      <c r="G257">
        <f t="shared" si="28"/>
        <v>0.06</v>
      </c>
      <c r="H257">
        <f t="shared" si="29"/>
        <v>3.9999999999999921E-4</v>
      </c>
      <c r="J257">
        <v>0.13593070802507934</v>
      </c>
      <c r="K257">
        <v>0</v>
      </c>
      <c r="L257">
        <v>1</v>
      </c>
      <c r="M257">
        <f>SUM(L$107:L355)</f>
        <v>202</v>
      </c>
      <c r="N257">
        <f>SUM(K$107:K355)</f>
        <v>45</v>
      </c>
      <c r="O257">
        <f t="shared" si="30"/>
        <v>1.3466666666666667</v>
      </c>
      <c r="P257">
        <f t="shared" si="31"/>
        <v>0.9</v>
      </c>
      <c r="Q257">
        <f t="shared" si="32"/>
        <v>0</v>
      </c>
    </row>
    <row r="258" spans="1:17" x14ac:dyDescent="0.3">
      <c r="A258">
        <v>0.16031190082252972</v>
      </c>
      <c r="B258">
        <v>0</v>
      </c>
      <c r="C258">
        <v>1</v>
      </c>
      <c r="D258">
        <f>SUM(C$207:C258)</f>
        <v>49</v>
      </c>
      <c r="E258">
        <f>SUM(B$207:B259)</f>
        <v>3</v>
      </c>
      <c r="F258">
        <f t="shared" si="27"/>
        <v>0.32666666666666666</v>
      </c>
      <c r="G258">
        <f t="shared" si="28"/>
        <v>0.06</v>
      </c>
      <c r="H258">
        <f t="shared" si="29"/>
        <v>4.6666666666666585E-4</v>
      </c>
      <c r="J258">
        <v>0.12306311694855668</v>
      </c>
      <c r="K258">
        <v>0</v>
      </c>
      <c r="L258">
        <v>1</v>
      </c>
      <c r="M258">
        <f>SUM(L$109:L354)</f>
        <v>200</v>
      </c>
      <c r="N258">
        <f>SUM(K$109:K354)</f>
        <v>44</v>
      </c>
      <c r="O258">
        <f t="shared" si="30"/>
        <v>1.3333333333333333</v>
      </c>
      <c r="P258">
        <f t="shared" si="31"/>
        <v>0.88</v>
      </c>
      <c r="Q258">
        <f t="shared" si="32"/>
        <v>-1.1866666666666744E-2</v>
      </c>
    </row>
    <row r="259" spans="1:17" x14ac:dyDescent="0.3">
      <c r="A259">
        <v>0.1602989483844085</v>
      </c>
      <c r="B259">
        <v>0</v>
      </c>
      <c r="C259">
        <v>1</v>
      </c>
      <c r="D259">
        <f>SUM(C$207:C259)</f>
        <v>50</v>
      </c>
      <c r="E259">
        <f>SUM(B$207:B260)</f>
        <v>4</v>
      </c>
      <c r="F259">
        <f t="shared" si="27"/>
        <v>0.33333333333333331</v>
      </c>
      <c r="G259">
        <f t="shared" si="28"/>
        <v>0.08</v>
      </c>
      <c r="H259">
        <f t="shared" si="29"/>
        <v>0</v>
      </c>
      <c r="J259">
        <v>0.12301747216093731</v>
      </c>
      <c r="K259">
        <v>0</v>
      </c>
      <c r="L259">
        <v>1</v>
      </c>
      <c r="M259">
        <f>SUM(L$110:L354)</f>
        <v>199</v>
      </c>
      <c r="N259">
        <f>SUM(K$110:K354)</f>
        <v>44</v>
      </c>
      <c r="O259">
        <f t="shared" si="30"/>
        <v>1.3266666666666667</v>
      </c>
      <c r="P259">
        <f t="shared" si="31"/>
        <v>0.88</v>
      </c>
      <c r="Q259">
        <f t="shared" si="32"/>
        <v>-5.8666666666666069E-3</v>
      </c>
    </row>
    <row r="260" spans="1:17" x14ac:dyDescent="0.3">
      <c r="A260">
        <v>0.15488265708780771</v>
      </c>
      <c r="B260">
        <v>1</v>
      </c>
      <c r="C260">
        <v>0</v>
      </c>
      <c r="D260">
        <f>SUM(C$207:C260)</f>
        <v>50</v>
      </c>
      <c r="E260">
        <f>SUM(B$207:B261)</f>
        <v>4</v>
      </c>
      <c r="F260">
        <f t="shared" si="27"/>
        <v>0.33333333333333331</v>
      </c>
      <c r="G260">
        <f t="shared" si="28"/>
        <v>0.08</v>
      </c>
      <c r="J260">
        <v>0.12179865611494171</v>
      </c>
      <c r="K260">
        <v>0</v>
      </c>
      <c r="L260">
        <v>1</v>
      </c>
      <c r="M260">
        <f>SUM(L$111:L354)</f>
        <v>199</v>
      </c>
      <c r="N260">
        <f>SUM(K$111:K354)</f>
        <v>43</v>
      </c>
      <c r="O260">
        <f t="shared" si="30"/>
        <v>1.3266666666666667</v>
      </c>
      <c r="P260">
        <f t="shared" si="31"/>
        <v>0.86</v>
      </c>
      <c r="Q260">
        <f t="shared" si="32"/>
        <v>0</v>
      </c>
    </row>
    <row r="261" spans="1:17" x14ac:dyDescent="0.3">
      <c r="A261">
        <v>0.13451625715746399</v>
      </c>
      <c r="B261">
        <v>0</v>
      </c>
      <c r="C261">
        <v>1</v>
      </c>
      <c r="D261">
        <f>SUM(C$206:C261)</f>
        <v>52</v>
      </c>
      <c r="E261">
        <f>SUM(B$206:B261)</f>
        <v>4</v>
      </c>
      <c r="F261">
        <f t="shared" si="27"/>
        <v>0.34666666666666668</v>
      </c>
      <c r="G261">
        <f t="shared" si="28"/>
        <v>0.08</v>
      </c>
      <c r="H261">
        <f t="shared" ref="H261:H292" si="33">(G261+G262)/2*(F262-F261)</f>
        <v>0</v>
      </c>
      <c r="J261">
        <v>0.11694478879900796</v>
      </c>
      <c r="K261">
        <v>0</v>
      </c>
      <c r="L261">
        <v>1</v>
      </c>
      <c r="M261">
        <f>SUM(L$113:L353)</f>
        <v>198</v>
      </c>
      <c r="N261">
        <f>SUM(K$113:K353)</f>
        <v>41</v>
      </c>
      <c r="O261">
        <f t="shared" si="30"/>
        <v>1.32</v>
      </c>
      <c r="P261">
        <f t="shared" si="31"/>
        <v>0.82</v>
      </c>
      <c r="Q261">
        <f t="shared" si="32"/>
        <v>-5.5999999999999427E-3</v>
      </c>
    </row>
    <row r="262" spans="1:17" x14ac:dyDescent="0.3">
      <c r="A262">
        <v>0.13041397437486041</v>
      </c>
      <c r="B262">
        <v>0</v>
      </c>
      <c r="C262">
        <v>1</v>
      </c>
      <c r="D262">
        <f>SUM(C$207:C262)</f>
        <v>52</v>
      </c>
      <c r="E262">
        <f>SUM(B$207:B263)</f>
        <v>4</v>
      </c>
      <c r="F262">
        <f t="shared" si="27"/>
        <v>0.34666666666666668</v>
      </c>
      <c r="G262">
        <f t="shared" si="28"/>
        <v>0.08</v>
      </c>
      <c r="H262">
        <f t="shared" si="33"/>
        <v>5.3333333333333238E-4</v>
      </c>
      <c r="J262">
        <v>0.11636077250454917</v>
      </c>
      <c r="K262">
        <v>1</v>
      </c>
      <c r="L262">
        <v>0</v>
      </c>
      <c r="M262">
        <f>SUM(L$114:L353)</f>
        <v>197</v>
      </c>
      <c r="N262">
        <f>SUM(K$114:K353)</f>
        <v>41</v>
      </c>
      <c r="O262">
        <f t="shared" si="30"/>
        <v>1.3133333333333332</v>
      </c>
      <c r="P262">
        <f t="shared" si="31"/>
        <v>0.82</v>
      </c>
      <c r="Q262">
        <f t="shared" si="32"/>
        <v>-5.4666666666667923E-3</v>
      </c>
    </row>
    <row r="263" spans="1:17" x14ac:dyDescent="0.3">
      <c r="A263">
        <v>0.12589022383840467</v>
      </c>
      <c r="B263">
        <v>0</v>
      </c>
      <c r="C263">
        <v>1</v>
      </c>
      <c r="D263">
        <f>SUM(C$207:C263)</f>
        <v>53</v>
      </c>
      <c r="E263">
        <f>SUM(B$207:B264)</f>
        <v>4</v>
      </c>
      <c r="F263">
        <f t="shared" si="27"/>
        <v>0.35333333333333333</v>
      </c>
      <c r="G263">
        <f t="shared" si="28"/>
        <v>0.08</v>
      </c>
      <c r="H263">
        <f t="shared" si="33"/>
        <v>1.0666666666666648E-3</v>
      </c>
      <c r="J263">
        <v>0.10963573274155397</v>
      </c>
      <c r="K263">
        <v>0</v>
      </c>
      <c r="L263">
        <v>1</v>
      </c>
      <c r="M263">
        <f>SUM(L$117:L351)</f>
        <v>194</v>
      </c>
      <c r="N263">
        <f>SUM(K$117:K351)</f>
        <v>39</v>
      </c>
      <c r="O263">
        <f t="shared" si="30"/>
        <v>1.2933333333333332</v>
      </c>
      <c r="P263">
        <f t="shared" si="31"/>
        <v>0.78</v>
      </c>
      <c r="Q263">
        <f t="shared" si="32"/>
        <v>-1.6000000000000014E-2</v>
      </c>
    </row>
    <row r="264" spans="1:17" x14ac:dyDescent="0.3">
      <c r="A264">
        <v>0.11478862410354887</v>
      </c>
      <c r="B264">
        <v>0</v>
      </c>
      <c r="C264">
        <v>1</v>
      </c>
      <c r="D264">
        <f>SUM(C$206:C264)</f>
        <v>55</v>
      </c>
      <c r="E264">
        <f>SUM(B$206:B264)</f>
        <v>4</v>
      </c>
      <c r="F264">
        <f t="shared" si="27"/>
        <v>0.36666666666666664</v>
      </c>
      <c r="G264">
        <f t="shared" si="28"/>
        <v>0.08</v>
      </c>
      <c r="H264">
        <f t="shared" si="33"/>
        <v>0</v>
      </c>
      <c r="J264">
        <v>0.10574191269681761</v>
      </c>
      <c r="K264">
        <v>0</v>
      </c>
      <c r="L264">
        <v>1</v>
      </c>
      <c r="M264">
        <f>SUM(L$119:L350)</f>
        <v>193</v>
      </c>
      <c r="N264">
        <f>SUM(K$119:K350)</f>
        <v>37</v>
      </c>
      <c r="O264">
        <f t="shared" si="30"/>
        <v>1.2866666666666666</v>
      </c>
      <c r="P264">
        <f t="shared" si="31"/>
        <v>0.74</v>
      </c>
      <c r="Q264">
        <f t="shared" si="32"/>
        <v>-5.0666666666666152E-3</v>
      </c>
    </row>
    <row r="265" spans="1:17" x14ac:dyDescent="0.3">
      <c r="A265">
        <v>0.10769586790847632</v>
      </c>
      <c r="B265">
        <v>0</v>
      </c>
      <c r="C265">
        <v>1</v>
      </c>
      <c r="D265">
        <f>SUM(C$207:C265)</f>
        <v>55</v>
      </c>
      <c r="E265">
        <f>SUM(B$207:B266)</f>
        <v>4</v>
      </c>
      <c r="F265">
        <f t="shared" si="27"/>
        <v>0.36666666666666664</v>
      </c>
      <c r="G265">
        <f t="shared" si="28"/>
        <v>0.08</v>
      </c>
      <c r="H265">
        <f t="shared" si="33"/>
        <v>6.0000000000000385E-4</v>
      </c>
      <c r="J265">
        <v>9.8584671494437462E-2</v>
      </c>
      <c r="K265">
        <v>0</v>
      </c>
      <c r="L265">
        <v>1</v>
      </c>
      <c r="M265">
        <f>SUM(L$120:L350)</f>
        <v>192</v>
      </c>
      <c r="N265">
        <f>SUM(K$120:K350)</f>
        <v>37</v>
      </c>
      <c r="O265">
        <f t="shared" si="30"/>
        <v>1.28</v>
      </c>
      <c r="P265">
        <f t="shared" si="31"/>
        <v>0.74</v>
      </c>
      <c r="Q265">
        <f t="shared" si="32"/>
        <v>-4.9333333333332827E-3</v>
      </c>
    </row>
    <row r="266" spans="1:17" x14ac:dyDescent="0.3">
      <c r="A266">
        <v>9.2777509660729646E-2</v>
      </c>
      <c r="B266">
        <v>0</v>
      </c>
      <c r="C266">
        <v>1</v>
      </c>
      <c r="D266">
        <f>SUM(C$207:C266)</f>
        <v>56</v>
      </c>
      <c r="E266">
        <f>SUM(B$207:B267)</f>
        <v>5</v>
      </c>
      <c r="F266">
        <f t="shared" si="27"/>
        <v>0.37333333333333335</v>
      </c>
      <c r="G266">
        <f t="shared" si="28"/>
        <v>0.1</v>
      </c>
      <c r="H266">
        <f t="shared" si="33"/>
        <v>6.6666666666666545E-4</v>
      </c>
      <c r="J266">
        <v>9.2604474183240443E-2</v>
      </c>
      <c r="K266">
        <v>1</v>
      </c>
      <c r="L266">
        <v>0</v>
      </c>
      <c r="M266">
        <f>SUM(L$124:L347)</f>
        <v>188</v>
      </c>
      <c r="N266">
        <f>SUM(K$124:K347)</f>
        <v>34</v>
      </c>
      <c r="O266">
        <f t="shared" si="30"/>
        <v>1.2533333333333334</v>
      </c>
      <c r="P266">
        <f t="shared" si="31"/>
        <v>0.68</v>
      </c>
      <c r="Q266">
        <f t="shared" si="32"/>
        <v>-1.8933333333333295E-2</v>
      </c>
    </row>
    <row r="267" spans="1:17" x14ac:dyDescent="0.3">
      <c r="A267">
        <v>8.7361462336651208E-2</v>
      </c>
      <c r="B267">
        <v>1</v>
      </c>
      <c r="C267">
        <v>0</v>
      </c>
      <c r="D267">
        <f>SUM(C$206:C267)</f>
        <v>57</v>
      </c>
      <c r="E267">
        <f>SUM(B$206:B267)</f>
        <v>5</v>
      </c>
      <c r="F267">
        <f t="shared" si="27"/>
        <v>0.38</v>
      </c>
      <c r="G267">
        <f t="shared" si="28"/>
        <v>0.1</v>
      </c>
      <c r="H267">
        <f t="shared" si="33"/>
        <v>6.6666666666666545E-4</v>
      </c>
      <c r="J267">
        <v>8.8226884005551093E-2</v>
      </c>
      <c r="K267">
        <v>0</v>
      </c>
      <c r="L267">
        <v>1</v>
      </c>
      <c r="M267">
        <f>SUM(L$128:L344)</f>
        <v>181</v>
      </c>
      <c r="N267">
        <f>SUM(K$128:K344)</f>
        <v>34</v>
      </c>
      <c r="O267">
        <f t="shared" si="30"/>
        <v>1.2066666666666668</v>
      </c>
      <c r="P267">
        <f t="shared" si="31"/>
        <v>0.68</v>
      </c>
      <c r="Q267">
        <f t="shared" si="32"/>
        <v>-3.1733333333333315E-2</v>
      </c>
    </row>
    <row r="268" spans="1:17" x14ac:dyDescent="0.3">
      <c r="A268">
        <v>8.1150658010803137E-2</v>
      </c>
      <c r="B268">
        <v>0</v>
      </c>
      <c r="C268">
        <v>1</v>
      </c>
      <c r="D268">
        <f>SUM(C$206:C268)</f>
        <v>58</v>
      </c>
      <c r="E268">
        <f>SUM(B$206:B268)</f>
        <v>5</v>
      </c>
      <c r="F268">
        <f t="shared" si="27"/>
        <v>0.38666666666666666</v>
      </c>
      <c r="G268">
        <f t="shared" si="28"/>
        <v>0.1</v>
      </c>
      <c r="H268">
        <f t="shared" si="33"/>
        <v>6.6666666666666545E-4</v>
      </c>
      <c r="J268">
        <v>8.2736084786168132E-2</v>
      </c>
      <c r="K268">
        <v>0</v>
      </c>
      <c r="L268">
        <v>1</v>
      </c>
      <c r="M268">
        <f>SUM(L$130:L343)</f>
        <v>179</v>
      </c>
      <c r="N268">
        <f>SUM(K$130:K343)</f>
        <v>33</v>
      </c>
      <c r="O268">
        <f t="shared" si="30"/>
        <v>1.1933333333333334</v>
      </c>
      <c r="P268">
        <f t="shared" si="31"/>
        <v>0.66</v>
      </c>
      <c r="Q268">
        <f t="shared" si="32"/>
        <v>-8.933333333333392E-3</v>
      </c>
    </row>
    <row r="269" spans="1:17" x14ac:dyDescent="0.3">
      <c r="A269">
        <v>6.9082928876358751E-2</v>
      </c>
      <c r="B269">
        <v>0</v>
      </c>
      <c r="C269">
        <v>1</v>
      </c>
      <c r="D269">
        <f>SUM(C$206:C269)</f>
        <v>59</v>
      </c>
      <c r="E269">
        <f>SUM(B$206:B269)</f>
        <v>5</v>
      </c>
      <c r="F269">
        <f t="shared" si="27"/>
        <v>0.39333333333333331</v>
      </c>
      <c r="G269">
        <f t="shared" si="28"/>
        <v>0.1</v>
      </c>
      <c r="H269">
        <f t="shared" si="33"/>
        <v>6.6666666666667098E-4</v>
      </c>
      <c r="J269">
        <v>8.0069357912778735E-2</v>
      </c>
      <c r="K269">
        <v>0</v>
      </c>
      <c r="L269">
        <v>1</v>
      </c>
      <c r="M269">
        <f>SUM(L$131:L343)</f>
        <v>178</v>
      </c>
      <c r="N269">
        <f>SUM(K$131:K343)</f>
        <v>33</v>
      </c>
      <c r="O269">
        <f t="shared" si="30"/>
        <v>1.1866666666666668</v>
      </c>
      <c r="P269">
        <f t="shared" si="31"/>
        <v>0.66</v>
      </c>
      <c r="Q269">
        <f t="shared" si="32"/>
        <v>-4.3999999999999552E-3</v>
      </c>
    </row>
    <row r="270" spans="1:17" x14ac:dyDescent="0.3">
      <c r="A270">
        <v>6.0608241733829685E-2</v>
      </c>
      <c r="B270">
        <v>0</v>
      </c>
      <c r="C270">
        <v>1</v>
      </c>
      <c r="D270">
        <f>SUM(C$206:C270)</f>
        <v>60</v>
      </c>
      <c r="E270">
        <f>SUM(B$206:B270)</f>
        <v>5</v>
      </c>
      <c r="F270">
        <f t="shared" ref="F270:F301" si="34">D270/150</f>
        <v>0.4</v>
      </c>
      <c r="G270">
        <f t="shared" ref="G270:G301" si="35">E270/50</f>
        <v>0.1</v>
      </c>
      <c r="H270">
        <f t="shared" si="33"/>
        <v>6.6666666666666545E-4</v>
      </c>
      <c r="J270">
        <v>7.9543505498235925E-2</v>
      </c>
      <c r="K270">
        <v>0</v>
      </c>
      <c r="L270">
        <v>1</v>
      </c>
      <c r="M270">
        <f>SUM(L$132:L343)</f>
        <v>177</v>
      </c>
      <c r="N270">
        <f>SUM(K$132:K343)</f>
        <v>33</v>
      </c>
      <c r="O270">
        <f t="shared" ref="O270:O301" si="36">M270/150</f>
        <v>1.18</v>
      </c>
      <c r="P270">
        <f t="shared" ref="P270:P301" si="37">N270/50</f>
        <v>0.66</v>
      </c>
      <c r="Q270">
        <f t="shared" si="32"/>
        <v>-4.4000000000001017E-3</v>
      </c>
    </row>
    <row r="271" spans="1:17" x14ac:dyDescent="0.3">
      <c r="A271">
        <v>5.8669284129100441E-2</v>
      </c>
      <c r="B271">
        <v>0</v>
      </c>
      <c r="C271">
        <v>1</v>
      </c>
      <c r="D271">
        <f>SUM(C$206:C271)</f>
        <v>61</v>
      </c>
      <c r="E271">
        <f>SUM(B$206:B271)</f>
        <v>5</v>
      </c>
      <c r="F271">
        <f t="shared" si="34"/>
        <v>0.40666666666666668</v>
      </c>
      <c r="G271">
        <f t="shared" si="35"/>
        <v>0.1</v>
      </c>
      <c r="H271">
        <f t="shared" si="33"/>
        <v>-2.0333333333333335E-2</v>
      </c>
      <c r="J271">
        <v>7.7370696130373048E-2</v>
      </c>
      <c r="K271">
        <v>1</v>
      </c>
      <c r="L271">
        <v>0</v>
      </c>
      <c r="M271">
        <f>SUM(L$134:L342)</f>
        <v>176</v>
      </c>
      <c r="N271">
        <f>SUM(K$134:K342)</f>
        <v>31</v>
      </c>
      <c r="O271">
        <f t="shared" si="36"/>
        <v>1.1733333333333333</v>
      </c>
      <c r="P271">
        <f t="shared" si="37"/>
        <v>0.62</v>
      </c>
      <c r="Q271">
        <f t="shared" ref="Q271:Q302" si="38">(P270+P271)/2*(O271-O270)</f>
        <v>-4.2666666666666235E-3</v>
      </c>
    </row>
    <row r="272" spans="1:17" x14ac:dyDescent="0.3">
      <c r="A272">
        <v>5.2637140157399426E-2</v>
      </c>
      <c r="B272">
        <v>0</v>
      </c>
      <c r="C272">
        <v>1</v>
      </c>
      <c r="F272">
        <f t="shared" si="34"/>
        <v>0</v>
      </c>
      <c r="G272">
        <f t="shared" si="35"/>
        <v>0</v>
      </c>
      <c r="H272">
        <f t="shared" si="33"/>
        <v>2.1000000000000001E-2</v>
      </c>
      <c r="J272">
        <v>7.4808730747693189E-2</v>
      </c>
      <c r="K272">
        <v>0</v>
      </c>
      <c r="L272">
        <v>1</v>
      </c>
      <c r="M272">
        <f>SUM(L$137:L340)</f>
        <v>173</v>
      </c>
      <c r="N272">
        <f>SUM(K$137:K340)</f>
        <v>29</v>
      </c>
      <c r="O272">
        <f t="shared" si="36"/>
        <v>1.1533333333333333</v>
      </c>
      <c r="P272">
        <f t="shared" si="37"/>
        <v>0.57999999999999996</v>
      </c>
      <c r="Q272">
        <f t="shared" si="38"/>
        <v>-1.2000000000000011E-2</v>
      </c>
    </row>
    <row r="273" spans="1:17" x14ac:dyDescent="0.3">
      <c r="A273">
        <v>4.4991834221919547E-2</v>
      </c>
      <c r="B273">
        <v>0</v>
      </c>
      <c r="C273">
        <v>1</v>
      </c>
      <c r="D273">
        <f>SUM(C$206:C273)</f>
        <v>63</v>
      </c>
      <c r="E273">
        <f>SUM(B$206:B273)</f>
        <v>5</v>
      </c>
      <c r="F273">
        <f t="shared" si="34"/>
        <v>0.42</v>
      </c>
      <c r="G273">
        <f t="shared" si="35"/>
        <v>0.1</v>
      </c>
      <c r="H273">
        <f t="shared" si="33"/>
        <v>0</v>
      </c>
      <c r="J273">
        <v>5.8704113103199701E-2</v>
      </c>
      <c r="K273">
        <v>0</v>
      </c>
      <c r="L273">
        <v>1</v>
      </c>
      <c r="M273">
        <f>SUM(L$146:L332)</f>
        <v>162</v>
      </c>
      <c r="N273">
        <f>SUM(K$146:K332)</f>
        <v>23</v>
      </c>
      <c r="O273">
        <f t="shared" si="36"/>
        <v>1.08</v>
      </c>
      <c r="P273">
        <f t="shared" si="37"/>
        <v>0.46</v>
      </c>
      <c r="Q273">
        <f t="shared" si="38"/>
        <v>-3.813333333333329E-2</v>
      </c>
    </row>
    <row r="274" spans="1:17" x14ac:dyDescent="0.3">
      <c r="A274">
        <v>4.4799068104529889E-2</v>
      </c>
      <c r="B274">
        <v>0</v>
      </c>
      <c r="C274">
        <v>1</v>
      </c>
      <c r="D274">
        <f>SUM(C$207:C274)</f>
        <v>63</v>
      </c>
      <c r="E274">
        <f>SUM(B$207:B275)</f>
        <v>6</v>
      </c>
      <c r="F274">
        <f t="shared" si="34"/>
        <v>0.42</v>
      </c>
      <c r="G274">
        <f t="shared" si="35"/>
        <v>0.12</v>
      </c>
      <c r="H274">
        <f t="shared" si="33"/>
        <v>0</v>
      </c>
      <c r="J274">
        <v>5.6354109800944893E-2</v>
      </c>
      <c r="K274">
        <v>0</v>
      </c>
      <c r="L274">
        <v>1</v>
      </c>
      <c r="M274">
        <f>SUM(L$148:L331)</f>
        <v>159</v>
      </c>
      <c r="N274">
        <f>SUM(K$148:K331)</f>
        <v>23</v>
      </c>
      <c r="O274">
        <f t="shared" si="36"/>
        <v>1.06</v>
      </c>
      <c r="P274">
        <f t="shared" si="37"/>
        <v>0.46</v>
      </c>
      <c r="Q274">
        <f t="shared" si="38"/>
        <v>-9.2000000000000085E-3</v>
      </c>
    </row>
    <row r="275" spans="1:17" x14ac:dyDescent="0.3">
      <c r="A275">
        <v>4.2365790334927059E-2</v>
      </c>
      <c r="B275">
        <v>1</v>
      </c>
      <c r="C275">
        <v>0</v>
      </c>
      <c r="D275">
        <f>SUM(C$207:C275)</f>
        <v>63</v>
      </c>
      <c r="E275">
        <f>SUM(B$207:B276)</f>
        <v>6</v>
      </c>
      <c r="F275">
        <f t="shared" si="34"/>
        <v>0.42</v>
      </c>
      <c r="G275">
        <f t="shared" si="35"/>
        <v>0.12</v>
      </c>
      <c r="H275">
        <f t="shared" si="33"/>
        <v>1.6000000000000035E-3</v>
      </c>
      <c r="J275">
        <v>5.4945718600135016E-2</v>
      </c>
      <c r="K275">
        <v>0</v>
      </c>
      <c r="L275">
        <v>1</v>
      </c>
      <c r="M275">
        <f>SUM(L$151:L329)</f>
        <v>156</v>
      </c>
      <c r="N275">
        <f>SUM(K$151:K329)</f>
        <v>21</v>
      </c>
      <c r="O275">
        <f t="shared" si="36"/>
        <v>1.04</v>
      </c>
      <c r="P275">
        <f t="shared" si="37"/>
        <v>0.42</v>
      </c>
      <c r="Q275">
        <f t="shared" si="38"/>
        <v>-8.8000000000000075E-3</v>
      </c>
    </row>
    <row r="276" spans="1:17" x14ac:dyDescent="0.3">
      <c r="A276">
        <v>4.2320558817610328E-2</v>
      </c>
      <c r="B276">
        <v>0</v>
      </c>
      <c r="C276">
        <v>1</v>
      </c>
      <c r="D276">
        <f>SUM(C$206:C276)</f>
        <v>65</v>
      </c>
      <c r="E276">
        <f>SUM(B$206:B276)</f>
        <v>6</v>
      </c>
      <c r="F276">
        <f t="shared" si="34"/>
        <v>0.43333333333333335</v>
      </c>
      <c r="G276">
        <f t="shared" si="35"/>
        <v>0.12</v>
      </c>
      <c r="H276">
        <f t="shared" si="33"/>
        <v>0</v>
      </c>
      <c r="J276">
        <v>5.3885474820502433E-2</v>
      </c>
      <c r="K276">
        <v>0</v>
      </c>
      <c r="L276">
        <v>1</v>
      </c>
      <c r="M276">
        <f>SUM(L$152:L329)</f>
        <v>155</v>
      </c>
      <c r="N276">
        <f>SUM(K$152:K329)</f>
        <v>21</v>
      </c>
      <c r="O276">
        <f t="shared" si="36"/>
        <v>1.0333333333333334</v>
      </c>
      <c r="P276">
        <f t="shared" si="37"/>
        <v>0.42</v>
      </c>
      <c r="Q276">
        <f t="shared" si="38"/>
        <v>-2.7999999999999713E-3</v>
      </c>
    </row>
    <row r="277" spans="1:17" x14ac:dyDescent="0.3">
      <c r="A277">
        <v>4.0957609682257951E-2</v>
      </c>
      <c r="B277">
        <v>0</v>
      </c>
      <c r="C277">
        <v>1</v>
      </c>
      <c r="D277">
        <f>SUM(C$207:C277)</f>
        <v>65</v>
      </c>
      <c r="E277">
        <f>SUM(B$207:B278)</f>
        <v>6</v>
      </c>
      <c r="F277">
        <f t="shared" si="34"/>
        <v>0.43333333333333335</v>
      </c>
      <c r="G277">
        <f t="shared" si="35"/>
        <v>0.12</v>
      </c>
      <c r="H277">
        <f t="shared" si="33"/>
        <v>1.5999999999999968E-3</v>
      </c>
      <c r="J277">
        <v>5.3758928845139359E-2</v>
      </c>
      <c r="K277">
        <v>1</v>
      </c>
      <c r="L277">
        <v>0</v>
      </c>
      <c r="M277">
        <f>SUM(L$153:L329)</f>
        <v>154</v>
      </c>
      <c r="N277">
        <f>SUM(K$153:K329)</f>
        <v>21</v>
      </c>
      <c r="O277">
        <f t="shared" si="36"/>
        <v>1.0266666666666666</v>
      </c>
      <c r="P277">
        <f t="shared" si="37"/>
        <v>0.42</v>
      </c>
      <c r="Q277">
        <f t="shared" si="38"/>
        <v>-2.8000000000000646E-3</v>
      </c>
    </row>
    <row r="278" spans="1:17" x14ac:dyDescent="0.3">
      <c r="A278">
        <v>3.003364750555873E-2</v>
      </c>
      <c r="B278">
        <v>0</v>
      </c>
      <c r="C278">
        <v>1</v>
      </c>
      <c r="D278">
        <f>SUM(C$206:C278)</f>
        <v>67</v>
      </c>
      <c r="E278">
        <f>SUM(B$206:B278)</f>
        <v>6</v>
      </c>
      <c r="F278">
        <f t="shared" si="34"/>
        <v>0.44666666666666666</v>
      </c>
      <c r="G278">
        <f t="shared" si="35"/>
        <v>0.12</v>
      </c>
      <c r="H278">
        <f t="shared" si="33"/>
        <v>0</v>
      </c>
      <c r="J278">
        <v>4.380637887848067E-2</v>
      </c>
      <c r="K278">
        <v>0</v>
      </c>
      <c r="L278">
        <v>1</v>
      </c>
      <c r="M278">
        <f>SUM(L$156:L327)</f>
        <v>149</v>
      </c>
      <c r="N278">
        <f>SUM(K$156:K327)</f>
        <v>21</v>
      </c>
      <c r="O278">
        <f t="shared" si="36"/>
        <v>0.99333333333333329</v>
      </c>
      <c r="P278">
        <f t="shared" si="37"/>
        <v>0.42</v>
      </c>
      <c r="Q278">
        <f t="shared" si="38"/>
        <v>-1.3999999999999997E-2</v>
      </c>
    </row>
    <row r="279" spans="1:17" x14ac:dyDescent="0.3">
      <c r="A279">
        <v>2.9545823724189721E-2</v>
      </c>
      <c r="B279">
        <v>1</v>
      </c>
      <c r="C279">
        <v>0</v>
      </c>
      <c r="D279">
        <f>SUM(C$206:C279)</f>
        <v>67</v>
      </c>
      <c r="E279">
        <f>SUM(B$206:B279)</f>
        <v>7</v>
      </c>
      <c r="F279">
        <f t="shared" si="34"/>
        <v>0.44666666666666666</v>
      </c>
      <c r="G279">
        <f t="shared" si="35"/>
        <v>0.14000000000000001</v>
      </c>
      <c r="H279">
        <f t="shared" si="33"/>
        <v>9.333333333333317E-4</v>
      </c>
      <c r="J279">
        <v>4.308822869477235E-2</v>
      </c>
      <c r="K279">
        <v>0</v>
      </c>
      <c r="L279">
        <v>1</v>
      </c>
      <c r="M279">
        <f>SUM(L$158:L326)</f>
        <v>146</v>
      </c>
      <c r="N279">
        <f>SUM(K$158:K326)</f>
        <v>21</v>
      </c>
      <c r="O279">
        <f t="shared" si="36"/>
        <v>0.97333333333333338</v>
      </c>
      <c r="P279">
        <f t="shared" si="37"/>
        <v>0.42</v>
      </c>
      <c r="Q279">
        <f t="shared" si="38"/>
        <v>-8.3999999999999613E-3</v>
      </c>
    </row>
    <row r="280" spans="1:17" x14ac:dyDescent="0.3">
      <c r="A280">
        <v>2.7690311286551798E-2</v>
      </c>
      <c r="B280">
        <v>0</v>
      </c>
      <c r="C280">
        <v>1</v>
      </c>
      <c r="D280">
        <f>SUM(C$206:C280)</f>
        <v>68</v>
      </c>
      <c r="E280">
        <f>SUM(B$206:B280)</f>
        <v>7</v>
      </c>
      <c r="F280">
        <f t="shared" si="34"/>
        <v>0.45333333333333331</v>
      </c>
      <c r="G280">
        <f t="shared" si="35"/>
        <v>0.14000000000000001</v>
      </c>
      <c r="H280">
        <f t="shared" si="33"/>
        <v>9.333333333333394E-4</v>
      </c>
      <c r="J280">
        <v>3.7417012814765567E-2</v>
      </c>
      <c r="K280">
        <v>0</v>
      </c>
      <c r="L280">
        <v>1</v>
      </c>
      <c r="M280">
        <f>SUM(L$162:L323)</f>
        <v>141</v>
      </c>
      <c r="N280">
        <f>SUM(K$162:K323)</f>
        <v>19</v>
      </c>
      <c r="O280">
        <f t="shared" si="36"/>
        <v>0.94</v>
      </c>
      <c r="P280">
        <f t="shared" si="37"/>
        <v>0.38</v>
      </c>
      <c r="Q280">
        <f t="shared" si="38"/>
        <v>-1.3333333333333376E-2</v>
      </c>
    </row>
    <row r="281" spans="1:17" x14ac:dyDescent="0.3">
      <c r="A281">
        <v>2.4788395863931389E-2</v>
      </c>
      <c r="B281">
        <v>0</v>
      </c>
      <c r="C281">
        <v>1</v>
      </c>
      <c r="D281">
        <f>SUM(C$206:C281)</f>
        <v>69</v>
      </c>
      <c r="E281">
        <f>SUM(B$206:B281)</f>
        <v>7</v>
      </c>
      <c r="F281">
        <f t="shared" si="34"/>
        <v>0.46</v>
      </c>
      <c r="G281">
        <f t="shared" si="35"/>
        <v>0.14000000000000001</v>
      </c>
      <c r="H281">
        <f t="shared" si="33"/>
        <v>9.333333333333317E-4</v>
      </c>
      <c r="J281">
        <v>3.6357758554986415E-2</v>
      </c>
      <c r="K281">
        <v>0</v>
      </c>
      <c r="L281">
        <v>1</v>
      </c>
      <c r="M281">
        <f>SUM(L$165:L321)</f>
        <v>137</v>
      </c>
      <c r="N281">
        <f>SUM(K$165:K321)</f>
        <v>18</v>
      </c>
      <c r="O281">
        <f t="shared" si="36"/>
        <v>0.91333333333333333</v>
      </c>
      <c r="P281">
        <f t="shared" si="37"/>
        <v>0.36</v>
      </c>
      <c r="Q281">
        <f t="shared" si="38"/>
        <v>-9.8666666666666486E-3</v>
      </c>
    </row>
    <row r="282" spans="1:17" x14ac:dyDescent="0.3">
      <c r="A282">
        <v>2.3029605482811827E-2</v>
      </c>
      <c r="B282">
        <v>0</v>
      </c>
      <c r="C282">
        <v>1</v>
      </c>
      <c r="D282">
        <f>SUM(C$206:C282)</f>
        <v>70</v>
      </c>
      <c r="E282">
        <f>SUM(B$206:B282)</f>
        <v>7</v>
      </c>
      <c r="F282">
        <f t="shared" si="34"/>
        <v>0.46666666666666667</v>
      </c>
      <c r="G282">
        <f t="shared" si="35"/>
        <v>0.14000000000000001</v>
      </c>
      <c r="H282">
        <f t="shared" si="33"/>
        <v>9.333333333333317E-4</v>
      </c>
      <c r="J282">
        <v>2.8817847767042222E-2</v>
      </c>
      <c r="K282">
        <v>0</v>
      </c>
      <c r="L282">
        <v>1</v>
      </c>
      <c r="M282">
        <f>SUM(L$92:L395)</f>
        <v>230</v>
      </c>
      <c r="N282">
        <f>SUM(K$92:K395)</f>
        <v>72</v>
      </c>
      <c r="O282">
        <f t="shared" si="36"/>
        <v>1.5333333333333334</v>
      </c>
      <c r="P282">
        <f t="shared" si="37"/>
        <v>1.44</v>
      </c>
      <c r="Q282">
        <f t="shared" si="38"/>
        <v>0.55800000000000005</v>
      </c>
    </row>
    <row r="283" spans="1:17" x14ac:dyDescent="0.3">
      <c r="A283">
        <v>2.1548723127064538E-2</v>
      </c>
      <c r="B283">
        <v>0</v>
      </c>
      <c r="C283">
        <v>1</v>
      </c>
      <c r="D283">
        <f>SUM(C$206:C283)</f>
        <v>71</v>
      </c>
      <c r="E283">
        <f>SUM(B$206:B283)</f>
        <v>7</v>
      </c>
      <c r="F283">
        <f t="shared" si="34"/>
        <v>0.47333333333333333</v>
      </c>
      <c r="G283">
        <f t="shared" si="35"/>
        <v>0.14000000000000001</v>
      </c>
      <c r="H283">
        <f t="shared" si="33"/>
        <v>9.333333333333317E-4</v>
      </c>
      <c r="J283">
        <v>2.7671591029089178E-2</v>
      </c>
      <c r="K283">
        <v>0</v>
      </c>
      <c r="L283">
        <v>1</v>
      </c>
      <c r="M283">
        <f>SUM(L$169:L319)</f>
        <v>131</v>
      </c>
      <c r="N283">
        <f>SUM(K$169:K319)</f>
        <v>18</v>
      </c>
      <c r="O283">
        <f t="shared" si="36"/>
        <v>0.87333333333333329</v>
      </c>
      <c r="P283">
        <f t="shared" si="37"/>
        <v>0.36</v>
      </c>
      <c r="Q283">
        <f t="shared" si="38"/>
        <v>-0.59400000000000008</v>
      </c>
    </row>
    <row r="284" spans="1:17" x14ac:dyDescent="0.3">
      <c r="A284">
        <v>1.6386903544294215E-2</v>
      </c>
      <c r="B284">
        <v>0</v>
      </c>
      <c r="C284">
        <v>1</v>
      </c>
      <c r="D284">
        <f>SUM(C$206:C284)</f>
        <v>72</v>
      </c>
      <c r="E284">
        <f>SUM(B$206:B284)</f>
        <v>7</v>
      </c>
      <c r="F284">
        <f t="shared" si="34"/>
        <v>0.48</v>
      </c>
      <c r="G284">
        <f t="shared" si="35"/>
        <v>0.14000000000000001</v>
      </c>
      <c r="H284">
        <f t="shared" si="33"/>
        <v>0</v>
      </c>
      <c r="J284">
        <v>2.5083860583027681E-2</v>
      </c>
      <c r="K284">
        <v>0</v>
      </c>
      <c r="L284">
        <v>1</v>
      </c>
      <c r="M284">
        <f>SUM(L$134:L355)</f>
        <v>184</v>
      </c>
      <c r="N284">
        <f>SUM(K$134:K355)</f>
        <v>36</v>
      </c>
      <c r="O284">
        <f t="shared" si="36"/>
        <v>1.2266666666666666</v>
      </c>
      <c r="P284">
        <f t="shared" si="37"/>
        <v>0.72</v>
      </c>
      <c r="Q284">
        <f t="shared" si="38"/>
        <v>0.19079999999999997</v>
      </c>
    </row>
    <row r="285" spans="1:17" x14ac:dyDescent="0.3">
      <c r="A285">
        <v>1.412493786552204E-2</v>
      </c>
      <c r="B285">
        <v>0</v>
      </c>
      <c r="C285">
        <v>1</v>
      </c>
      <c r="D285">
        <f>SUM(C$207:C285)</f>
        <v>72</v>
      </c>
      <c r="E285">
        <f>SUM(B$207:B286)</f>
        <v>7</v>
      </c>
      <c r="F285">
        <f t="shared" si="34"/>
        <v>0.48</v>
      </c>
      <c r="G285">
        <f t="shared" si="35"/>
        <v>0.14000000000000001</v>
      </c>
      <c r="H285">
        <f t="shared" si="33"/>
        <v>9.333333333333394E-4</v>
      </c>
      <c r="J285">
        <v>1.9525854055398726E-2</v>
      </c>
      <c r="K285">
        <v>0</v>
      </c>
      <c r="L285">
        <v>1</v>
      </c>
      <c r="M285">
        <f>SUM(L$63:L427)</f>
        <v>254</v>
      </c>
      <c r="N285">
        <f>SUM(K$63:K427)</f>
        <v>86</v>
      </c>
      <c r="O285">
        <f t="shared" si="36"/>
        <v>1.6933333333333334</v>
      </c>
      <c r="P285">
        <f t="shared" si="37"/>
        <v>1.72</v>
      </c>
      <c r="Q285">
        <f t="shared" si="38"/>
        <v>0.56933333333333347</v>
      </c>
    </row>
    <row r="286" spans="1:17" x14ac:dyDescent="0.3">
      <c r="A286">
        <v>5.5924922805739019E-3</v>
      </c>
      <c r="B286">
        <v>0</v>
      </c>
      <c r="C286">
        <v>1</v>
      </c>
      <c r="D286">
        <f>SUM(C$207:C286)</f>
        <v>73</v>
      </c>
      <c r="E286">
        <f>SUM(B$207:B287)</f>
        <v>7</v>
      </c>
      <c r="F286">
        <f t="shared" si="34"/>
        <v>0.48666666666666669</v>
      </c>
      <c r="G286">
        <f t="shared" si="35"/>
        <v>0.14000000000000001</v>
      </c>
      <c r="H286">
        <f t="shared" si="33"/>
        <v>1.8666666666666634E-3</v>
      </c>
      <c r="J286">
        <v>1.071493100843314E-2</v>
      </c>
      <c r="K286">
        <v>1</v>
      </c>
      <c r="L286">
        <v>0</v>
      </c>
      <c r="M286">
        <f>SUM(L$178:L313)</f>
        <v>118</v>
      </c>
      <c r="N286">
        <f>SUM(K$178:K313)</f>
        <v>16</v>
      </c>
      <c r="O286">
        <f t="shared" si="36"/>
        <v>0.78666666666666663</v>
      </c>
      <c r="P286">
        <f t="shared" si="37"/>
        <v>0.32</v>
      </c>
      <c r="Q286">
        <f t="shared" si="38"/>
        <v>-0.92480000000000007</v>
      </c>
    </row>
    <row r="287" spans="1:17" x14ac:dyDescent="0.3">
      <c r="A287">
        <v>5.137411348279261E-3</v>
      </c>
      <c r="B287">
        <v>0</v>
      </c>
      <c r="C287">
        <v>1</v>
      </c>
      <c r="D287">
        <f>SUM(C$206:C287)</f>
        <v>75</v>
      </c>
      <c r="E287">
        <f>SUM(B$206:B287)</f>
        <v>7</v>
      </c>
      <c r="F287">
        <f t="shared" si="34"/>
        <v>0.5</v>
      </c>
      <c r="G287">
        <f t="shared" si="35"/>
        <v>0.14000000000000001</v>
      </c>
      <c r="H287">
        <f t="shared" si="33"/>
        <v>0</v>
      </c>
      <c r="J287">
        <v>9.2597661806153204E-3</v>
      </c>
      <c r="K287">
        <v>0</v>
      </c>
      <c r="L287">
        <v>1</v>
      </c>
      <c r="M287">
        <f>SUM(L$179:L313)</f>
        <v>117</v>
      </c>
      <c r="N287">
        <f>SUM(K$179:K313)</f>
        <v>16</v>
      </c>
      <c r="O287">
        <f t="shared" si="36"/>
        <v>0.78</v>
      </c>
      <c r="P287">
        <f t="shared" si="37"/>
        <v>0.32</v>
      </c>
      <c r="Q287">
        <f t="shared" si="38"/>
        <v>-2.1333333333333118E-3</v>
      </c>
    </row>
    <row r="288" spans="1:17" x14ac:dyDescent="0.3">
      <c r="A288">
        <v>2.2446729440308427E-3</v>
      </c>
      <c r="B288">
        <v>0</v>
      </c>
      <c r="C288">
        <v>1</v>
      </c>
      <c r="D288">
        <f>SUM(C$207:C288)</f>
        <v>75</v>
      </c>
      <c r="E288">
        <f>SUM(B$207:B289)</f>
        <v>7</v>
      </c>
      <c r="F288">
        <f t="shared" si="34"/>
        <v>0.5</v>
      </c>
      <c r="G288">
        <f t="shared" si="35"/>
        <v>0.14000000000000001</v>
      </c>
      <c r="H288">
        <f t="shared" si="33"/>
        <v>9.333333333333394E-4</v>
      </c>
      <c r="J288">
        <v>7.2396811299701436E-3</v>
      </c>
      <c r="K288">
        <v>1</v>
      </c>
      <c r="L288">
        <v>0</v>
      </c>
      <c r="M288">
        <f>SUM(L$181:L312)</f>
        <v>114</v>
      </c>
      <c r="N288">
        <f>SUM(K$181:K312)</f>
        <v>16</v>
      </c>
      <c r="O288">
        <f t="shared" si="36"/>
        <v>0.76</v>
      </c>
      <c r="P288">
        <f t="shared" si="37"/>
        <v>0.32</v>
      </c>
      <c r="Q288">
        <f t="shared" si="38"/>
        <v>-6.4000000000000055E-3</v>
      </c>
    </row>
    <row r="289" spans="1:17" x14ac:dyDescent="0.3">
      <c r="A289">
        <v>-1.1104573154738229E-3</v>
      </c>
      <c r="B289">
        <v>0</v>
      </c>
      <c r="C289">
        <v>1</v>
      </c>
      <c r="D289">
        <f>SUM(C$207:C289)</f>
        <v>76</v>
      </c>
      <c r="E289">
        <f>SUM(B$207:B290)</f>
        <v>7</v>
      </c>
      <c r="F289">
        <f t="shared" si="34"/>
        <v>0.50666666666666671</v>
      </c>
      <c r="G289">
        <f t="shared" si="35"/>
        <v>0.14000000000000001</v>
      </c>
      <c r="H289">
        <f t="shared" si="33"/>
        <v>1.8666666666666634E-3</v>
      </c>
      <c r="J289">
        <v>1.8872624229777438E-3</v>
      </c>
      <c r="K289">
        <v>0</v>
      </c>
      <c r="L289">
        <v>1</v>
      </c>
      <c r="M289">
        <f>SUM(L$132:L362)</f>
        <v>186</v>
      </c>
      <c r="N289">
        <f>SUM(K$132:K362)</f>
        <v>43</v>
      </c>
      <c r="O289">
        <f t="shared" si="36"/>
        <v>1.24</v>
      </c>
      <c r="P289">
        <f t="shared" si="37"/>
        <v>0.86</v>
      </c>
      <c r="Q289">
        <f t="shared" si="38"/>
        <v>0.28319999999999995</v>
      </c>
    </row>
    <row r="290" spans="1:17" x14ac:dyDescent="0.3">
      <c r="A290">
        <v>-3.4712405867733248E-3</v>
      </c>
      <c r="B290">
        <v>0</v>
      </c>
      <c r="C290">
        <v>1</v>
      </c>
      <c r="D290">
        <f>SUM(C$206:C290)</f>
        <v>78</v>
      </c>
      <c r="E290">
        <f>SUM(B$206:B290)</f>
        <v>7</v>
      </c>
      <c r="F290">
        <f t="shared" si="34"/>
        <v>0.52</v>
      </c>
      <c r="G290">
        <f t="shared" si="35"/>
        <v>0.14000000000000001</v>
      </c>
      <c r="H290">
        <f t="shared" si="33"/>
        <v>0</v>
      </c>
      <c r="J290">
        <v>5.2027793698136877E-4</v>
      </c>
      <c r="K290">
        <v>0</v>
      </c>
      <c r="L290">
        <v>1</v>
      </c>
      <c r="M290">
        <f>SUM(L$41:L454)</f>
        <v>270</v>
      </c>
      <c r="N290">
        <f>SUM(K$41:K454)</f>
        <v>92</v>
      </c>
      <c r="O290">
        <f t="shared" si="36"/>
        <v>1.8</v>
      </c>
      <c r="P290">
        <f t="shared" si="37"/>
        <v>1.84</v>
      </c>
      <c r="Q290">
        <f t="shared" si="38"/>
        <v>0.75600000000000012</v>
      </c>
    </row>
    <row r="291" spans="1:17" x14ac:dyDescent="0.3">
      <c r="A291">
        <v>-5.5719422543408989E-3</v>
      </c>
      <c r="B291">
        <v>0</v>
      </c>
      <c r="C291">
        <v>1</v>
      </c>
      <c r="D291">
        <f>SUM(C$207:C291)</f>
        <v>78</v>
      </c>
      <c r="E291">
        <f>SUM(B$207:B292)</f>
        <v>8</v>
      </c>
      <c r="F291">
        <f t="shared" si="34"/>
        <v>0.52</v>
      </c>
      <c r="G291">
        <f t="shared" si="35"/>
        <v>0.16</v>
      </c>
      <c r="H291">
        <f t="shared" si="33"/>
        <v>1.0666666666666559E-3</v>
      </c>
      <c r="J291">
        <v>-1.6414713174863621E-3</v>
      </c>
      <c r="K291">
        <v>0</v>
      </c>
      <c r="L291">
        <v>1</v>
      </c>
      <c r="M291">
        <f>SUM(L$185:L311)</f>
        <v>112</v>
      </c>
      <c r="N291">
        <f>SUM(K$185:K311)</f>
        <v>13</v>
      </c>
      <c r="O291">
        <f t="shared" si="36"/>
        <v>0.7466666666666667</v>
      </c>
      <c r="P291">
        <f t="shared" si="37"/>
        <v>0.26</v>
      </c>
      <c r="Q291">
        <f t="shared" si="38"/>
        <v>-1.1059999999999999</v>
      </c>
    </row>
    <row r="292" spans="1:17" x14ac:dyDescent="0.3">
      <c r="A292">
        <v>-5.7307416409646192E-3</v>
      </c>
      <c r="B292">
        <v>1</v>
      </c>
      <c r="C292">
        <v>0</v>
      </c>
      <c r="D292">
        <f>SUM(C$206:C292)</f>
        <v>79</v>
      </c>
      <c r="E292">
        <f>SUM(B$206:B292)</f>
        <v>8</v>
      </c>
      <c r="F292">
        <f t="shared" si="34"/>
        <v>0.52666666666666662</v>
      </c>
      <c r="G292">
        <f t="shared" si="35"/>
        <v>0.16</v>
      </c>
      <c r="H292">
        <f t="shared" si="33"/>
        <v>0</v>
      </c>
      <c r="J292">
        <v>-4.2745466593078624E-3</v>
      </c>
      <c r="K292">
        <v>0</v>
      </c>
      <c r="L292">
        <v>1</v>
      </c>
      <c r="M292">
        <f>SUM(L$187:L310)</f>
        <v>109</v>
      </c>
      <c r="N292">
        <f>SUM(K$187:K310)</f>
        <v>13</v>
      </c>
      <c r="O292">
        <f t="shared" si="36"/>
        <v>0.72666666666666668</v>
      </c>
      <c r="P292">
        <f t="shared" si="37"/>
        <v>0.26</v>
      </c>
      <c r="Q292">
        <f t="shared" si="38"/>
        <v>-5.200000000000005E-3</v>
      </c>
    </row>
    <row r="293" spans="1:17" x14ac:dyDescent="0.3">
      <c r="A293">
        <v>-9.0733953123437548E-3</v>
      </c>
      <c r="B293">
        <v>0</v>
      </c>
      <c r="C293">
        <v>1</v>
      </c>
      <c r="D293">
        <f>SUM(C$207:C293)</f>
        <v>79</v>
      </c>
      <c r="E293">
        <f>SUM(B$207:B294)</f>
        <v>8</v>
      </c>
      <c r="F293">
        <f t="shared" si="34"/>
        <v>0.52666666666666662</v>
      </c>
      <c r="G293">
        <f t="shared" si="35"/>
        <v>0.16</v>
      </c>
      <c r="H293">
        <f t="shared" ref="H293:H324" si="39">(G293+G294)/2*(F294-F293)</f>
        <v>1.0666666666666737E-3</v>
      </c>
      <c r="J293">
        <v>-5.3839894760646309E-3</v>
      </c>
      <c r="K293">
        <v>0</v>
      </c>
      <c r="L293">
        <v>1</v>
      </c>
      <c r="M293">
        <f>SUM(L$191:L307)</f>
        <v>103</v>
      </c>
      <c r="N293">
        <f>SUM(K$191:K307)</f>
        <v>12</v>
      </c>
      <c r="O293">
        <f t="shared" si="36"/>
        <v>0.68666666666666665</v>
      </c>
      <c r="P293">
        <f t="shared" si="37"/>
        <v>0.24</v>
      </c>
      <c r="Q293">
        <f t="shared" si="38"/>
        <v>-1.0000000000000009E-2</v>
      </c>
    </row>
    <row r="294" spans="1:17" x14ac:dyDescent="0.3">
      <c r="A294">
        <v>-9.2625138195347526E-3</v>
      </c>
      <c r="B294">
        <v>0</v>
      </c>
      <c r="C294">
        <v>1</v>
      </c>
      <c r="D294">
        <f>SUM(C$207:C294)</f>
        <v>80</v>
      </c>
      <c r="E294">
        <f>SUM(B$207:B295)</f>
        <v>8</v>
      </c>
      <c r="F294">
        <f t="shared" si="34"/>
        <v>0.53333333333333333</v>
      </c>
      <c r="G294">
        <f t="shared" si="35"/>
        <v>0.16</v>
      </c>
      <c r="H294">
        <f t="shared" si="39"/>
        <v>2.1333333333333295E-3</v>
      </c>
      <c r="J294">
        <v>-6.7475932142927256E-3</v>
      </c>
      <c r="K294">
        <v>0</v>
      </c>
      <c r="L294">
        <v>1</v>
      </c>
      <c r="M294">
        <f>SUM(L$95:L404)</f>
        <v>230</v>
      </c>
      <c r="N294">
        <f>SUM(K$95:K404)</f>
        <v>78</v>
      </c>
      <c r="O294">
        <f t="shared" si="36"/>
        <v>1.5333333333333334</v>
      </c>
      <c r="P294">
        <f t="shared" si="37"/>
        <v>1.56</v>
      </c>
      <c r="Q294">
        <f t="shared" si="38"/>
        <v>0.76200000000000012</v>
      </c>
    </row>
    <row r="295" spans="1:17" x14ac:dyDescent="0.3">
      <c r="A295">
        <v>-1.9140426051678608E-2</v>
      </c>
      <c r="B295">
        <v>0</v>
      </c>
      <c r="C295">
        <v>1</v>
      </c>
      <c r="D295">
        <f>SUM(C$206:C295)</f>
        <v>82</v>
      </c>
      <c r="E295">
        <f>SUM(B$206:B295)</f>
        <v>8</v>
      </c>
      <c r="F295">
        <f t="shared" si="34"/>
        <v>0.54666666666666663</v>
      </c>
      <c r="G295">
        <f t="shared" si="35"/>
        <v>0.16</v>
      </c>
      <c r="H295">
        <f t="shared" si="39"/>
        <v>1.0666666666666737E-3</v>
      </c>
      <c r="J295">
        <v>-8.4190572523970553E-3</v>
      </c>
      <c r="K295">
        <v>0</v>
      </c>
      <c r="L295">
        <v>1</v>
      </c>
      <c r="M295">
        <f>SUM(L$36:L464)</f>
        <v>275</v>
      </c>
      <c r="N295">
        <f>SUM(K$36:K464)</f>
        <v>92</v>
      </c>
      <c r="O295">
        <f t="shared" si="36"/>
        <v>1.8333333333333333</v>
      </c>
      <c r="P295">
        <f t="shared" si="37"/>
        <v>1.84</v>
      </c>
      <c r="Q295">
        <f t="shared" si="38"/>
        <v>0.50999999999999979</v>
      </c>
    </row>
    <row r="296" spans="1:17" x14ac:dyDescent="0.3">
      <c r="A296">
        <v>-1.919451500012824E-2</v>
      </c>
      <c r="B296">
        <v>0</v>
      </c>
      <c r="C296">
        <v>1</v>
      </c>
      <c r="D296">
        <f>SUM(C$206:C296)</f>
        <v>83</v>
      </c>
      <c r="E296">
        <f>SUM(B$206:B296)</f>
        <v>8</v>
      </c>
      <c r="F296">
        <f t="shared" si="34"/>
        <v>0.55333333333333334</v>
      </c>
      <c r="G296">
        <f t="shared" si="35"/>
        <v>0.16</v>
      </c>
      <c r="H296">
        <f t="shared" si="39"/>
        <v>1.0666666666666737E-3</v>
      </c>
      <c r="J296">
        <v>-1.2405304303938353E-2</v>
      </c>
      <c r="K296">
        <v>1</v>
      </c>
      <c r="L296">
        <v>0</v>
      </c>
      <c r="M296">
        <f>SUM(L$174:L327)</f>
        <v>135</v>
      </c>
      <c r="N296">
        <f>SUM(K$174:K327)</f>
        <v>17</v>
      </c>
      <c r="O296">
        <f t="shared" si="36"/>
        <v>0.9</v>
      </c>
      <c r="P296">
        <f t="shared" si="37"/>
        <v>0.34</v>
      </c>
      <c r="Q296">
        <f t="shared" si="38"/>
        <v>-1.0173333333333332</v>
      </c>
    </row>
    <row r="297" spans="1:17" x14ac:dyDescent="0.3">
      <c r="A297">
        <v>-2.1020936563311166E-2</v>
      </c>
      <c r="B297">
        <v>0</v>
      </c>
      <c r="C297">
        <v>1</v>
      </c>
      <c r="D297">
        <f>SUM(C$206:C297)</f>
        <v>84</v>
      </c>
      <c r="E297">
        <f>SUM(B$206:B297)</f>
        <v>8</v>
      </c>
      <c r="F297">
        <f t="shared" si="34"/>
        <v>0.56000000000000005</v>
      </c>
      <c r="G297">
        <f t="shared" si="35"/>
        <v>0.16</v>
      </c>
      <c r="H297">
        <f t="shared" si="39"/>
        <v>0</v>
      </c>
      <c r="J297">
        <v>-1.4463635409130024E-2</v>
      </c>
      <c r="K297">
        <v>0</v>
      </c>
      <c r="L297">
        <v>1</v>
      </c>
      <c r="M297">
        <f>SUM(L$201:L301)</f>
        <v>89</v>
      </c>
      <c r="N297">
        <f>SUM(K$201:K301)</f>
        <v>10</v>
      </c>
      <c r="O297">
        <f t="shared" si="36"/>
        <v>0.59333333333333338</v>
      </c>
      <c r="P297">
        <f t="shared" si="37"/>
        <v>0.2</v>
      </c>
      <c r="Q297">
        <f t="shared" si="38"/>
        <v>-8.2799999999999999E-2</v>
      </c>
    </row>
    <row r="298" spans="1:17" x14ac:dyDescent="0.3">
      <c r="A298">
        <v>-2.3228141588916534E-2</v>
      </c>
      <c r="B298">
        <v>0</v>
      </c>
      <c r="C298">
        <v>1</v>
      </c>
      <c r="D298">
        <f>SUM(C$207:C298)</f>
        <v>84</v>
      </c>
      <c r="E298">
        <f>SUM(B$207:B299)</f>
        <v>8</v>
      </c>
      <c r="F298">
        <f t="shared" si="34"/>
        <v>0.56000000000000005</v>
      </c>
      <c r="G298">
        <f t="shared" si="35"/>
        <v>0.16</v>
      </c>
      <c r="H298">
        <f t="shared" si="39"/>
        <v>2.1333333333333295E-3</v>
      </c>
      <c r="J298">
        <v>-1.5875386481709948E-2</v>
      </c>
      <c r="K298">
        <v>0</v>
      </c>
      <c r="L298">
        <v>1</v>
      </c>
      <c r="M298">
        <f>SUM(L$202:L301)</f>
        <v>88</v>
      </c>
      <c r="N298">
        <f>SUM(K$202:K301)</f>
        <v>10</v>
      </c>
      <c r="O298">
        <f t="shared" si="36"/>
        <v>0.58666666666666667</v>
      </c>
      <c r="P298">
        <f t="shared" si="37"/>
        <v>0.2</v>
      </c>
      <c r="Q298">
        <f t="shared" si="38"/>
        <v>-1.333333333333342E-3</v>
      </c>
    </row>
    <row r="299" spans="1:17" x14ac:dyDescent="0.3">
      <c r="A299">
        <v>-2.4632056575863717E-2</v>
      </c>
      <c r="B299">
        <v>0</v>
      </c>
      <c r="C299">
        <v>1</v>
      </c>
      <c r="D299">
        <f>SUM(C$206:C299)</f>
        <v>86</v>
      </c>
      <c r="E299">
        <f>SUM(B$206:B299)</f>
        <v>8</v>
      </c>
      <c r="F299">
        <f t="shared" si="34"/>
        <v>0.57333333333333336</v>
      </c>
      <c r="G299">
        <f t="shared" si="35"/>
        <v>0.16</v>
      </c>
      <c r="H299">
        <f t="shared" si="39"/>
        <v>1.0666666666666559E-3</v>
      </c>
      <c r="J299">
        <v>-1.6084936834008426E-2</v>
      </c>
      <c r="K299">
        <v>0</v>
      </c>
      <c r="L299">
        <v>1</v>
      </c>
      <c r="M299">
        <f>SUM(L$203:L301)</f>
        <v>87</v>
      </c>
      <c r="N299">
        <f>SUM(K$203:K301)</f>
        <v>10</v>
      </c>
      <c r="O299">
        <f t="shared" si="36"/>
        <v>0.57999999999999996</v>
      </c>
      <c r="P299">
        <f t="shared" si="37"/>
        <v>0.2</v>
      </c>
      <c r="Q299">
        <f t="shared" si="38"/>
        <v>-1.333333333333342E-3</v>
      </c>
    </row>
    <row r="300" spans="1:17" x14ac:dyDescent="0.3">
      <c r="A300">
        <v>-2.5875788037183114E-2</v>
      </c>
      <c r="B300">
        <v>0</v>
      </c>
      <c r="C300">
        <v>1</v>
      </c>
      <c r="D300">
        <f>SUM(C$206:C300)</f>
        <v>87</v>
      </c>
      <c r="E300">
        <f>SUM(B$206:B300)</f>
        <v>8</v>
      </c>
      <c r="F300">
        <f t="shared" si="34"/>
        <v>0.57999999999999996</v>
      </c>
      <c r="G300">
        <f t="shared" si="35"/>
        <v>0.16</v>
      </c>
      <c r="H300">
        <f t="shared" si="39"/>
        <v>0</v>
      </c>
      <c r="J300">
        <v>-1.6998737780389038E-2</v>
      </c>
      <c r="K300">
        <v>0</v>
      </c>
      <c r="L300">
        <v>1</v>
      </c>
      <c r="M300">
        <f>SUM(L$93:L412)</f>
        <v>232</v>
      </c>
      <c r="N300">
        <f>SUM(K$93:K412)</f>
        <v>78</v>
      </c>
      <c r="O300">
        <f t="shared" si="36"/>
        <v>1.5466666666666666</v>
      </c>
      <c r="P300">
        <f t="shared" si="37"/>
        <v>1.56</v>
      </c>
      <c r="Q300">
        <f t="shared" si="38"/>
        <v>0.85066666666666668</v>
      </c>
    </row>
    <row r="301" spans="1:17" x14ac:dyDescent="0.3">
      <c r="A301">
        <v>-2.9271531512990417E-2</v>
      </c>
      <c r="B301">
        <v>1</v>
      </c>
      <c r="C301">
        <v>0</v>
      </c>
      <c r="D301">
        <f>SUM(C$206:C301)</f>
        <v>87</v>
      </c>
      <c r="E301">
        <f>SUM(B$206:B301)</f>
        <v>9</v>
      </c>
      <c r="F301">
        <f t="shared" si="34"/>
        <v>0.57999999999999996</v>
      </c>
      <c r="G301">
        <f t="shared" si="35"/>
        <v>0.18</v>
      </c>
      <c r="H301">
        <f t="shared" si="39"/>
        <v>1.2000000000000077E-3</v>
      </c>
      <c r="J301">
        <v>-1.7498074568404437E-2</v>
      </c>
      <c r="K301">
        <v>0</v>
      </c>
      <c r="L301">
        <v>1</v>
      </c>
      <c r="M301">
        <f>SUM(L$205:L301)</f>
        <v>87</v>
      </c>
      <c r="N301">
        <f>SUM(K$205:K301)</f>
        <v>10</v>
      </c>
      <c r="O301">
        <f t="shared" si="36"/>
        <v>0.57999999999999996</v>
      </c>
      <c r="P301">
        <f t="shared" si="37"/>
        <v>0.2</v>
      </c>
      <c r="Q301">
        <f t="shared" si="38"/>
        <v>-0.85066666666666668</v>
      </c>
    </row>
    <row r="302" spans="1:17" x14ac:dyDescent="0.3">
      <c r="A302">
        <v>-3.207788245262809E-2</v>
      </c>
      <c r="B302">
        <v>0</v>
      </c>
      <c r="C302">
        <v>1</v>
      </c>
      <c r="D302">
        <f>SUM(C$206:C302)</f>
        <v>88</v>
      </c>
      <c r="E302">
        <f>SUM(B$206:B302)</f>
        <v>9</v>
      </c>
      <c r="F302">
        <f t="shared" ref="F302:F333" si="40">D302/150</f>
        <v>0.58666666666666667</v>
      </c>
      <c r="G302">
        <f t="shared" ref="G302:G333" si="41">E302/50</f>
        <v>0.18</v>
      </c>
      <c r="H302">
        <f t="shared" si="39"/>
        <v>1.2000000000000077E-3</v>
      </c>
      <c r="J302">
        <v>-1.8489657419166361E-2</v>
      </c>
      <c r="K302">
        <v>0</v>
      </c>
      <c r="L302">
        <v>1</v>
      </c>
      <c r="M302">
        <f>SUM(L$23:L484)</f>
        <v>286</v>
      </c>
      <c r="N302">
        <f>SUM(K$23:K484)</f>
        <v>94</v>
      </c>
      <c r="O302">
        <f t="shared" ref="O302:O333" si="42">M302/150</f>
        <v>1.9066666666666667</v>
      </c>
      <c r="P302">
        <f t="shared" ref="P302:P333" si="43">N302/50</f>
        <v>1.88</v>
      </c>
      <c r="Q302">
        <f t="shared" si="38"/>
        <v>1.3797333333333335</v>
      </c>
    </row>
    <row r="303" spans="1:17" x14ac:dyDescent="0.3">
      <c r="A303">
        <v>-3.9761678367815731E-2</v>
      </c>
      <c r="B303">
        <v>0</v>
      </c>
      <c r="C303">
        <v>1</v>
      </c>
      <c r="D303">
        <f>SUM(C$206:C303)</f>
        <v>89</v>
      </c>
      <c r="E303">
        <f>SUM(B$206:B303)</f>
        <v>9</v>
      </c>
      <c r="F303">
        <f t="shared" si="40"/>
        <v>0.59333333333333338</v>
      </c>
      <c r="G303">
        <f t="shared" si="41"/>
        <v>0.18</v>
      </c>
      <c r="H303">
        <f t="shared" si="39"/>
        <v>0</v>
      </c>
      <c r="J303">
        <v>-1.8604487398563831E-2</v>
      </c>
      <c r="K303">
        <v>0</v>
      </c>
      <c r="L303">
        <v>1</v>
      </c>
      <c r="M303">
        <f>SUM(L$205:L303)</f>
        <v>89</v>
      </c>
      <c r="N303">
        <f>SUM(K$205:K303)</f>
        <v>10</v>
      </c>
      <c r="O303">
        <f t="shared" si="42"/>
        <v>0.59333333333333338</v>
      </c>
      <c r="P303">
        <f t="shared" si="43"/>
        <v>0.2</v>
      </c>
      <c r="Q303">
        <f t="shared" ref="Q303:Q334" si="44">(P302+P303)/2*(O303-O302)</f>
        <v>-1.3658666666666668</v>
      </c>
    </row>
    <row r="304" spans="1:17" x14ac:dyDescent="0.3">
      <c r="A304">
        <v>-4.0592539301796016E-2</v>
      </c>
      <c r="B304">
        <v>1</v>
      </c>
      <c r="C304">
        <v>0</v>
      </c>
      <c r="D304">
        <f>SUM(C$206:C304)</f>
        <v>89</v>
      </c>
      <c r="E304">
        <f>SUM(B$206:B304)</f>
        <v>10</v>
      </c>
      <c r="F304">
        <f t="shared" si="40"/>
        <v>0.59333333333333338</v>
      </c>
      <c r="G304">
        <f t="shared" si="41"/>
        <v>0.2</v>
      </c>
      <c r="H304">
        <f t="shared" si="39"/>
        <v>1.3333333333333198E-3</v>
      </c>
      <c r="J304">
        <v>-1.9551004968820042E-2</v>
      </c>
      <c r="K304">
        <v>0</v>
      </c>
      <c r="L304">
        <v>1</v>
      </c>
      <c r="M304">
        <f>SUM(L$15:L494)</f>
        <v>292</v>
      </c>
      <c r="N304">
        <f>SUM(K$15:K494)</f>
        <v>96</v>
      </c>
      <c r="O304">
        <f t="shared" si="42"/>
        <v>1.9466666666666668</v>
      </c>
      <c r="P304">
        <f t="shared" si="43"/>
        <v>1.92</v>
      </c>
      <c r="Q304">
        <f t="shared" si="44"/>
        <v>1.4345333333333337</v>
      </c>
    </row>
    <row r="305" spans="1:17" x14ac:dyDescent="0.3">
      <c r="A305">
        <v>-4.0997401533293745E-2</v>
      </c>
      <c r="B305">
        <v>0</v>
      </c>
      <c r="C305">
        <v>1</v>
      </c>
      <c r="D305">
        <f>SUM(C$206:C305)</f>
        <v>90</v>
      </c>
      <c r="E305">
        <f>SUM(B$206:B305)</f>
        <v>10</v>
      </c>
      <c r="F305">
        <f t="shared" si="40"/>
        <v>0.6</v>
      </c>
      <c r="G305">
        <f t="shared" si="41"/>
        <v>0.2</v>
      </c>
      <c r="H305">
        <f t="shared" si="39"/>
        <v>0</v>
      </c>
      <c r="J305">
        <v>-1.9737424023057375E-2</v>
      </c>
      <c r="K305">
        <v>0</v>
      </c>
      <c r="L305">
        <v>1</v>
      </c>
      <c r="M305">
        <f>SUM(L$159:L351)</f>
        <v>164</v>
      </c>
      <c r="N305">
        <f>SUM(K$159:K351)</f>
        <v>27</v>
      </c>
      <c r="O305">
        <f t="shared" si="42"/>
        <v>1.0933333333333333</v>
      </c>
      <c r="P305">
        <f t="shared" si="43"/>
        <v>0.54</v>
      </c>
      <c r="Q305">
        <f t="shared" si="44"/>
        <v>-1.0496000000000001</v>
      </c>
    </row>
    <row r="306" spans="1:17" x14ac:dyDescent="0.3">
      <c r="A306">
        <v>-4.1071260030428859E-2</v>
      </c>
      <c r="B306">
        <v>0</v>
      </c>
      <c r="C306">
        <v>1</v>
      </c>
      <c r="D306">
        <f>SUM(C$207:C306)</f>
        <v>90</v>
      </c>
      <c r="E306">
        <f>SUM(B$207:B307)</f>
        <v>10</v>
      </c>
      <c r="F306">
        <f t="shared" si="40"/>
        <v>0.6</v>
      </c>
      <c r="G306">
        <f t="shared" si="41"/>
        <v>0.2</v>
      </c>
      <c r="H306">
        <f t="shared" si="39"/>
        <v>2.6666666666666618E-3</v>
      </c>
      <c r="J306">
        <v>-2.0642516502027933E-2</v>
      </c>
      <c r="K306">
        <v>0</v>
      </c>
      <c r="L306">
        <v>1</v>
      </c>
      <c r="M306">
        <f>SUM(L$205:L306)</f>
        <v>92</v>
      </c>
      <c r="N306">
        <f>SUM(K$205:K306)</f>
        <v>10</v>
      </c>
      <c r="O306">
        <f t="shared" si="42"/>
        <v>0.61333333333333329</v>
      </c>
      <c r="P306">
        <f t="shared" si="43"/>
        <v>0.2</v>
      </c>
      <c r="Q306">
        <f t="shared" si="44"/>
        <v>-0.17759999999999998</v>
      </c>
    </row>
    <row r="307" spans="1:17" x14ac:dyDescent="0.3">
      <c r="A307">
        <v>-4.1924232904374997E-2</v>
      </c>
      <c r="B307">
        <v>0</v>
      </c>
      <c r="C307">
        <v>1</v>
      </c>
      <c r="D307">
        <f>SUM(C$206:C307)</f>
        <v>92</v>
      </c>
      <c r="E307">
        <f>SUM(B$206:B307)</f>
        <v>10</v>
      </c>
      <c r="F307">
        <f t="shared" si="40"/>
        <v>0.61333333333333329</v>
      </c>
      <c r="G307">
        <f t="shared" si="41"/>
        <v>0.2</v>
      </c>
      <c r="H307">
        <f t="shared" si="39"/>
        <v>-6.133333333333333E-2</v>
      </c>
      <c r="J307">
        <v>-2.4024475954599264E-2</v>
      </c>
      <c r="K307">
        <v>0</v>
      </c>
      <c r="L307">
        <v>1</v>
      </c>
      <c r="M307">
        <f>SUM(L$87:L425)</f>
        <v>238</v>
      </c>
      <c r="N307">
        <f>SUM(K$87:K425)</f>
        <v>78</v>
      </c>
      <c r="O307">
        <f t="shared" si="42"/>
        <v>1.5866666666666667</v>
      </c>
      <c r="P307">
        <f t="shared" si="43"/>
        <v>1.56</v>
      </c>
      <c r="Q307">
        <f t="shared" si="44"/>
        <v>0.85653333333333337</v>
      </c>
    </row>
    <row r="308" spans="1:17" x14ac:dyDescent="0.3">
      <c r="A308">
        <v>-4.6611793098461154E-2</v>
      </c>
      <c r="B308">
        <v>1</v>
      </c>
      <c r="C308">
        <v>0</v>
      </c>
      <c r="F308">
        <f t="shared" si="40"/>
        <v>0</v>
      </c>
      <c r="G308">
        <f t="shared" si="41"/>
        <v>0</v>
      </c>
      <c r="H308">
        <f t="shared" si="39"/>
        <v>6.7466666666666661E-2</v>
      </c>
      <c r="J308">
        <v>-2.5433455856021872E-2</v>
      </c>
      <c r="K308">
        <v>0</v>
      </c>
      <c r="L308">
        <v>1</v>
      </c>
      <c r="M308">
        <f>SUM(L$45:L468)</f>
        <v>267</v>
      </c>
      <c r="N308">
        <f>SUM(K$45:K468)</f>
        <v>91</v>
      </c>
      <c r="O308">
        <f t="shared" si="42"/>
        <v>1.78</v>
      </c>
      <c r="P308">
        <f t="shared" si="43"/>
        <v>1.82</v>
      </c>
      <c r="Q308">
        <f t="shared" si="44"/>
        <v>0.32673333333333338</v>
      </c>
    </row>
    <row r="309" spans="1:17" x14ac:dyDescent="0.3">
      <c r="A309">
        <v>-4.985996579912319E-2</v>
      </c>
      <c r="B309">
        <v>0</v>
      </c>
      <c r="C309">
        <v>1</v>
      </c>
      <c r="D309">
        <f>SUM(C$207:C309)</f>
        <v>92</v>
      </c>
      <c r="E309">
        <f>SUM(B$207:B310)</f>
        <v>11</v>
      </c>
      <c r="F309">
        <f t="shared" si="40"/>
        <v>0.61333333333333329</v>
      </c>
      <c r="G309">
        <f t="shared" si="41"/>
        <v>0.22</v>
      </c>
      <c r="H309">
        <f t="shared" si="39"/>
        <v>1.4666666666666762E-3</v>
      </c>
      <c r="J309">
        <v>-2.6278723863768991E-2</v>
      </c>
      <c r="K309">
        <v>0</v>
      </c>
      <c r="L309">
        <v>1</v>
      </c>
      <c r="M309">
        <f>SUM(L$75:L439)</f>
        <v>246</v>
      </c>
      <c r="N309">
        <f>SUM(K$75:K439)</f>
        <v>82</v>
      </c>
      <c r="O309">
        <f t="shared" si="42"/>
        <v>1.64</v>
      </c>
      <c r="P309">
        <f t="shared" si="43"/>
        <v>1.64</v>
      </c>
      <c r="Q309">
        <f t="shared" si="44"/>
        <v>-0.24220000000000022</v>
      </c>
    </row>
    <row r="310" spans="1:17" x14ac:dyDescent="0.3">
      <c r="A310">
        <v>-5.0006960397064142E-2</v>
      </c>
      <c r="B310">
        <v>0</v>
      </c>
      <c r="C310">
        <v>1</v>
      </c>
      <c r="D310">
        <f>SUM(C$207:C310)</f>
        <v>93</v>
      </c>
      <c r="E310">
        <f>SUM(B$207:B311)</f>
        <v>11</v>
      </c>
      <c r="F310">
        <f t="shared" si="40"/>
        <v>0.62</v>
      </c>
      <c r="G310">
        <f t="shared" si="41"/>
        <v>0.22</v>
      </c>
      <c r="H310">
        <f t="shared" si="39"/>
        <v>2.9333333333333277E-3</v>
      </c>
      <c r="J310">
        <v>-2.7972149567275166E-2</v>
      </c>
      <c r="K310">
        <v>0</v>
      </c>
      <c r="L310">
        <v>1</v>
      </c>
      <c r="M310">
        <f>SUM(L$205:L310)</f>
        <v>96</v>
      </c>
      <c r="N310">
        <f>SUM(K$205:K310)</f>
        <v>10</v>
      </c>
      <c r="O310">
        <f t="shared" si="42"/>
        <v>0.64</v>
      </c>
      <c r="P310">
        <f t="shared" si="43"/>
        <v>0.2</v>
      </c>
      <c r="Q310">
        <f t="shared" si="44"/>
        <v>-0.91999999999999982</v>
      </c>
    </row>
    <row r="311" spans="1:17" x14ac:dyDescent="0.3">
      <c r="A311">
        <v>-5.577438818361638E-2</v>
      </c>
      <c r="B311">
        <v>0</v>
      </c>
      <c r="C311">
        <v>1</v>
      </c>
      <c r="D311">
        <f>SUM(C$206:C311)</f>
        <v>95</v>
      </c>
      <c r="E311">
        <f>SUM(B$206:B311)</f>
        <v>11</v>
      </c>
      <c r="F311">
        <f t="shared" si="40"/>
        <v>0.6333333333333333</v>
      </c>
      <c r="G311">
        <f t="shared" si="41"/>
        <v>0.22</v>
      </c>
      <c r="H311">
        <f t="shared" si="39"/>
        <v>1.4666666666666762E-3</v>
      </c>
      <c r="J311">
        <v>-2.9639181225319021E-2</v>
      </c>
      <c r="K311">
        <v>0</v>
      </c>
      <c r="L311">
        <v>1</v>
      </c>
      <c r="M311">
        <f>SUM(L$175:L341)</f>
        <v>146</v>
      </c>
      <c r="N311">
        <f>SUM(K$175:K341)</f>
        <v>19</v>
      </c>
      <c r="O311">
        <f t="shared" si="42"/>
        <v>0.97333333333333338</v>
      </c>
      <c r="P311">
        <f t="shared" si="43"/>
        <v>0.38</v>
      </c>
      <c r="Q311">
        <f t="shared" si="44"/>
        <v>9.6666666666666692E-2</v>
      </c>
    </row>
    <row r="312" spans="1:17" x14ac:dyDescent="0.3">
      <c r="A312">
        <v>-5.6260833357472839E-2</v>
      </c>
      <c r="B312">
        <v>0</v>
      </c>
      <c r="C312">
        <v>1</v>
      </c>
      <c r="D312">
        <f>SUM(C$206:C312)</f>
        <v>96</v>
      </c>
      <c r="E312">
        <f>SUM(B$206:B312)</f>
        <v>11</v>
      </c>
      <c r="F312">
        <f t="shared" si="40"/>
        <v>0.64</v>
      </c>
      <c r="G312">
        <f t="shared" si="41"/>
        <v>0.22</v>
      </c>
      <c r="H312">
        <f t="shared" si="39"/>
        <v>1.4666666666666517E-3</v>
      </c>
      <c r="J312">
        <v>-3.007691831122751E-2</v>
      </c>
      <c r="K312">
        <v>1</v>
      </c>
      <c r="L312">
        <v>0</v>
      </c>
      <c r="M312">
        <f>SUM(L$205:L312)</f>
        <v>97</v>
      </c>
      <c r="N312">
        <f>SUM(K$205:K312)</f>
        <v>11</v>
      </c>
      <c r="O312">
        <f t="shared" si="42"/>
        <v>0.64666666666666661</v>
      </c>
      <c r="P312">
        <f t="shared" si="43"/>
        <v>0.22</v>
      </c>
      <c r="Q312">
        <f t="shared" si="44"/>
        <v>-9.8000000000000032E-2</v>
      </c>
    </row>
    <row r="313" spans="1:17" x14ac:dyDescent="0.3">
      <c r="A313">
        <v>-5.6313371001385955E-2</v>
      </c>
      <c r="B313">
        <v>0</v>
      </c>
      <c r="C313">
        <v>1</v>
      </c>
      <c r="D313">
        <f>SUM(C$206:C313)</f>
        <v>97</v>
      </c>
      <c r="E313">
        <f>SUM(B$206:B313)</f>
        <v>11</v>
      </c>
      <c r="F313">
        <f t="shared" si="40"/>
        <v>0.64666666666666661</v>
      </c>
      <c r="G313">
        <f t="shared" si="41"/>
        <v>0.22</v>
      </c>
      <c r="H313">
        <f t="shared" si="39"/>
        <v>1.4666666666666762E-3</v>
      </c>
      <c r="J313">
        <v>-3.0938539882568231E-2</v>
      </c>
      <c r="K313">
        <v>0</v>
      </c>
      <c r="L313">
        <v>1</v>
      </c>
      <c r="M313">
        <f>SUM(L$205:L313)</f>
        <v>98</v>
      </c>
      <c r="N313">
        <f>SUM(K$205:K313)</f>
        <v>11</v>
      </c>
      <c r="O313">
        <f t="shared" si="42"/>
        <v>0.65333333333333332</v>
      </c>
      <c r="P313">
        <f t="shared" si="43"/>
        <v>0.22</v>
      </c>
      <c r="Q313">
        <f t="shared" si="44"/>
        <v>1.4666666666666762E-3</v>
      </c>
    </row>
    <row r="314" spans="1:17" x14ac:dyDescent="0.3">
      <c r="A314">
        <v>-5.7405426897513268E-2</v>
      </c>
      <c r="B314">
        <v>0</v>
      </c>
      <c r="C314">
        <v>1</v>
      </c>
      <c r="D314">
        <f>SUM(C$206:C314)</f>
        <v>98</v>
      </c>
      <c r="E314">
        <f>SUM(B$206:B314)</f>
        <v>11</v>
      </c>
      <c r="F314">
        <f t="shared" si="40"/>
        <v>0.65333333333333332</v>
      </c>
      <c r="G314">
        <f t="shared" si="41"/>
        <v>0.22</v>
      </c>
      <c r="H314">
        <f t="shared" si="39"/>
        <v>0</v>
      </c>
      <c r="J314">
        <v>-3.2954576374954275E-2</v>
      </c>
      <c r="K314">
        <v>0</v>
      </c>
      <c r="L314">
        <v>1</v>
      </c>
      <c r="M314">
        <f>SUM(L$133:L386)</f>
        <v>196</v>
      </c>
      <c r="N314">
        <f>SUM(K$133:K386)</f>
        <v>56</v>
      </c>
      <c r="O314">
        <f t="shared" si="42"/>
        <v>1.3066666666666666</v>
      </c>
      <c r="P314">
        <f t="shared" si="43"/>
        <v>1.1200000000000001</v>
      </c>
      <c r="Q314">
        <f t="shared" si="44"/>
        <v>0.43773333333333336</v>
      </c>
    </row>
    <row r="315" spans="1:17" x14ac:dyDescent="0.3">
      <c r="A315">
        <v>-5.9092911567494431E-2</v>
      </c>
      <c r="B315">
        <v>0</v>
      </c>
      <c r="C315">
        <v>1</v>
      </c>
      <c r="D315">
        <f>SUM(C$207:C315)</f>
        <v>98</v>
      </c>
      <c r="E315">
        <f>SUM(B$207:B316)</f>
        <v>11</v>
      </c>
      <c r="F315">
        <f t="shared" si="40"/>
        <v>0.65333333333333332</v>
      </c>
      <c r="G315">
        <f t="shared" si="41"/>
        <v>0.22</v>
      </c>
      <c r="H315">
        <f t="shared" si="39"/>
        <v>2.9333333333333277E-3</v>
      </c>
      <c r="J315">
        <v>-3.5744121551735696E-2</v>
      </c>
      <c r="K315">
        <v>0</v>
      </c>
      <c r="L315">
        <v>1</v>
      </c>
      <c r="M315">
        <f>SUM(L$205:L315)</f>
        <v>100</v>
      </c>
      <c r="N315">
        <f>SUM(K$205:K315)</f>
        <v>11</v>
      </c>
      <c r="O315">
        <f t="shared" si="42"/>
        <v>0.66666666666666663</v>
      </c>
      <c r="P315">
        <f t="shared" si="43"/>
        <v>0.22</v>
      </c>
      <c r="Q315">
        <f t="shared" si="44"/>
        <v>-0.42880000000000001</v>
      </c>
    </row>
    <row r="316" spans="1:17" x14ac:dyDescent="0.3">
      <c r="A316">
        <v>-5.9411521633250308E-2</v>
      </c>
      <c r="B316">
        <v>0</v>
      </c>
      <c r="C316">
        <v>1</v>
      </c>
      <c r="D316">
        <f>SUM(C$206:C316)</f>
        <v>100</v>
      </c>
      <c r="E316">
        <f>SUM(B$206:B316)</f>
        <v>11</v>
      </c>
      <c r="F316">
        <f t="shared" si="40"/>
        <v>0.66666666666666663</v>
      </c>
      <c r="G316">
        <f t="shared" si="41"/>
        <v>0.22</v>
      </c>
      <c r="H316">
        <f t="shared" si="39"/>
        <v>1.4666666666666762E-3</v>
      </c>
      <c r="J316">
        <v>-3.6770492028381521E-2</v>
      </c>
      <c r="K316">
        <v>0</v>
      </c>
      <c r="L316">
        <v>1</v>
      </c>
      <c r="M316">
        <f>SUM(L$205:L316)</f>
        <v>101</v>
      </c>
      <c r="N316">
        <f>SUM(K$205:K316)</f>
        <v>11</v>
      </c>
      <c r="O316">
        <f t="shared" si="42"/>
        <v>0.67333333333333334</v>
      </c>
      <c r="P316">
        <f t="shared" si="43"/>
        <v>0.22</v>
      </c>
      <c r="Q316">
        <f t="shared" si="44"/>
        <v>1.4666666666666762E-3</v>
      </c>
    </row>
    <row r="317" spans="1:17" x14ac:dyDescent="0.3">
      <c r="A317">
        <v>-5.9796591750808523E-2</v>
      </c>
      <c r="B317">
        <v>0</v>
      </c>
      <c r="C317">
        <v>1</v>
      </c>
      <c r="D317">
        <f>SUM(C$206:C317)</f>
        <v>101</v>
      </c>
      <c r="E317">
        <f>SUM(B$206:B317)</f>
        <v>11</v>
      </c>
      <c r="F317">
        <f t="shared" si="40"/>
        <v>0.67333333333333334</v>
      </c>
      <c r="G317">
        <f t="shared" si="41"/>
        <v>0.22</v>
      </c>
      <c r="H317">
        <f t="shared" si="39"/>
        <v>1.4666666666666762E-3</v>
      </c>
      <c r="J317">
        <v>-3.6800849876990026E-2</v>
      </c>
      <c r="K317">
        <v>0</v>
      </c>
      <c r="L317">
        <v>1</v>
      </c>
      <c r="M317">
        <f>SUM(L$33:L489)</f>
        <v>277</v>
      </c>
      <c r="N317">
        <f>SUM(K$33:K489)</f>
        <v>93</v>
      </c>
      <c r="O317">
        <f t="shared" si="42"/>
        <v>1.8466666666666667</v>
      </c>
      <c r="P317">
        <f t="shared" si="43"/>
        <v>1.86</v>
      </c>
      <c r="Q317">
        <f t="shared" si="44"/>
        <v>1.2202666666666666</v>
      </c>
    </row>
    <row r="318" spans="1:17" x14ac:dyDescent="0.3">
      <c r="A318">
        <v>-6.0853446115630691E-2</v>
      </c>
      <c r="B318">
        <v>0</v>
      </c>
      <c r="C318">
        <v>1</v>
      </c>
      <c r="D318">
        <f>SUM(C$206:C318)</f>
        <v>102</v>
      </c>
      <c r="E318">
        <f>SUM(B$206:B318)</f>
        <v>11</v>
      </c>
      <c r="F318">
        <f t="shared" si="40"/>
        <v>0.68</v>
      </c>
      <c r="G318">
        <f t="shared" si="41"/>
        <v>0.22</v>
      </c>
      <c r="H318">
        <f t="shared" si="39"/>
        <v>0</v>
      </c>
      <c r="J318">
        <v>-3.9927346027798488E-2</v>
      </c>
      <c r="K318">
        <v>0</v>
      </c>
      <c r="L318">
        <v>1</v>
      </c>
      <c r="M318">
        <f>SUM(L$205:L318)</f>
        <v>103</v>
      </c>
      <c r="N318">
        <f>SUM(K$205:K318)</f>
        <v>11</v>
      </c>
      <c r="O318">
        <f t="shared" si="42"/>
        <v>0.68666666666666665</v>
      </c>
      <c r="P318">
        <f t="shared" si="43"/>
        <v>0.22</v>
      </c>
      <c r="Q318">
        <f t="shared" si="44"/>
        <v>-1.2064000000000001</v>
      </c>
    </row>
    <row r="319" spans="1:17" x14ac:dyDescent="0.3">
      <c r="A319">
        <v>-6.1396740066853382E-2</v>
      </c>
      <c r="B319">
        <v>0</v>
      </c>
      <c r="C319">
        <v>1</v>
      </c>
      <c r="D319">
        <f>SUM(C$207:C319)</f>
        <v>102</v>
      </c>
      <c r="E319">
        <f>SUM(B$207:B320)</f>
        <v>11</v>
      </c>
      <c r="F319">
        <f t="shared" si="40"/>
        <v>0.68</v>
      </c>
      <c r="G319">
        <f t="shared" si="41"/>
        <v>0.22</v>
      </c>
      <c r="H319">
        <f t="shared" si="39"/>
        <v>1.4666666666666517E-3</v>
      </c>
      <c r="J319">
        <v>-4.6990397455905372E-2</v>
      </c>
      <c r="K319">
        <v>0</v>
      </c>
      <c r="L319">
        <v>1</v>
      </c>
      <c r="M319">
        <f>SUM(L$193:L331)</f>
        <v>125</v>
      </c>
      <c r="N319">
        <f>SUM(K$193:K331)</f>
        <v>12</v>
      </c>
      <c r="O319">
        <f t="shared" si="42"/>
        <v>0.83333333333333337</v>
      </c>
      <c r="P319">
        <f t="shared" si="43"/>
        <v>0.24</v>
      </c>
      <c r="Q319">
        <f t="shared" si="44"/>
        <v>3.3733333333333344E-2</v>
      </c>
    </row>
    <row r="320" spans="1:17" x14ac:dyDescent="0.3">
      <c r="A320">
        <v>-6.8303983169625507E-2</v>
      </c>
      <c r="B320">
        <v>0</v>
      </c>
      <c r="C320">
        <v>1</v>
      </c>
      <c r="D320">
        <f>SUM(C$207:C320)</f>
        <v>103</v>
      </c>
      <c r="E320">
        <f>SUM(B$207:B321)</f>
        <v>11</v>
      </c>
      <c r="F320">
        <f t="shared" si="40"/>
        <v>0.68666666666666665</v>
      </c>
      <c r="G320">
        <f t="shared" si="41"/>
        <v>0.22</v>
      </c>
      <c r="H320">
        <f t="shared" si="39"/>
        <v>1.4666666666666762E-3</v>
      </c>
      <c r="J320">
        <v>-4.9468762815230743E-2</v>
      </c>
      <c r="K320">
        <v>0</v>
      </c>
      <c r="L320">
        <v>1</v>
      </c>
      <c r="M320">
        <f>SUM(L$205:L320)</f>
        <v>105</v>
      </c>
      <c r="N320">
        <f>SUM(K$205:K320)</f>
        <v>11</v>
      </c>
      <c r="O320">
        <f t="shared" si="42"/>
        <v>0.7</v>
      </c>
      <c r="P320">
        <f t="shared" si="43"/>
        <v>0.22</v>
      </c>
      <c r="Q320">
        <f t="shared" si="44"/>
        <v>-3.0666666666666682E-2</v>
      </c>
    </row>
    <row r="321" spans="1:17" x14ac:dyDescent="0.3">
      <c r="A321">
        <v>-6.954648074187969E-2</v>
      </c>
      <c r="B321">
        <v>0</v>
      </c>
      <c r="C321">
        <v>1</v>
      </c>
      <c r="D321">
        <f>SUM(C$207:C321)</f>
        <v>104</v>
      </c>
      <c r="E321">
        <f>SUM(B$207:B322)</f>
        <v>11</v>
      </c>
      <c r="F321">
        <f t="shared" si="40"/>
        <v>0.69333333333333336</v>
      </c>
      <c r="G321">
        <f t="shared" si="41"/>
        <v>0.22</v>
      </c>
      <c r="H321">
        <f t="shared" si="39"/>
        <v>2.9333333333333277E-3</v>
      </c>
      <c r="J321">
        <v>-4.9834796117820553E-2</v>
      </c>
      <c r="K321">
        <v>0</v>
      </c>
      <c r="L321">
        <v>1</v>
      </c>
      <c r="M321">
        <f>SUM(L$205:L321)</f>
        <v>106</v>
      </c>
      <c r="N321">
        <f>SUM(K$205:K321)</f>
        <v>11</v>
      </c>
      <c r="O321">
        <f t="shared" si="42"/>
        <v>0.70666666666666667</v>
      </c>
      <c r="P321">
        <f t="shared" si="43"/>
        <v>0.22</v>
      </c>
      <c r="Q321">
        <f t="shared" si="44"/>
        <v>1.4666666666666762E-3</v>
      </c>
    </row>
    <row r="322" spans="1:17" x14ac:dyDescent="0.3">
      <c r="A322">
        <v>-7.7553273763815211E-2</v>
      </c>
      <c r="B322">
        <v>0</v>
      </c>
      <c r="C322">
        <v>1</v>
      </c>
      <c r="D322">
        <f>SUM(C$206:C322)</f>
        <v>106</v>
      </c>
      <c r="E322">
        <f>SUM(B$206:B322)</f>
        <v>11</v>
      </c>
      <c r="F322">
        <f t="shared" si="40"/>
        <v>0.70666666666666667</v>
      </c>
      <c r="G322">
        <f t="shared" si="41"/>
        <v>0.22</v>
      </c>
      <c r="H322">
        <f t="shared" si="39"/>
        <v>0</v>
      </c>
      <c r="J322">
        <v>-5.0965254915792374E-2</v>
      </c>
      <c r="K322">
        <v>0</v>
      </c>
      <c r="L322">
        <v>1</v>
      </c>
      <c r="M322">
        <f>SUM(L$41:L486)</f>
        <v>270</v>
      </c>
      <c r="N322">
        <f>SUM(K$41:K486)</f>
        <v>92</v>
      </c>
      <c r="O322">
        <f t="shared" si="42"/>
        <v>1.8</v>
      </c>
      <c r="P322">
        <f t="shared" si="43"/>
        <v>1.84</v>
      </c>
      <c r="Q322">
        <f t="shared" si="44"/>
        <v>1.1261333333333332</v>
      </c>
    </row>
    <row r="323" spans="1:17" x14ac:dyDescent="0.3">
      <c r="A323">
        <v>-7.9709997150082923E-2</v>
      </c>
      <c r="B323">
        <v>0</v>
      </c>
      <c r="C323">
        <v>1</v>
      </c>
      <c r="D323">
        <f>SUM(C$207:C323)</f>
        <v>106</v>
      </c>
      <c r="E323">
        <f>SUM(B$207:B324)</f>
        <v>11</v>
      </c>
      <c r="F323">
        <f t="shared" si="40"/>
        <v>0.70666666666666667</v>
      </c>
      <c r="G323">
        <f t="shared" si="41"/>
        <v>0.22</v>
      </c>
      <c r="H323">
        <f t="shared" si="39"/>
        <v>1.4666666666666762E-3</v>
      </c>
      <c r="J323">
        <v>-5.6432907886816888E-2</v>
      </c>
      <c r="K323">
        <v>0</v>
      </c>
      <c r="L323">
        <v>1</v>
      </c>
      <c r="M323">
        <f>SUM(L$47:L481)</f>
        <v>265</v>
      </c>
      <c r="N323">
        <f>SUM(K$47:K481)</f>
        <v>91</v>
      </c>
      <c r="O323">
        <f t="shared" si="42"/>
        <v>1.7666666666666666</v>
      </c>
      <c r="P323">
        <f t="shared" si="43"/>
        <v>1.82</v>
      </c>
      <c r="Q323">
        <f t="shared" si="44"/>
        <v>-6.1000000000000193E-2</v>
      </c>
    </row>
    <row r="324" spans="1:17" x14ac:dyDescent="0.3">
      <c r="A324">
        <v>-8.2279919374888294E-2</v>
      </c>
      <c r="B324">
        <v>0</v>
      </c>
      <c r="C324">
        <v>1</v>
      </c>
      <c r="D324">
        <f>SUM(C$207:C324)</f>
        <v>107</v>
      </c>
      <c r="E324">
        <f>SUM(B$207:B325)</f>
        <v>11</v>
      </c>
      <c r="F324">
        <f t="shared" si="40"/>
        <v>0.71333333333333337</v>
      </c>
      <c r="G324">
        <f t="shared" si="41"/>
        <v>0.22</v>
      </c>
      <c r="H324">
        <f t="shared" si="39"/>
        <v>2.9333333333333277E-3</v>
      </c>
      <c r="J324">
        <v>-5.7189370382422028E-2</v>
      </c>
      <c r="K324">
        <v>0</v>
      </c>
      <c r="L324">
        <v>1</v>
      </c>
      <c r="M324">
        <f>SUM(L$77:L452)</f>
        <v>246</v>
      </c>
      <c r="N324">
        <f>SUM(K$77:K452)</f>
        <v>80</v>
      </c>
      <c r="O324">
        <f t="shared" si="42"/>
        <v>1.64</v>
      </c>
      <c r="P324">
        <f t="shared" si="43"/>
        <v>1.6</v>
      </c>
      <c r="Q324">
        <f t="shared" si="44"/>
        <v>-0.21660000000000007</v>
      </c>
    </row>
    <row r="325" spans="1:17" x14ac:dyDescent="0.3">
      <c r="A325">
        <v>-8.7386306508082587E-2</v>
      </c>
      <c r="B325">
        <v>0</v>
      </c>
      <c r="C325">
        <v>1</v>
      </c>
      <c r="D325">
        <f>SUM(C$206:C325)</f>
        <v>109</v>
      </c>
      <c r="E325">
        <f>SUM(B$206:B325)</f>
        <v>11</v>
      </c>
      <c r="F325">
        <f t="shared" si="40"/>
        <v>0.72666666666666668</v>
      </c>
      <c r="G325">
        <f t="shared" si="41"/>
        <v>0.22</v>
      </c>
      <c r="H325">
        <f t="shared" ref="H325:H356" si="45">(G325+G326)/2*(F326-F325)</f>
        <v>-1.5333333333333431E-3</v>
      </c>
      <c r="J325">
        <v>-6.6531233873712764E-2</v>
      </c>
      <c r="K325">
        <v>0</v>
      </c>
      <c r="L325">
        <v>1</v>
      </c>
      <c r="M325">
        <f>SUM(L$205:L325)</f>
        <v>110</v>
      </c>
      <c r="N325">
        <f>SUM(K$205:K325)</f>
        <v>11</v>
      </c>
      <c r="O325">
        <f t="shared" si="42"/>
        <v>0.73333333333333328</v>
      </c>
      <c r="P325">
        <f t="shared" si="43"/>
        <v>0.22</v>
      </c>
      <c r="Q325">
        <f t="shared" si="44"/>
        <v>-0.82506666666666661</v>
      </c>
    </row>
    <row r="326" spans="1:17" x14ac:dyDescent="0.3">
      <c r="A326">
        <v>-8.8927476531534572E-2</v>
      </c>
      <c r="B326">
        <v>1</v>
      </c>
      <c r="C326">
        <v>0</v>
      </c>
      <c r="D326">
        <f>SUM(C$207:C326)</f>
        <v>108</v>
      </c>
      <c r="E326">
        <f>SUM(B$207:B327)</f>
        <v>12</v>
      </c>
      <c r="F326">
        <f t="shared" si="40"/>
        <v>0.72</v>
      </c>
      <c r="G326">
        <f t="shared" si="41"/>
        <v>0.24</v>
      </c>
      <c r="H326">
        <f t="shared" si="45"/>
        <v>1.6000000000000103E-3</v>
      </c>
      <c r="J326">
        <v>-6.9730656895532234E-2</v>
      </c>
      <c r="K326">
        <v>0</v>
      </c>
      <c r="L326">
        <v>1</v>
      </c>
      <c r="M326">
        <f>SUM(L$117:L414)</f>
        <v>215</v>
      </c>
      <c r="N326">
        <f>SUM(K$117:K414)</f>
        <v>71</v>
      </c>
      <c r="O326">
        <f t="shared" si="42"/>
        <v>1.4333333333333333</v>
      </c>
      <c r="P326">
        <f t="shared" si="43"/>
        <v>1.42</v>
      </c>
      <c r="Q326">
        <f t="shared" si="44"/>
        <v>0.57400000000000007</v>
      </c>
    </row>
    <row r="327" spans="1:17" x14ac:dyDescent="0.3">
      <c r="A327">
        <v>-8.9206475460759799E-2</v>
      </c>
      <c r="B327">
        <v>0</v>
      </c>
      <c r="C327">
        <v>1</v>
      </c>
      <c r="D327">
        <f>SUM(C$207:C327)</f>
        <v>109</v>
      </c>
      <c r="E327">
        <f>SUM(B$207:B328)</f>
        <v>12</v>
      </c>
      <c r="F327">
        <f t="shared" si="40"/>
        <v>0.72666666666666668</v>
      </c>
      <c r="G327">
        <f t="shared" si="41"/>
        <v>0.24</v>
      </c>
      <c r="H327">
        <f t="shared" si="45"/>
        <v>3.1999999999999936E-3</v>
      </c>
      <c r="J327">
        <v>-7.1314248370014668E-2</v>
      </c>
      <c r="K327">
        <v>0</v>
      </c>
      <c r="L327">
        <v>1</v>
      </c>
      <c r="M327">
        <f>SUM(L$205:L327)</f>
        <v>112</v>
      </c>
      <c r="N327">
        <f>SUM(K$205:K327)</f>
        <v>11</v>
      </c>
      <c r="O327">
        <f t="shared" si="42"/>
        <v>0.7466666666666667</v>
      </c>
      <c r="P327">
        <f t="shared" si="43"/>
        <v>0.22</v>
      </c>
      <c r="Q327">
        <f t="shared" si="44"/>
        <v>-0.5630666666666666</v>
      </c>
    </row>
    <row r="328" spans="1:17" x14ac:dyDescent="0.3">
      <c r="A328">
        <v>-9.1819046863577294E-2</v>
      </c>
      <c r="B328">
        <v>0</v>
      </c>
      <c r="C328">
        <v>1</v>
      </c>
      <c r="D328">
        <f>SUM(C$206:C328)</f>
        <v>111</v>
      </c>
      <c r="E328">
        <f>SUM(B$206:B328)</f>
        <v>12</v>
      </c>
      <c r="F328">
        <f t="shared" si="40"/>
        <v>0.74</v>
      </c>
      <c r="G328">
        <f t="shared" si="41"/>
        <v>0.24</v>
      </c>
      <c r="H328">
        <f t="shared" si="45"/>
        <v>0</v>
      </c>
      <c r="J328">
        <v>-7.500778812995032E-2</v>
      </c>
      <c r="K328">
        <v>0</v>
      </c>
      <c r="L328">
        <v>1</v>
      </c>
      <c r="M328">
        <f>SUM(L$5:L528)</f>
        <v>299</v>
      </c>
      <c r="N328">
        <f>SUM(K$5:K528)</f>
        <v>99</v>
      </c>
      <c r="O328">
        <f t="shared" si="42"/>
        <v>1.9933333333333334</v>
      </c>
      <c r="P328">
        <f t="shared" si="43"/>
        <v>1.98</v>
      </c>
      <c r="Q328">
        <f t="shared" si="44"/>
        <v>1.3713333333333333</v>
      </c>
    </row>
    <row r="329" spans="1:17" x14ac:dyDescent="0.3">
      <c r="A329">
        <v>-9.2930277779670709E-2</v>
      </c>
      <c r="B329">
        <v>0</v>
      </c>
      <c r="C329">
        <v>1</v>
      </c>
      <c r="D329">
        <f>SUM(C$207:C329)</f>
        <v>111</v>
      </c>
      <c r="E329">
        <f>SUM(B$207:B330)</f>
        <v>12</v>
      </c>
      <c r="F329">
        <f t="shared" si="40"/>
        <v>0.74</v>
      </c>
      <c r="G329">
        <f t="shared" si="41"/>
        <v>0.24</v>
      </c>
      <c r="H329">
        <f t="shared" si="45"/>
        <v>1.6000000000000103E-3</v>
      </c>
      <c r="J329">
        <v>-8.8313795003555962E-2</v>
      </c>
      <c r="K329">
        <v>0</v>
      </c>
      <c r="L329">
        <v>1</v>
      </c>
      <c r="M329">
        <f>SUM(L$205:L329)</f>
        <v>114</v>
      </c>
      <c r="N329">
        <f>SUM(K$205:K329)</f>
        <v>11</v>
      </c>
      <c r="O329">
        <f t="shared" si="42"/>
        <v>0.76</v>
      </c>
      <c r="P329">
        <f t="shared" si="43"/>
        <v>0.22</v>
      </c>
      <c r="Q329">
        <f t="shared" si="44"/>
        <v>-1.3566666666666669</v>
      </c>
    </row>
    <row r="330" spans="1:17" x14ac:dyDescent="0.3">
      <c r="A330">
        <v>-9.7041680781808526E-2</v>
      </c>
      <c r="B330">
        <v>0</v>
      </c>
      <c r="C330">
        <v>1</v>
      </c>
      <c r="D330">
        <f>SUM(C$207:C330)</f>
        <v>112</v>
      </c>
      <c r="E330">
        <f>SUM(B$207:B331)</f>
        <v>12</v>
      </c>
      <c r="F330">
        <f t="shared" si="40"/>
        <v>0.7466666666666667</v>
      </c>
      <c r="G330">
        <f t="shared" si="41"/>
        <v>0.24</v>
      </c>
      <c r="H330">
        <f t="shared" si="45"/>
        <v>3.1999999999999936E-3</v>
      </c>
      <c r="J330">
        <v>-9.1107044339948207E-2</v>
      </c>
      <c r="K330">
        <v>0</v>
      </c>
      <c r="L330">
        <v>1</v>
      </c>
      <c r="M330">
        <f>SUM(L$205:L330)</f>
        <v>115</v>
      </c>
      <c r="N330">
        <f>SUM(K$205:K330)</f>
        <v>11</v>
      </c>
      <c r="O330">
        <f t="shared" si="42"/>
        <v>0.76666666666666672</v>
      </c>
      <c r="P330">
        <f t="shared" si="43"/>
        <v>0.22</v>
      </c>
      <c r="Q330">
        <f t="shared" si="44"/>
        <v>1.4666666666666762E-3</v>
      </c>
    </row>
    <row r="331" spans="1:17" x14ac:dyDescent="0.3">
      <c r="A331">
        <v>-9.7580501979855946E-2</v>
      </c>
      <c r="B331">
        <v>0</v>
      </c>
      <c r="C331">
        <v>1</v>
      </c>
      <c r="D331">
        <f>SUM(C$206:C331)</f>
        <v>114</v>
      </c>
      <c r="E331">
        <f>SUM(B$206:B331)</f>
        <v>12</v>
      </c>
      <c r="F331">
        <f t="shared" si="40"/>
        <v>0.76</v>
      </c>
      <c r="G331">
        <f t="shared" si="41"/>
        <v>0.24</v>
      </c>
      <c r="H331">
        <f t="shared" si="45"/>
        <v>1.6000000000000103E-3</v>
      </c>
      <c r="J331">
        <v>-9.2457394868181872E-2</v>
      </c>
      <c r="K331">
        <v>0</v>
      </c>
      <c r="L331">
        <v>1</v>
      </c>
      <c r="M331">
        <f>SUM(L$111:L425)</f>
        <v>219</v>
      </c>
      <c r="N331">
        <f>SUM(K$111:K425)</f>
        <v>73</v>
      </c>
      <c r="O331">
        <f t="shared" si="42"/>
        <v>1.46</v>
      </c>
      <c r="P331">
        <f t="shared" si="43"/>
        <v>1.46</v>
      </c>
      <c r="Q331">
        <f t="shared" si="44"/>
        <v>0.58239999999999992</v>
      </c>
    </row>
    <row r="332" spans="1:17" x14ac:dyDescent="0.3">
      <c r="A332">
        <v>-0.10130783999730283</v>
      </c>
      <c r="B332">
        <v>0</v>
      </c>
      <c r="C332">
        <v>1</v>
      </c>
      <c r="D332">
        <f>SUM(C$206:C332)</f>
        <v>115</v>
      </c>
      <c r="E332">
        <f>SUM(B$206:B332)</f>
        <v>12</v>
      </c>
      <c r="F332">
        <f t="shared" si="40"/>
        <v>0.76666666666666672</v>
      </c>
      <c r="G332">
        <f t="shared" si="41"/>
        <v>0.24</v>
      </c>
      <c r="H332">
        <f t="shared" si="45"/>
        <v>1.5999999999999836E-3</v>
      </c>
      <c r="J332">
        <v>-9.3235184015830308E-2</v>
      </c>
      <c r="K332">
        <v>0</v>
      </c>
      <c r="L332">
        <v>1</v>
      </c>
      <c r="M332">
        <f>SUM(L$145:L392)</f>
        <v>191</v>
      </c>
      <c r="N332">
        <f>SUM(K$145:K392)</f>
        <v>55</v>
      </c>
      <c r="O332">
        <f t="shared" si="42"/>
        <v>1.2733333333333334</v>
      </c>
      <c r="P332">
        <f t="shared" si="43"/>
        <v>1.1000000000000001</v>
      </c>
      <c r="Q332">
        <f t="shared" si="44"/>
        <v>-0.23893333333333316</v>
      </c>
    </row>
    <row r="333" spans="1:17" x14ac:dyDescent="0.3">
      <c r="A333">
        <v>-0.10207933784235351</v>
      </c>
      <c r="B333">
        <v>0</v>
      </c>
      <c r="C333">
        <v>1</v>
      </c>
      <c r="D333">
        <f>SUM(C$206:C333)</f>
        <v>116</v>
      </c>
      <c r="E333">
        <f>SUM(B$206:B333)</f>
        <v>12</v>
      </c>
      <c r="F333">
        <f t="shared" si="40"/>
        <v>0.77333333333333332</v>
      </c>
      <c r="G333">
        <f t="shared" si="41"/>
        <v>0.24</v>
      </c>
      <c r="H333">
        <f t="shared" si="45"/>
        <v>1.6000000000000103E-3</v>
      </c>
      <c r="J333">
        <v>-9.5472806892571566E-2</v>
      </c>
      <c r="K333">
        <v>0</v>
      </c>
      <c r="L333">
        <v>1</v>
      </c>
      <c r="M333">
        <f>SUM(L$105:L433)</f>
        <v>222</v>
      </c>
      <c r="N333">
        <f>SUM(K$105:K433)</f>
        <v>76</v>
      </c>
      <c r="O333">
        <f t="shared" si="42"/>
        <v>1.48</v>
      </c>
      <c r="P333">
        <f t="shared" si="43"/>
        <v>1.52</v>
      </c>
      <c r="Q333">
        <f t="shared" si="44"/>
        <v>0.27073333333333321</v>
      </c>
    </row>
    <row r="334" spans="1:17" x14ac:dyDescent="0.3">
      <c r="A334">
        <v>-0.10477668382680899</v>
      </c>
      <c r="B334">
        <v>0</v>
      </c>
      <c r="C334">
        <v>1</v>
      </c>
      <c r="D334">
        <f>SUM(C$206:C334)</f>
        <v>117</v>
      </c>
      <c r="E334">
        <f>SUM(B$206:B334)</f>
        <v>12</v>
      </c>
      <c r="F334">
        <f t="shared" ref="F334:F365" si="46">D334/150</f>
        <v>0.78</v>
      </c>
      <c r="G334">
        <f t="shared" ref="G334:G365" si="47">E334/50</f>
        <v>0.24</v>
      </c>
      <c r="H334">
        <f t="shared" si="45"/>
        <v>0</v>
      </c>
      <c r="J334">
        <v>-9.9571253640826973E-2</v>
      </c>
      <c r="K334">
        <v>1</v>
      </c>
      <c r="L334">
        <v>0</v>
      </c>
      <c r="M334">
        <f>SUM(L$205:L334)</f>
        <v>118</v>
      </c>
      <c r="N334">
        <f>SUM(K$205:K334)</f>
        <v>12</v>
      </c>
      <c r="O334">
        <f t="shared" ref="O334:O365" si="48">M334/150</f>
        <v>0.78666666666666663</v>
      </c>
      <c r="P334">
        <f t="shared" ref="P334:P365" si="49">N334/50</f>
        <v>0.24</v>
      </c>
      <c r="Q334">
        <f t="shared" si="44"/>
        <v>-0.61013333333333331</v>
      </c>
    </row>
    <row r="335" spans="1:17" x14ac:dyDescent="0.3">
      <c r="A335">
        <v>-0.11013958426874561</v>
      </c>
      <c r="B335">
        <v>0</v>
      </c>
      <c r="C335">
        <v>1</v>
      </c>
      <c r="D335">
        <f>SUM(C$207:C335)</f>
        <v>117</v>
      </c>
      <c r="E335">
        <f>SUM(B$207:B336)</f>
        <v>13</v>
      </c>
      <c r="F335">
        <f t="shared" si="46"/>
        <v>0.78</v>
      </c>
      <c r="G335">
        <f t="shared" si="47"/>
        <v>0.26</v>
      </c>
      <c r="H335">
        <f t="shared" si="45"/>
        <v>1.7333333333333157E-3</v>
      </c>
      <c r="J335">
        <v>-0.10105256197693797</v>
      </c>
      <c r="K335">
        <v>1</v>
      </c>
      <c r="L335">
        <v>0</v>
      </c>
      <c r="M335">
        <f>SUM(L$205:L335)</f>
        <v>118</v>
      </c>
      <c r="N335">
        <f>SUM(K$205:K335)</f>
        <v>13</v>
      </c>
      <c r="O335">
        <f t="shared" si="48"/>
        <v>0.78666666666666663</v>
      </c>
      <c r="P335">
        <f t="shared" si="49"/>
        <v>0.26</v>
      </c>
      <c r="Q335">
        <f t="shared" ref="Q335:Q366" si="50">(P334+P335)/2*(O335-O334)</f>
        <v>0</v>
      </c>
    </row>
    <row r="336" spans="1:17" x14ac:dyDescent="0.3">
      <c r="A336">
        <v>-0.11119969095164117</v>
      </c>
      <c r="B336">
        <v>1</v>
      </c>
      <c r="C336">
        <v>0</v>
      </c>
      <c r="D336">
        <f>SUM(C$206:C336)</f>
        <v>118</v>
      </c>
      <c r="E336">
        <f>SUM(B$206:B336)</f>
        <v>13</v>
      </c>
      <c r="F336">
        <f t="shared" si="46"/>
        <v>0.78666666666666663</v>
      </c>
      <c r="G336">
        <f t="shared" si="47"/>
        <v>0.26</v>
      </c>
      <c r="H336">
        <f t="shared" si="45"/>
        <v>1.7333333333333445E-3</v>
      </c>
      <c r="J336">
        <v>-0.10150714051298187</v>
      </c>
      <c r="K336">
        <v>0</v>
      </c>
      <c r="L336">
        <v>1</v>
      </c>
      <c r="M336">
        <f>SUM(L$205:L336)</f>
        <v>119</v>
      </c>
      <c r="N336">
        <f>SUM(K$205:K336)</f>
        <v>13</v>
      </c>
      <c r="O336">
        <f t="shared" si="48"/>
        <v>0.79333333333333333</v>
      </c>
      <c r="P336">
        <f t="shared" si="49"/>
        <v>0.26</v>
      </c>
      <c r="Q336">
        <f t="shared" si="50"/>
        <v>1.7333333333333445E-3</v>
      </c>
    </row>
    <row r="337" spans="1:17" x14ac:dyDescent="0.3">
      <c r="A337">
        <v>-0.11248418350456783</v>
      </c>
      <c r="B337">
        <v>0</v>
      </c>
      <c r="C337">
        <v>1</v>
      </c>
      <c r="D337">
        <f>SUM(C$206:C337)</f>
        <v>119</v>
      </c>
      <c r="E337">
        <f>SUM(B$206:B337)</f>
        <v>13</v>
      </c>
      <c r="F337">
        <f t="shared" si="46"/>
        <v>0.79333333333333333</v>
      </c>
      <c r="G337">
        <f t="shared" si="47"/>
        <v>0.26</v>
      </c>
      <c r="H337">
        <f t="shared" si="45"/>
        <v>-1.8000000000000117E-3</v>
      </c>
      <c r="J337">
        <v>-0.10826412257743412</v>
      </c>
      <c r="K337">
        <v>0</v>
      </c>
      <c r="L337">
        <v>1</v>
      </c>
      <c r="M337">
        <f>SUM(L$199:L343)</f>
        <v>128</v>
      </c>
      <c r="N337">
        <f>SUM(K$199:K343)</f>
        <v>15</v>
      </c>
      <c r="O337">
        <f t="shared" si="48"/>
        <v>0.85333333333333339</v>
      </c>
      <c r="P337">
        <f t="shared" si="49"/>
        <v>0.3</v>
      </c>
      <c r="Q337">
        <f t="shared" si="50"/>
        <v>1.6800000000000016E-2</v>
      </c>
    </row>
    <row r="338" spans="1:17" x14ac:dyDescent="0.3">
      <c r="A338">
        <v>-0.1289293193346949</v>
      </c>
      <c r="B338">
        <v>1</v>
      </c>
      <c r="C338">
        <v>0</v>
      </c>
      <c r="D338">
        <f>SUM(C$207:C338)</f>
        <v>118</v>
      </c>
      <c r="E338">
        <f>SUM(B$207:B339)</f>
        <v>14</v>
      </c>
      <c r="F338">
        <f t="shared" si="46"/>
        <v>0.78666666666666663</v>
      </c>
      <c r="G338">
        <f t="shared" si="47"/>
        <v>0.28000000000000003</v>
      </c>
      <c r="H338">
        <f t="shared" si="45"/>
        <v>1.8666666666666788E-3</v>
      </c>
      <c r="J338">
        <v>-0.11173608787693046</v>
      </c>
      <c r="K338">
        <v>0</v>
      </c>
      <c r="L338">
        <v>1</v>
      </c>
      <c r="M338">
        <f>SUM(L$91:L452)</f>
        <v>234</v>
      </c>
      <c r="N338">
        <f>SUM(K$91:K452)</f>
        <v>78</v>
      </c>
      <c r="O338">
        <f t="shared" si="48"/>
        <v>1.56</v>
      </c>
      <c r="P338">
        <f t="shared" si="49"/>
        <v>1.56</v>
      </c>
      <c r="Q338">
        <f t="shared" si="50"/>
        <v>0.65720000000000001</v>
      </c>
    </row>
    <row r="339" spans="1:17" x14ac:dyDescent="0.3">
      <c r="A339">
        <v>-0.14070944539105382</v>
      </c>
      <c r="B339">
        <v>0</v>
      </c>
      <c r="C339">
        <v>1</v>
      </c>
      <c r="D339">
        <f>SUM(C$207:C339)</f>
        <v>119</v>
      </c>
      <c r="E339">
        <f>SUM(B$207:B340)</f>
        <v>14</v>
      </c>
      <c r="F339">
        <f t="shared" si="46"/>
        <v>0.79333333333333333</v>
      </c>
      <c r="G339">
        <f t="shared" si="47"/>
        <v>0.28000000000000003</v>
      </c>
      <c r="H339">
        <f t="shared" si="45"/>
        <v>1.8666666666666788E-3</v>
      </c>
      <c r="J339">
        <v>-0.12053884638078817</v>
      </c>
      <c r="K339">
        <v>0</v>
      </c>
      <c r="L339">
        <v>1</v>
      </c>
      <c r="M339">
        <f>SUM(L$61:L483)</f>
        <v>256</v>
      </c>
      <c r="N339">
        <f>SUM(K$61:K483)</f>
        <v>86</v>
      </c>
      <c r="O339">
        <f t="shared" si="48"/>
        <v>1.7066666666666668</v>
      </c>
      <c r="P339">
        <f t="shared" si="49"/>
        <v>1.72</v>
      </c>
      <c r="Q339">
        <f t="shared" si="50"/>
        <v>0.24053333333333343</v>
      </c>
    </row>
    <row r="340" spans="1:17" x14ac:dyDescent="0.3">
      <c r="A340">
        <v>-0.14132740015191048</v>
      </c>
      <c r="B340">
        <v>0</v>
      </c>
      <c r="C340">
        <v>1</v>
      </c>
      <c r="D340">
        <f>SUM(C$207:C340)</f>
        <v>120</v>
      </c>
      <c r="E340">
        <f>SUM(B$207:B341)</f>
        <v>14</v>
      </c>
      <c r="F340">
        <f t="shared" si="46"/>
        <v>0.8</v>
      </c>
      <c r="G340">
        <f t="shared" si="47"/>
        <v>0.28000000000000003</v>
      </c>
      <c r="H340">
        <f t="shared" si="45"/>
        <v>1.8666666666666478E-3</v>
      </c>
      <c r="J340">
        <v>-0.12316506674522849</v>
      </c>
      <c r="K340">
        <v>0</v>
      </c>
      <c r="L340">
        <v>1</v>
      </c>
      <c r="M340">
        <f>SUM(L$205:L340)</f>
        <v>123</v>
      </c>
      <c r="N340">
        <f>SUM(K$205:K340)</f>
        <v>13</v>
      </c>
      <c r="O340">
        <f t="shared" si="48"/>
        <v>0.82</v>
      </c>
      <c r="P340">
        <f t="shared" si="49"/>
        <v>0.26</v>
      </c>
      <c r="Q340">
        <f t="shared" si="50"/>
        <v>-0.87780000000000014</v>
      </c>
    </row>
    <row r="341" spans="1:17" x14ac:dyDescent="0.3">
      <c r="A341">
        <v>-0.14416420050024148</v>
      </c>
      <c r="B341">
        <v>0</v>
      </c>
      <c r="C341">
        <v>1</v>
      </c>
      <c r="D341">
        <f>SUM(C$207:C341)</f>
        <v>121</v>
      </c>
      <c r="E341">
        <f>SUM(B$207:B342)</f>
        <v>14</v>
      </c>
      <c r="F341">
        <f t="shared" si="46"/>
        <v>0.80666666666666664</v>
      </c>
      <c r="G341">
        <f t="shared" si="47"/>
        <v>0.28000000000000003</v>
      </c>
      <c r="H341">
        <f t="shared" si="45"/>
        <v>1.8666666666666788E-3</v>
      </c>
      <c r="J341">
        <v>-0.12351510360824183</v>
      </c>
      <c r="K341">
        <v>1</v>
      </c>
      <c r="L341">
        <v>0</v>
      </c>
      <c r="M341">
        <f>SUM(L$205:L341)</f>
        <v>123</v>
      </c>
      <c r="N341">
        <f>SUM(K$205:K341)</f>
        <v>14</v>
      </c>
      <c r="O341">
        <f t="shared" si="48"/>
        <v>0.82</v>
      </c>
      <c r="P341">
        <f t="shared" si="49"/>
        <v>0.28000000000000003</v>
      </c>
      <c r="Q341">
        <f t="shared" si="50"/>
        <v>0</v>
      </c>
    </row>
    <row r="342" spans="1:17" x14ac:dyDescent="0.3">
      <c r="A342">
        <v>-0.15102683562283692</v>
      </c>
      <c r="B342">
        <v>0</v>
      </c>
      <c r="C342">
        <v>1</v>
      </c>
      <c r="D342">
        <f>SUM(C$207:C342)</f>
        <v>122</v>
      </c>
      <c r="E342">
        <f>SUM(B$207:B343)</f>
        <v>14</v>
      </c>
      <c r="F342">
        <f t="shared" si="46"/>
        <v>0.81333333333333335</v>
      </c>
      <c r="G342">
        <f t="shared" si="47"/>
        <v>0.28000000000000003</v>
      </c>
      <c r="H342">
        <f t="shared" si="45"/>
        <v>3.7333333333333268E-3</v>
      </c>
      <c r="J342">
        <v>-0.12690529656336891</v>
      </c>
      <c r="K342">
        <v>1</v>
      </c>
      <c r="L342">
        <v>0</v>
      </c>
      <c r="M342">
        <f>SUM(L$195:L352)</f>
        <v>137</v>
      </c>
      <c r="N342">
        <f>SUM(K$195:K352)</f>
        <v>19</v>
      </c>
      <c r="O342">
        <f t="shared" si="48"/>
        <v>0.91333333333333333</v>
      </c>
      <c r="P342">
        <f t="shared" si="49"/>
        <v>0.38</v>
      </c>
      <c r="Q342">
        <f t="shared" si="50"/>
        <v>3.0800000000000015E-2</v>
      </c>
    </row>
    <row r="343" spans="1:17" x14ac:dyDescent="0.3">
      <c r="A343">
        <v>-0.15216764742441777</v>
      </c>
      <c r="B343">
        <v>0</v>
      </c>
      <c r="C343">
        <v>1</v>
      </c>
      <c r="D343">
        <f>SUM(C$206:C343)</f>
        <v>124</v>
      </c>
      <c r="E343">
        <f>SUM(B$206:B343)</f>
        <v>14</v>
      </c>
      <c r="F343">
        <f t="shared" si="46"/>
        <v>0.82666666666666666</v>
      </c>
      <c r="G343">
        <f t="shared" si="47"/>
        <v>0.28000000000000003</v>
      </c>
      <c r="H343">
        <f t="shared" si="45"/>
        <v>0</v>
      </c>
      <c r="J343">
        <v>-0.13143530996839381</v>
      </c>
      <c r="K343">
        <v>0</v>
      </c>
      <c r="L343">
        <v>1</v>
      </c>
      <c r="M343">
        <f>SUM(L$139:L409)</f>
        <v>199</v>
      </c>
      <c r="N343">
        <f>SUM(K$139:K409)</f>
        <v>65</v>
      </c>
      <c r="O343">
        <f t="shared" si="48"/>
        <v>1.3266666666666667</v>
      </c>
      <c r="P343">
        <f t="shared" si="49"/>
        <v>1.3</v>
      </c>
      <c r="Q343">
        <f t="shared" si="50"/>
        <v>0.34720000000000001</v>
      </c>
    </row>
    <row r="344" spans="1:17" x14ac:dyDescent="0.3">
      <c r="A344">
        <v>-0.15731945430968314</v>
      </c>
      <c r="B344">
        <v>1</v>
      </c>
      <c r="C344">
        <v>0</v>
      </c>
      <c r="D344">
        <f>SUM(C$206:C344)</f>
        <v>124</v>
      </c>
      <c r="E344">
        <f>SUM(B$206:B344)</f>
        <v>15</v>
      </c>
      <c r="F344">
        <f t="shared" si="46"/>
        <v>0.82666666666666666</v>
      </c>
      <c r="G344">
        <f t="shared" si="47"/>
        <v>0.3</v>
      </c>
      <c r="H344">
        <f t="shared" si="45"/>
        <v>-2.0666666666666797E-3</v>
      </c>
      <c r="J344">
        <v>-0.1320675384019232</v>
      </c>
      <c r="K344">
        <v>0</v>
      </c>
      <c r="L344">
        <v>1</v>
      </c>
      <c r="M344">
        <f>SUM(L$205:L344)</f>
        <v>125</v>
      </c>
      <c r="N344">
        <f>SUM(K$205:K344)</f>
        <v>15</v>
      </c>
      <c r="O344">
        <f t="shared" si="48"/>
        <v>0.83333333333333337</v>
      </c>
      <c r="P344">
        <f t="shared" si="49"/>
        <v>0.3</v>
      </c>
      <c r="Q344">
        <f t="shared" si="50"/>
        <v>-0.39466666666666667</v>
      </c>
    </row>
    <row r="345" spans="1:17" x14ac:dyDescent="0.3">
      <c r="A345">
        <v>-0.15765833340329652</v>
      </c>
      <c r="B345">
        <v>1</v>
      </c>
      <c r="C345">
        <v>0</v>
      </c>
      <c r="D345">
        <f>SUM(C$207:C345)</f>
        <v>123</v>
      </c>
      <c r="E345">
        <f>SUM(B$207:B346)</f>
        <v>16</v>
      </c>
      <c r="F345">
        <f t="shared" si="46"/>
        <v>0.82</v>
      </c>
      <c r="G345">
        <f t="shared" si="47"/>
        <v>0.32</v>
      </c>
      <c r="H345">
        <f t="shared" si="45"/>
        <v>4.2666666666666946E-3</v>
      </c>
      <c r="J345">
        <v>-0.1322461362586051</v>
      </c>
      <c r="K345">
        <v>0</v>
      </c>
      <c r="L345">
        <v>1</v>
      </c>
      <c r="M345">
        <f>SUM(L$205:L345)</f>
        <v>126</v>
      </c>
      <c r="N345">
        <f>SUM(K$205:K345)</f>
        <v>15</v>
      </c>
      <c r="O345">
        <f t="shared" si="48"/>
        <v>0.84</v>
      </c>
      <c r="P345">
        <f t="shared" si="49"/>
        <v>0.3</v>
      </c>
      <c r="Q345">
        <f t="shared" si="50"/>
        <v>1.9999999999999797E-3</v>
      </c>
    </row>
    <row r="346" spans="1:17" x14ac:dyDescent="0.3">
      <c r="A346">
        <v>-0.16869132102410442</v>
      </c>
      <c r="B346">
        <v>0</v>
      </c>
      <c r="C346">
        <v>1</v>
      </c>
      <c r="D346">
        <f>SUM(C$206:C346)</f>
        <v>125</v>
      </c>
      <c r="E346">
        <f>SUM(B$206:B346)</f>
        <v>16</v>
      </c>
      <c r="F346">
        <f t="shared" si="46"/>
        <v>0.83333333333333337</v>
      </c>
      <c r="G346">
        <f t="shared" si="47"/>
        <v>0.32</v>
      </c>
      <c r="H346">
        <f t="shared" si="45"/>
        <v>0</v>
      </c>
      <c r="J346">
        <v>-0.13548771984423047</v>
      </c>
      <c r="K346">
        <v>0</v>
      </c>
      <c r="L346">
        <v>1</v>
      </c>
      <c r="M346">
        <f>SUM(L$177:L374)</f>
        <v>161</v>
      </c>
      <c r="N346">
        <f>SUM(K$177:K374)</f>
        <v>35</v>
      </c>
      <c r="O346">
        <f t="shared" si="48"/>
        <v>1.0733333333333333</v>
      </c>
      <c r="P346">
        <f t="shared" si="49"/>
        <v>0.7</v>
      </c>
      <c r="Q346">
        <f t="shared" si="50"/>
        <v>0.11666666666666664</v>
      </c>
    </row>
    <row r="347" spans="1:17" x14ac:dyDescent="0.3">
      <c r="A347">
        <v>-0.16936095737054449</v>
      </c>
      <c r="B347">
        <v>1</v>
      </c>
      <c r="C347">
        <v>0</v>
      </c>
      <c r="D347">
        <f>SUM(C$206:C347)</f>
        <v>125</v>
      </c>
      <c r="E347">
        <f>SUM(B$206:B347)</f>
        <v>17</v>
      </c>
      <c r="F347">
        <f t="shared" si="46"/>
        <v>0.83333333333333337</v>
      </c>
      <c r="G347">
        <f t="shared" si="47"/>
        <v>0.34</v>
      </c>
      <c r="H347">
        <f t="shared" si="45"/>
        <v>0</v>
      </c>
      <c r="J347">
        <v>-0.13597888402018937</v>
      </c>
      <c r="K347">
        <v>0</v>
      </c>
      <c r="L347">
        <v>1</v>
      </c>
      <c r="M347">
        <f>SUM(L$205:L347)</f>
        <v>128</v>
      </c>
      <c r="N347">
        <f>SUM(K$205:K347)</f>
        <v>15</v>
      </c>
      <c r="O347">
        <f t="shared" si="48"/>
        <v>0.85333333333333339</v>
      </c>
      <c r="P347">
        <f t="shared" si="49"/>
        <v>0.3</v>
      </c>
      <c r="Q347">
        <f t="shared" si="50"/>
        <v>-0.10999999999999993</v>
      </c>
    </row>
    <row r="348" spans="1:17" x14ac:dyDescent="0.3">
      <c r="A348">
        <v>-0.17693279405880144</v>
      </c>
      <c r="B348">
        <v>0</v>
      </c>
      <c r="C348">
        <v>1</v>
      </c>
      <c r="D348">
        <f>SUM(C$207:C348)</f>
        <v>125</v>
      </c>
      <c r="E348">
        <f>SUM(B$207:B349)</f>
        <v>18</v>
      </c>
      <c r="F348">
        <f t="shared" si="46"/>
        <v>0.83333333333333337</v>
      </c>
      <c r="G348">
        <f t="shared" si="47"/>
        <v>0.36</v>
      </c>
      <c r="H348">
        <f t="shared" si="45"/>
        <v>2.3999999999999755E-3</v>
      </c>
      <c r="J348">
        <v>-0.15387139015366269</v>
      </c>
      <c r="K348">
        <v>1</v>
      </c>
      <c r="L348">
        <v>0</v>
      </c>
      <c r="M348">
        <f>SUM(L$71:L482)</f>
        <v>249</v>
      </c>
      <c r="N348">
        <f>SUM(K$71:K482)</f>
        <v>83</v>
      </c>
      <c r="O348">
        <f t="shared" si="48"/>
        <v>1.66</v>
      </c>
      <c r="P348">
        <f t="shared" si="49"/>
        <v>1.66</v>
      </c>
      <c r="Q348">
        <f t="shared" si="50"/>
        <v>0.7905333333333332</v>
      </c>
    </row>
    <row r="349" spans="1:17" x14ac:dyDescent="0.3">
      <c r="A349">
        <v>-0.18727729116648001</v>
      </c>
      <c r="B349">
        <v>1</v>
      </c>
      <c r="C349">
        <v>0</v>
      </c>
      <c r="D349">
        <f>SUM(C$206:C349)</f>
        <v>126</v>
      </c>
      <c r="E349">
        <f>SUM(B$206:B349)</f>
        <v>18</v>
      </c>
      <c r="F349">
        <f t="shared" si="46"/>
        <v>0.84</v>
      </c>
      <c r="G349">
        <f t="shared" si="47"/>
        <v>0.36</v>
      </c>
      <c r="H349">
        <f t="shared" si="45"/>
        <v>-2.4666666666666413E-3</v>
      </c>
      <c r="J349">
        <v>-0.15659149462400127</v>
      </c>
      <c r="K349">
        <v>1</v>
      </c>
      <c r="L349">
        <v>0</v>
      </c>
      <c r="M349">
        <f>SUM(L$205:L349)</f>
        <v>128</v>
      </c>
      <c r="N349">
        <f>SUM(K$205:K349)</f>
        <v>17</v>
      </c>
      <c r="O349">
        <f t="shared" si="48"/>
        <v>0.85333333333333339</v>
      </c>
      <c r="P349">
        <f t="shared" si="49"/>
        <v>0.34</v>
      </c>
      <c r="Q349">
        <f t="shared" si="50"/>
        <v>-0.80666666666666653</v>
      </c>
    </row>
    <row r="350" spans="1:17" x14ac:dyDescent="0.3">
      <c r="A350">
        <v>-0.18771252062558463</v>
      </c>
      <c r="B350">
        <v>1</v>
      </c>
      <c r="C350">
        <v>0</v>
      </c>
      <c r="D350">
        <f>SUM(C$207:C350)</f>
        <v>125</v>
      </c>
      <c r="E350">
        <f>SUM(B$207:B351)</f>
        <v>19</v>
      </c>
      <c r="F350">
        <f t="shared" si="46"/>
        <v>0.83333333333333337</v>
      </c>
      <c r="G350">
        <f t="shared" si="47"/>
        <v>0.38</v>
      </c>
      <c r="H350">
        <f t="shared" si="45"/>
        <v>5.0666666666666568E-3</v>
      </c>
      <c r="J350">
        <v>-0.15742747696825982</v>
      </c>
      <c r="K350">
        <v>0</v>
      </c>
      <c r="L350">
        <v>1</v>
      </c>
      <c r="M350">
        <f>SUM(L$205:L350)</f>
        <v>129</v>
      </c>
      <c r="N350">
        <f>SUM(K$205:K350)</f>
        <v>17</v>
      </c>
      <c r="O350">
        <f t="shared" si="48"/>
        <v>0.86</v>
      </c>
      <c r="P350">
        <f t="shared" si="49"/>
        <v>0.34</v>
      </c>
      <c r="Q350">
        <f t="shared" si="50"/>
        <v>2.2666666666666438E-3</v>
      </c>
    </row>
    <row r="351" spans="1:17" x14ac:dyDescent="0.3">
      <c r="A351">
        <v>-0.19049157541325135</v>
      </c>
      <c r="B351">
        <v>0</v>
      </c>
      <c r="C351">
        <v>1</v>
      </c>
      <c r="D351">
        <f>SUM(C$206:C351)</f>
        <v>127</v>
      </c>
      <c r="E351">
        <f>SUM(B$206:B351)</f>
        <v>19</v>
      </c>
      <c r="F351">
        <f t="shared" si="46"/>
        <v>0.84666666666666668</v>
      </c>
      <c r="G351">
        <f t="shared" si="47"/>
        <v>0.38</v>
      </c>
      <c r="H351">
        <f t="shared" si="45"/>
        <v>0</v>
      </c>
      <c r="J351">
        <v>-0.16137460751967506</v>
      </c>
      <c r="K351">
        <v>1</v>
      </c>
      <c r="L351">
        <v>0</v>
      </c>
      <c r="M351">
        <f>SUM(L$205:L351)</f>
        <v>129</v>
      </c>
      <c r="N351">
        <f>SUM(K$205:K351)</f>
        <v>18</v>
      </c>
      <c r="O351">
        <f t="shared" si="48"/>
        <v>0.86</v>
      </c>
      <c r="P351">
        <f t="shared" si="49"/>
        <v>0.36</v>
      </c>
      <c r="Q351">
        <f t="shared" si="50"/>
        <v>0</v>
      </c>
    </row>
    <row r="352" spans="1:17" x14ac:dyDescent="0.3">
      <c r="A352">
        <v>-0.1912768261691962</v>
      </c>
      <c r="B352">
        <v>1</v>
      </c>
      <c r="C352">
        <v>0</v>
      </c>
      <c r="D352">
        <f>SUM(C$206:C352)</f>
        <v>127</v>
      </c>
      <c r="E352">
        <f>SUM(B$206:B352)</f>
        <v>20</v>
      </c>
      <c r="F352">
        <f t="shared" si="46"/>
        <v>0.84666666666666668</v>
      </c>
      <c r="G352">
        <f t="shared" si="47"/>
        <v>0.4</v>
      </c>
      <c r="H352">
        <f t="shared" si="45"/>
        <v>2.6666666666666839E-3</v>
      </c>
      <c r="J352">
        <v>-0.16855096863255237</v>
      </c>
      <c r="K352">
        <v>0</v>
      </c>
      <c r="L352">
        <v>1</v>
      </c>
      <c r="M352">
        <f>SUM(L$205:L352)</f>
        <v>130</v>
      </c>
      <c r="N352">
        <f>SUM(K$205:K352)</f>
        <v>18</v>
      </c>
      <c r="O352">
        <f t="shared" si="48"/>
        <v>0.8666666666666667</v>
      </c>
      <c r="P352">
        <f t="shared" si="49"/>
        <v>0.36</v>
      </c>
      <c r="Q352">
        <f t="shared" si="50"/>
        <v>2.4000000000000154E-3</v>
      </c>
    </row>
    <row r="353" spans="1:17" x14ac:dyDescent="0.3">
      <c r="A353">
        <v>-0.19980102808099837</v>
      </c>
      <c r="B353">
        <v>0</v>
      </c>
      <c r="C353">
        <v>1</v>
      </c>
      <c r="D353">
        <f>SUM(C$206:C353)</f>
        <v>128</v>
      </c>
      <c r="E353">
        <f>SUM(B$206:B353)</f>
        <v>20</v>
      </c>
      <c r="F353">
        <f t="shared" si="46"/>
        <v>0.85333333333333339</v>
      </c>
      <c r="G353">
        <f t="shared" si="47"/>
        <v>0.4</v>
      </c>
      <c r="H353">
        <f t="shared" si="45"/>
        <v>0</v>
      </c>
      <c r="J353">
        <v>-0.16864909199569905</v>
      </c>
      <c r="K353">
        <v>1</v>
      </c>
      <c r="L353">
        <v>0</v>
      </c>
      <c r="M353">
        <f>SUM(L$205:L353)</f>
        <v>130</v>
      </c>
      <c r="N353">
        <f>SUM(K$205:K353)</f>
        <v>19</v>
      </c>
      <c r="O353">
        <f t="shared" si="48"/>
        <v>0.8666666666666667</v>
      </c>
      <c r="P353">
        <f t="shared" si="49"/>
        <v>0.38</v>
      </c>
      <c r="Q353">
        <f t="shared" si="50"/>
        <v>0</v>
      </c>
    </row>
    <row r="354" spans="1:17" x14ac:dyDescent="0.3">
      <c r="A354">
        <v>-0.20135196657996857</v>
      </c>
      <c r="B354">
        <v>1</v>
      </c>
      <c r="C354">
        <v>0</v>
      </c>
      <c r="D354">
        <f>SUM(C$206:C354)</f>
        <v>128</v>
      </c>
      <c r="E354">
        <f>SUM(B$206:B354)</f>
        <v>21</v>
      </c>
      <c r="F354">
        <f t="shared" si="46"/>
        <v>0.85333333333333339</v>
      </c>
      <c r="G354">
        <f t="shared" si="47"/>
        <v>0.42</v>
      </c>
      <c r="H354">
        <f t="shared" si="45"/>
        <v>0</v>
      </c>
      <c r="J354">
        <v>-0.17168508584005204</v>
      </c>
      <c r="K354">
        <v>1</v>
      </c>
      <c r="L354">
        <v>0</v>
      </c>
      <c r="M354">
        <f>SUM(L$205:L354)</f>
        <v>130</v>
      </c>
      <c r="N354">
        <f>SUM(K$205:K354)</f>
        <v>20</v>
      </c>
      <c r="O354">
        <f t="shared" si="48"/>
        <v>0.8666666666666667</v>
      </c>
      <c r="P354">
        <f t="shared" si="49"/>
        <v>0.4</v>
      </c>
      <c r="Q354">
        <f t="shared" si="50"/>
        <v>0</v>
      </c>
    </row>
    <row r="355" spans="1:17" x14ac:dyDescent="0.3">
      <c r="A355">
        <v>-0.20396880586975721</v>
      </c>
      <c r="B355">
        <v>1</v>
      </c>
      <c r="C355">
        <v>0</v>
      </c>
      <c r="D355">
        <f>SUM(C$206:C355)</f>
        <v>128</v>
      </c>
      <c r="E355">
        <f>SUM(B$206:B355)</f>
        <v>22</v>
      </c>
      <c r="F355">
        <f t="shared" si="46"/>
        <v>0.85333333333333339</v>
      </c>
      <c r="G355">
        <f t="shared" si="47"/>
        <v>0.44</v>
      </c>
      <c r="H355">
        <f t="shared" si="45"/>
        <v>2.9333333333333034E-3</v>
      </c>
      <c r="J355">
        <v>-0.18485134135394021</v>
      </c>
      <c r="K355">
        <v>0</v>
      </c>
      <c r="L355">
        <v>1</v>
      </c>
      <c r="M355">
        <f>SUM(L$179:L381)</f>
        <v>161</v>
      </c>
      <c r="N355">
        <f>SUM(K$179:K381)</f>
        <v>40</v>
      </c>
      <c r="O355">
        <f t="shared" si="48"/>
        <v>1.0733333333333333</v>
      </c>
      <c r="P355">
        <f t="shared" si="49"/>
        <v>0.8</v>
      </c>
      <c r="Q355">
        <f t="shared" si="50"/>
        <v>0.12399999999999996</v>
      </c>
    </row>
    <row r="356" spans="1:17" x14ac:dyDescent="0.3">
      <c r="A356">
        <v>-0.20679621444252394</v>
      </c>
      <c r="B356">
        <v>0</v>
      </c>
      <c r="C356">
        <v>1</v>
      </c>
      <c r="D356">
        <f>SUM(C$206:C356)</f>
        <v>129</v>
      </c>
      <c r="E356">
        <f>SUM(B$206:B356)</f>
        <v>22</v>
      </c>
      <c r="F356">
        <f t="shared" si="46"/>
        <v>0.86</v>
      </c>
      <c r="G356">
        <f t="shared" si="47"/>
        <v>0.44</v>
      </c>
      <c r="H356">
        <f t="shared" si="45"/>
        <v>2.9333333333333524E-3</v>
      </c>
      <c r="J356">
        <v>-0.18489862811301422</v>
      </c>
      <c r="K356">
        <v>0</v>
      </c>
      <c r="L356">
        <v>1</v>
      </c>
      <c r="M356">
        <f>SUM(L$205:L356)</f>
        <v>132</v>
      </c>
      <c r="N356">
        <f>SUM(K$205:K356)</f>
        <v>20</v>
      </c>
      <c r="O356">
        <f t="shared" si="48"/>
        <v>0.88</v>
      </c>
      <c r="P356">
        <f t="shared" si="49"/>
        <v>0.4</v>
      </c>
      <c r="Q356">
        <f t="shared" si="50"/>
        <v>-0.11599999999999996</v>
      </c>
    </row>
    <row r="357" spans="1:17" x14ac:dyDescent="0.3">
      <c r="A357">
        <v>-0.20820904431506093</v>
      </c>
      <c r="B357">
        <v>0</v>
      </c>
      <c r="C357">
        <v>1</v>
      </c>
      <c r="D357">
        <f>SUM(C$206:C357)</f>
        <v>130</v>
      </c>
      <c r="E357">
        <f>SUM(B$206:B357)</f>
        <v>22</v>
      </c>
      <c r="F357">
        <f t="shared" si="46"/>
        <v>0.8666666666666667</v>
      </c>
      <c r="G357">
        <f t="shared" si="47"/>
        <v>0.44</v>
      </c>
      <c r="H357">
        <f t="shared" ref="H357:H388" si="51">(G357+G358)/2*(F358-F357)</f>
        <v>0</v>
      </c>
      <c r="J357">
        <v>-0.1914642721686578</v>
      </c>
      <c r="K357">
        <v>1</v>
      </c>
      <c r="L357">
        <v>0</v>
      </c>
      <c r="M357">
        <f>SUM(L$79:L483)</f>
        <v>244</v>
      </c>
      <c r="N357">
        <f>SUM(K$79:K483)</f>
        <v>80</v>
      </c>
      <c r="O357">
        <f t="shared" si="48"/>
        <v>1.6266666666666667</v>
      </c>
      <c r="P357">
        <f t="shared" si="49"/>
        <v>1.6</v>
      </c>
      <c r="Q357">
        <f t="shared" si="50"/>
        <v>0.7466666666666667</v>
      </c>
    </row>
    <row r="358" spans="1:17" x14ac:dyDescent="0.3">
      <c r="A358">
        <v>-0.20822409254497237</v>
      </c>
      <c r="B358">
        <v>1</v>
      </c>
      <c r="C358">
        <v>0</v>
      </c>
      <c r="D358">
        <f>SUM(C$206:C358)</f>
        <v>130</v>
      </c>
      <c r="E358">
        <f>SUM(B$206:B358)</f>
        <v>23</v>
      </c>
      <c r="F358">
        <f t="shared" si="46"/>
        <v>0.8666666666666667</v>
      </c>
      <c r="G358">
        <f t="shared" si="47"/>
        <v>0.46</v>
      </c>
      <c r="H358">
        <f t="shared" si="51"/>
        <v>-3.2000000000000205E-3</v>
      </c>
      <c r="J358">
        <v>-0.19880791156013558</v>
      </c>
      <c r="K358">
        <v>1</v>
      </c>
      <c r="L358">
        <v>0</v>
      </c>
      <c r="M358">
        <f>SUM(L$205:L358)</f>
        <v>132</v>
      </c>
      <c r="N358">
        <f>SUM(K$205:K358)</f>
        <v>22</v>
      </c>
      <c r="O358">
        <f t="shared" si="48"/>
        <v>0.88</v>
      </c>
      <c r="P358">
        <f t="shared" si="49"/>
        <v>0.44</v>
      </c>
      <c r="Q358">
        <f t="shared" si="50"/>
        <v>-0.76160000000000005</v>
      </c>
    </row>
    <row r="359" spans="1:17" x14ac:dyDescent="0.3">
      <c r="A359">
        <v>-0.21266802105240346</v>
      </c>
      <c r="B359">
        <v>1</v>
      </c>
      <c r="C359">
        <v>0</v>
      </c>
      <c r="D359">
        <f>SUM(C$207:C359)</f>
        <v>129</v>
      </c>
      <c r="E359">
        <f>SUM(B$207:B360)</f>
        <v>25</v>
      </c>
      <c r="F359">
        <f t="shared" si="46"/>
        <v>0.86</v>
      </c>
      <c r="G359">
        <f t="shared" si="47"/>
        <v>0.5</v>
      </c>
      <c r="H359">
        <f t="shared" si="51"/>
        <v>0</v>
      </c>
      <c r="J359">
        <v>-0.20285435395518758</v>
      </c>
      <c r="K359">
        <v>1</v>
      </c>
      <c r="L359">
        <v>0</v>
      </c>
      <c r="M359">
        <f>SUM(L$205:L359)</f>
        <v>132</v>
      </c>
      <c r="N359">
        <f>SUM(K$205:K359)</f>
        <v>23</v>
      </c>
      <c r="O359">
        <f t="shared" si="48"/>
        <v>0.88</v>
      </c>
      <c r="P359">
        <f t="shared" si="49"/>
        <v>0.46</v>
      </c>
      <c r="Q359">
        <f t="shared" si="50"/>
        <v>0</v>
      </c>
    </row>
    <row r="360" spans="1:17" x14ac:dyDescent="0.3">
      <c r="A360">
        <v>-0.2246268282399658</v>
      </c>
      <c r="B360">
        <v>1</v>
      </c>
      <c r="C360">
        <v>0</v>
      </c>
      <c r="D360">
        <f>SUM(C$207:C360)</f>
        <v>129</v>
      </c>
      <c r="E360">
        <f>SUM(B$207:B361)</f>
        <v>25</v>
      </c>
      <c r="F360">
        <f t="shared" si="46"/>
        <v>0.86</v>
      </c>
      <c r="G360">
        <f t="shared" si="47"/>
        <v>0.5</v>
      </c>
      <c r="H360">
        <f t="shared" si="51"/>
        <v>3.3333333333333548E-3</v>
      </c>
      <c r="J360">
        <v>-0.21305546156965288</v>
      </c>
      <c r="K360">
        <v>1</v>
      </c>
      <c r="L360">
        <v>0</v>
      </c>
      <c r="M360">
        <f>SUM(L$205:L360)</f>
        <v>132</v>
      </c>
      <c r="N360">
        <f>SUM(K$205:K360)</f>
        <v>24</v>
      </c>
      <c r="O360">
        <f t="shared" si="48"/>
        <v>0.88</v>
      </c>
      <c r="P360">
        <f t="shared" si="49"/>
        <v>0.48</v>
      </c>
      <c r="Q360">
        <f t="shared" si="50"/>
        <v>0</v>
      </c>
    </row>
    <row r="361" spans="1:17" x14ac:dyDescent="0.3">
      <c r="A361">
        <v>-0.22505041186594271</v>
      </c>
      <c r="B361">
        <v>0</v>
      </c>
      <c r="C361">
        <v>1</v>
      </c>
      <c r="D361">
        <f>SUM(C$207:C361)</f>
        <v>130</v>
      </c>
      <c r="E361">
        <f>SUM(B$207:B362)</f>
        <v>25</v>
      </c>
      <c r="F361">
        <f t="shared" si="46"/>
        <v>0.8666666666666667</v>
      </c>
      <c r="G361">
        <f t="shared" si="47"/>
        <v>0.5</v>
      </c>
      <c r="H361">
        <f t="shared" si="51"/>
        <v>6.6666666666666541E-3</v>
      </c>
      <c r="J361">
        <v>-0.21590466235002592</v>
      </c>
      <c r="K361">
        <v>0</v>
      </c>
      <c r="L361">
        <v>1</v>
      </c>
      <c r="M361">
        <f>SUM(L$153:L413)</f>
        <v>190</v>
      </c>
      <c r="N361">
        <f>SUM(K$153:K413)</f>
        <v>60</v>
      </c>
      <c r="O361">
        <f t="shared" si="48"/>
        <v>1.2666666666666666</v>
      </c>
      <c r="P361">
        <f t="shared" si="49"/>
        <v>1.2</v>
      </c>
      <c r="Q361">
        <f t="shared" si="50"/>
        <v>0.32479999999999992</v>
      </c>
    </row>
    <row r="362" spans="1:17" x14ac:dyDescent="0.3">
      <c r="A362">
        <v>-0.22516955444007364</v>
      </c>
      <c r="B362">
        <v>0</v>
      </c>
      <c r="C362">
        <v>1</v>
      </c>
      <c r="D362">
        <f>SUM(C$206:C362)</f>
        <v>132</v>
      </c>
      <c r="E362">
        <f>SUM(B$206:B362)</f>
        <v>25</v>
      </c>
      <c r="F362">
        <f t="shared" si="46"/>
        <v>0.88</v>
      </c>
      <c r="G362">
        <f t="shared" si="47"/>
        <v>0.5</v>
      </c>
      <c r="H362">
        <f t="shared" si="51"/>
        <v>0</v>
      </c>
      <c r="J362">
        <v>-0.21717131284665936</v>
      </c>
      <c r="K362">
        <v>1</v>
      </c>
      <c r="L362">
        <v>0</v>
      </c>
      <c r="M362">
        <f>SUM(L$143:L424)</f>
        <v>197</v>
      </c>
      <c r="N362">
        <f>SUM(K$143:K424)</f>
        <v>63</v>
      </c>
      <c r="O362">
        <f t="shared" si="48"/>
        <v>1.3133333333333332</v>
      </c>
      <c r="P362">
        <f t="shared" si="49"/>
        <v>1.26</v>
      </c>
      <c r="Q362">
        <f t="shared" si="50"/>
        <v>5.7399999999999958E-2</v>
      </c>
    </row>
    <row r="363" spans="1:17" x14ac:dyDescent="0.3">
      <c r="A363">
        <v>-0.22750688595528815</v>
      </c>
      <c r="B363">
        <v>1</v>
      </c>
      <c r="C363">
        <v>0</v>
      </c>
      <c r="D363">
        <f>SUM(C$206:C363)</f>
        <v>132</v>
      </c>
      <c r="E363">
        <f>SUM(B$206:B363)</f>
        <v>26</v>
      </c>
      <c r="F363">
        <f t="shared" si="46"/>
        <v>0.88</v>
      </c>
      <c r="G363">
        <f t="shared" si="47"/>
        <v>0.52</v>
      </c>
      <c r="H363">
        <f t="shared" si="51"/>
        <v>-3.5333333333333562E-3</v>
      </c>
      <c r="J363">
        <v>-0.22033187742380067</v>
      </c>
      <c r="K363">
        <v>0</v>
      </c>
      <c r="L363">
        <v>1</v>
      </c>
      <c r="M363">
        <f>SUM(L$205:L363)</f>
        <v>134</v>
      </c>
      <c r="N363">
        <f>SUM(K$205:K363)</f>
        <v>25</v>
      </c>
      <c r="O363">
        <f t="shared" si="48"/>
        <v>0.89333333333333331</v>
      </c>
      <c r="P363">
        <f t="shared" si="49"/>
        <v>0.5</v>
      </c>
      <c r="Q363">
        <f t="shared" si="50"/>
        <v>-0.36959999999999993</v>
      </c>
    </row>
    <row r="364" spans="1:17" x14ac:dyDescent="0.3">
      <c r="A364">
        <v>-0.23816158887083599</v>
      </c>
      <c r="B364">
        <v>1</v>
      </c>
      <c r="C364">
        <v>0</v>
      </c>
      <c r="D364">
        <f>SUM(C$207:C364)</f>
        <v>131</v>
      </c>
      <c r="E364">
        <f>SUM(B$207:B365)</f>
        <v>27</v>
      </c>
      <c r="F364">
        <f t="shared" si="46"/>
        <v>0.87333333333333329</v>
      </c>
      <c r="G364">
        <f t="shared" si="47"/>
        <v>0.54</v>
      </c>
      <c r="H364">
        <f t="shared" si="51"/>
        <v>3.6666666666666905E-3</v>
      </c>
      <c r="J364">
        <v>-0.22675233988577109</v>
      </c>
      <c r="K364">
        <v>1</v>
      </c>
      <c r="L364">
        <v>0</v>
      </c>
      <c r="M364">
        <f>SUM(L$151:L418)</f>
        <v>192</v>
      </c>
      <c r="N364">
        <f>SUM(K$151:K418)</f>
        <v>60</v>
      </c>
      <c r="O364">
        <f t="shared" si="48"/>
        <v>1.28</v>
      </c>
      <c r="P364">
        <f t="shared" si="49"/>
        <v>1.2</v>
      </c>
      <c r="Q364">
        <f t="shared" si="50"/>
        <v>0.32866666666666672</v>
      </c>
    </row>
    <row r="365" spans="1:17" x14ac:dyDescent="0.3">
      <c r="A365">
        <v>-0.2383083214310846</v>
      </c>
      <c r="B365">
        <v>0</v>
      </c>
      <c r="C365">
        <v>1</v>
      </c>
      <c r="D365">
        <f>SUM(C$207:C365)</f>
        <v>132</v>
      </c>
      <c r="E365">
        <f>SUM(B$207:B366)</f>
        <v>28</v>
      </c>
      <c r="F365">
        <f t="shared" si="46"/>
        <v>0.88</v>
      </c>
      <c r="G365">
        <f t="shared" si="47"/>
        <v>0.56000000000000005</v>
      </c>
      <c r="H365">
        <f t="shared" si="51"/>
        <v>3.7333333333333576E-3</v>
      </c>
      <c r="J365">
        <v>-0.2280595728194621</v>
      </c>
      <c r="K365">
        <v>1</v>
      </c>
      <c r="L365">
        <v>0</v>
      </c>
      <c r="M365">
        <f>SUM(L$13:L557)</f>
        <v>293</v>
      </c>
      <c r="N365">
        <f>SUM(K$13:K557)</f>
        <v>97</v>
      </c>
      <c r="O365">
        <f t="shared" si="48"/>
        <v>1.9533333333333334</v>
      </c>
      <c r="P365">
        <f t="shared" si="49"/>
        <v>1.94</v>
      </c>
      <c r="Q365">
        <f t="shared" si="50"/>
        <v>1.0571333333333333</v>
      </c>
    </row>
    <row r="366" spans="1:17" x14ac:dyDescent="0.3">
      <c r="A366">
        <v>-0.24470271552351197</v>
      </c>
      <c r="B366">
        <v>1</v>
      </c>
      <c r="C366">
        <v>0</v>
      </c>
      <c r="D366">
        <f>SUM(C$206:C366)</f>
        <v>133</v>
      </c>
      <c r="E366">
        <f>SUM(B$206:B366)</f>
        <v>28</v>
      </c>
      <c r="F366">
        <f t="shared" ref="F366:F397" si="52">D366/150</f>
        <v>0.88666666666666671</v>
      </c>
      <c r="G366">
        <f t="shared" ref="G366:G397" si="53">E366/50</f>
        <v>0.56000000000000005</v>
      </c>
      <c r="H366">
        <f t="shared" si="51"/>
        <v>-3.8000000000000247E-3</v>
      </c>
      <c r="J366">
        <v>-0.22818040655063376</v>
      </c>
      <c r="K366">
        <v>1</v>
      </c>
      <c r="L366">
        <v>0</v>
      </c>
      <c r="M366">
        <f>SUM(L$205:L366)</f>
        <v>134</v>
      </c>
      <c r="N366">
        <f>SUM(K$205:K366)</f>
        <v>28</v>
      </c>
      <c r="O366">
        <f t="shared" ref="O366:O397" si="54">M366/150</f>
        <v>0.89333333333333331</v>
      </c>
      <c r="P366">
        <f t="shared" ref="P366:P397" si="55">N366/50</f>
        <v>0.56000000000000005</v>
      </c>
      <c r="Q366">
        <f t="shared" si="50"/>
        <v>-1.3250000000000002</v>
      </c>
    </row>
    <row r="367" spans="1:17" x14ac:dyDescent="0.3">
      <c r="A367">
        <v>-0.24479985016941522</v>
      </c>
      <c r="B367">
        <v>1</v>
      </c>
      <c r="C367">
        <v>0</v>
      </c>
      <c r="D367">
        <f>SUM(C$207:C367)</f>
        <v>132</v>
      </c>
      <c r="E367">
        <f>SUM(B$207:B368)</f>
        <v>29</v>
      </c>
      <c r="F367">
        <f t="shared" si="52"/>
        <v>0.88</v>
      </c>
      <c r="G367">
        <f t="shared" si="53"/>
        <v>0.57999999999999996</v>
      </c>
      <c r="H367">
        <f t="shared" si="51"/>
        <v>7.7333333333333186E-3</v>
      </c>
      <c r="J367">
        <v>-0.22945721295575106</v>
      </c>
      <c r="K367">
        <v>0</v>
      </c>
      <c r="L367">
        <v>1</v>
      </c>
      <c r="M367">
        <f>SUM(L$81:L491)</f>
        <v>242</v>
      </c>
      <c r="N367">
        <f>SUM(K$81:K491)</f>
        <v>80</v>
      </c>
      <c r="O367">
        <f t="shared" si="54"/>
        <v>1.6133333333333333</v>
      </c>
      <c r="P367">
        <f t="shared" si="55"/>
        <v>1.6</v>
      </c>
      <c r="Q367">
        <f t="shared" ref="Q367:Q398" si="56">(P366+P367)/2*(O367-O366)</f>
        <v>0.77760000000000007</v>
      </c>
    </row>
    <row r="368" spans="1:17" x14ac:dyDescent="0.3">
      <c r="A368">
        <v>-0.24677286852583</v>
      </c>
      <c r="B368">
        <v>0</v>
      </c>
      <c r="C368">
        <v>1</v>
      </c>
      <c r="D368">
        <f>SUM(C$206:C368)</f>
        <v>134</v>
      </c>
      <c r="E368">
        <f>SUM(B$206:B368)</f>
        <v>29</v>
      </c>
      <c r="F368">
        <f t="shared" si="52"/>
        <v>0.89333333333333331</v>
      </c>
      <c r="G368">
        <f t="shared" si="53"/>
        <v>0.57999999999999996</v>
      </c>
      <c r="H368">
        <f t="shared" si="51"/>
        <v>-3.9999999999999593E-3</v>
      </c>
      <c r="J368">
        <v>-0.23127686790430191</v>
      </c>
      <c r="K368">
        <v>0</v>
      </c>
      <c r="L368">
        <v>1</v>
      </c>
      <c r="M368">
        <f>SUM(L$39:L534)</f>
        <v>272</v>
      </c>
      <c r="N368">
        <f>SUM(K$39:K534)</f>
        <v>92</v>
      </c>
      <c r="O368">
        <f t="shared" si="54"/>
        <v>1.8133333333333332</v>
      </c>
      <c r="P368">
        <f t="shared" si="55"/>
        <v>1.84</v>
      </c>
      <c r="Q368">
        <f t="shared" si="56"/>
        <v>0.34399999999999997</v>
      </c>
    </row>
    <row r="369" spans="1:17" x14ac:dyDescent="0.3">
      <c r="A369">
        <v>-0.25378823751591051</v>
      </c>
      <c r="B369">
        <v>1</v>
      </c>
      <c r="C369">
        <v>0</v>
      </c>
      <c r="D369">
        <f>SUM(C$207:C369)</f>
        <v>133</v>
      </c>
      <c r="E369">
        <f>SUM(B$207:B370)</f>
        <v>31</v>
      </c>
      <c r="F369">
        <f t="shared" si="52"/>
        <v>0.88666666666666671</v>
      </c>
      <c r="G369">
        <f t="shared" si="53"/>
        <v>0.62</v>
      </c>
      <c r="H369">
        <f t="shared" si="51"/>
        <v>4.133333333333291E-3</v>
      </c>
      <c r="J369">
        <v>-0.23683418308500792</v>
      </c>
      <c r="K369">
        <v>0</v>
      </c>
      <c r="L369">
        <v>1</v>
      </c>
      <c r="M369">
        <f>SUM(L$155:L419)</f>
        <v>188</v>
      </c>
      <c r="N369">
        <f>SUM(K$155:K419)</f>
        <v>60</v>
      </c>
      <c r="O369">
        <f t="shared" si="54"/>
        <v>1.2533333333333334</v>
      </c>
      <c r="P369">
        <f t="shared" si="55"/>
        <v>1.2</v>
      </c>
      <c r="Q369">
        <f t="shared" si="56"/>
        <v>-0.85119999999999973</v>
      </c>
    </row>
    <row r="370" spans="1:17" x14ac:dyDescent="0.3">
      <c r="A370">
        <v>-0.26199803349480427</v>
      </c>
      <c r="B370">
        <v>1</v>
      </c>
      <c r="C370">
        <v>0</v>
      </c>
      <c r="D370">
        <f>SUM(C$206:C370)</f>
        <v>134</v>
      </c>
      <c r="E370">
        <f>SUM(B$206:B370)</f>
        <v>31</v>
      </c>
      <c r="F370">
        <f t="shared" si="52"/>
        <v>0.89333333333333331</v>
      </c>
      <c r="G370">
        <f t="shared" si="53"/>
        <v>0.62</v>
      </c>
      <c r="H370">
        <f t="shared" si="51"/>
        <v>0</v>
      </c>
      <c r="J370">
        <v>-0.24048518148347814</v>
      </c>
      <c r="K370">
        <v>0</v>
      </c>
      <c r="L370">
        <v>1</v>
      </c>
      <c r="M370">
        <f>SUM(L$205:L370)</f>
        <v>138</v>
      </c>
      <c r="N370">
        <f>SUM(K$205:K370)</f>
        <v>28</v>
      </c>
      <c r="O370">
        <f t="shared" si="54"/>
        <v>0.92</v>
      </c>
      <c r="P370">
        <f t="shared" si="55"/>
        <v>0.56000000000000005</v>
      </c>
      <c r="Q370">
        <f t="shared" si="56"/>
        <v>-0.29333333333333339</v>
      </c>
    </row>
    <row r="371" spans="1:17" x14ac:dyDescent="0.3">
      <c r="A371">
        <v>-0.26268652930073233</v>
      </c>
      <c r="B371">
        <v>0</v>
      </c>
      <c r="C371">
        <v>1</v>
      </c>
      <c r="D371">
        <f>SUM(C$207:C371)</f>
        <v>134</v>
      </c>
      <c r="E371">
        <f>SUM(B$207:B372)</f>
        <v>32</v>
      </c>
      <c r="F371">
        <f t="shared" si="52"/>
        <v>0.89333333333333331</v>
      </c>
      <c r="G371">
        <f t="shared" si="53"/>
        <v>0.64</v>
      </c>
      <c r="H371">
        <f t="shared" si="51"/>
        <v>4.2666666666666946E-3</v>
      </c>
      <c r="J371">
        <v>-0.24643370170040646</v>
      </c>
      <c r="K371">
        <v>0</v>
      </c>
      <c r="L371">
        <v>1</v>
      </c>
      <c r="M371">
        <f>SUM(L$137:L439)</f>
        <v>200</v>
      </c>
      <c r="N371">
        <f>SUM(K$137:K439)</f>
        <v>66</v>
      </c>
      <c r="O371">
        <f t="shared" si="54"/>
        <v>1.3333333333333333</v>
      </c>
      <c r="P371">
        <f t="shared" si="55"/>
        <v>1.32</v>
      </c>
      <c r="Q371">
        <f t="shared" si="56"/>
        <v>0.38853333333333323</v>
      </c>
    </row>
    <row r="372" spans="1:17" x14ac:dyDescent="0.3">
      <c r="A372">
        <v>-0.2673049069424297</v>
      </c>
      <c r="B372">
        <v>1</v>
      </c>
      <c r="C372">
        <v>0</v>
      </c>
      <c r="D372">
        <f>SUM(C$206:C372)</f>
        <v>135</v>
      </c>
      <c r="E372">
        <f>SUM(B$206:B372)</f>
        <v>32</v>
      </c>
      <c r="F372">
        <f t="shared" si="52"/>
        <v>0.9</v>
      </c>
      <c r="G372">
        <f t="shared" si="53"/>
        <v>0.64</v>
      </c>
      <c r="H372">
        <f t="shared" si="51"/>
        <v>0</v>
      </c>
      <c r="J372">
        <v>-0.24666445018047828</v>
      </c>
      <c r="K372">
        <v>1</v>
      </c>
      <c r="L372">
        <v>0</v>
      </c>
      <c r="M372">
        <f>SUM(L$205:L372)</f>
        <v>139</v>
      </c>
      <c r="N372">
        <f>SUM(K$205:K372)</f>
        <v>29</v>
      </c>
      <c r="O372">
        <f t="shared" si="54"/>
        <v>0.92666666666666664</v>
      </c>
      <c r="P372">
        <f t="shared" si="55"/>
        <v>0.57999999999999996</v>
      </c>
      <c r="Q372">
        <f t="shared" si="56"/>
        <v>-0.38633333333333325</v>
      </c>
    </row>
    <row r="373" spans="1:17" x14ac:dyDescent="0.3">
      <c r="A373">
        <v>-0.26731805296427152</v>
      </c>
      <c r="B373">
        <v>0</v>
      </c>
      <c r="C373">
        <v>1</v>
      </c>
      <c r="D373">
        <f>SUM(C$207:C373)</f>
        <v>135</v>
      </c>
      <c r="E373">
        <f>SUM(B$207:B374)</f>
        <v>33</v>
      </c>
      <c r="F373">
        <f t="shared" si="52"/>
        <v>0.9</v>
      </c>
      <c r="G373">
        <f t="shared" si="53"/>
        <v>0.66</v>
      </c>
      <c r="H373">
        <f t="shared" si="51"/>
        <v>4.3999999999999552E-3</v>
      </c>
      <c r="J373">
        <v>-0.25216900927122859</v>
      </c>
      <c r="K373">
        <v>1</v>
      </c>
      <c r="L373">
        <v>0</v>
      </c>
      <c r="M373">
        <f>SUM(L$205:L373)</f>
        <v>139</v>
      </c>
      <c r="N373">
        <f>SUM(K$205:K373)</f>
        <v>30</v>
      </c>
      <c r="O373">
        <f t="shared" si="54"/>
        <v>0.92666666666666664</v>
      </c>
      <c r="P373">
        <f t="shared" si="55"/>
        <v>0.6</v>
      </c>
      <c r="Q373">
        <f t="shared" si="56"/>
        <v>0</v>
      </c>
    </row>
    <row r="374" spans="1:17" x14ac:dyDescent="0.3">
      <c r="A374">
        <v>-0.28366829958644224</v>
      </c>
      <c r="B374">
        <v>1</v>
      </c>
      <c r="C374">
        <v>0</v>
      </c>
      <c r="D374">
        <f>SUM(C$206:C374)</f>
        <v>136</v>
      </c>
      <c r="E374">
        <f>SUM(B$206:B374)</f>
        <v>33</v>
      </c>
      <c r="F374">
        <f t="shared" si="52"/>
        <v>0.90666666666666662</v>
      </c>
      <c r="G374">
        <f t="shared" si="53"/>
        <v>0.66</v>
      </c>
      <c r="H374">
        <f t="shared" si="51"/>
        <v>4.4000000000000289E-3</v>
      </c>
      <c r="J374">
        <v>-0.25238490530877916</v>
      </c>
      <c r="K374">
        <v>0</v>
      </c>
      <c r="L374">
        <v>1</v>
      </c>
      <c r="M374">
        <f>SUM(L$51:L528)</f>
        <v>263</v>
      </c>
      <c r="N374">
        <f>SUM(K$51:K528)</f>
        <v>89</v>
      </c>
      <c r="O374">
        <f t="shared" si="54"/>
        <v>1.7533333333333334</v>
      </c>
      <c r="P374">
        <f t="shared" si="55"/>
        <v>1.78</v>
      </c>
      <c r="Q374">
        <f t="shared" si="56"/>
        <v>0.98373333333333346</v>
      </c>
    </row>
    <row r="375" spans="1:17" x14ac:dyDescent="0.3">
      <c r="A375">
        <v>-0.28506539042720963</v>
      </c>
      <c r="B375">
        <v>0</v>
      </c>
      <c r="C375">
        <v>1</v>
      </c>
      <c r="D375">
        <f>SUM(C$206:C375)</f>
        <v>137</v>
      </c>
      <c r="E375">
        <f>SUM(B$206:B375)</f>
        <v>33</v>
      </c>
      <c r="F375">
        <f t="shared" si="52"/>
        <v>0.91333333333333333</v>
      </c>
      <c r="G375">
        <f t="shared" si="53"/>
        <v>0.66</v>
      </c>
      <c r="H375">
        <f t="shared" si="51"/>
        <v>0</v>
      </c>
      <c r="J375">
        <v>-0.26969071907581094</v>
      </c>
      <c r="K375">
        <v>1</v>
      </c>
      <c r="L375">
        <v>0</v>
      </c>
      <c r="M375">
        <f>SUM(L$205:L375)</f>
        <v>140</v>
      </c>
      <c r="N375">
        <f>SUM(K$205:K375)</f>
        <v>31</v>
      </c>
      <c r="O375">
        <f t="shared" si="54"/>
        <v>0.93333333333333335</v>
      </c>
      <c r="P375">
        <f t="shared" si="55"/>
        <v>0.62</v>
      </c>
      <c r="Q375">
        <f t="shared" si="56"/>
        <v>-0.98399999999999999</v>
      </c>
    </row>
    <row r="376" spans="1:17" x14ac:dyDescent="0.3">
      <c r="A376">
        <v>-0.28525014141074745</v>
      </c>
      <c r="B376">
        <v>1</v>
      </c>
      <c r="C376">
        <v>0</v>
      </c>
      <c r="D376">
        <f>SUM(C$206:C376)</f>
        <v>137</v>
      </c>
      <c r="E376">
        <f>SUM(B$206:B376)</f>
        <v>34</v>
      </c>
      <c r="F376">
        <f t="shared" si="52"/>
        <v>0.91333333333333333</v>
      </c>
      <c r="G376">
        <f t="shared" si="53"/>
        <v>0.68</v>
      </c>
      <c r="H376">
        <f t="shared" si="51"/>
        <v>4.5333333333333631E-3</v>
      </c>
      <c r="J376">
        <v>-0.26999725650472078</v>
      </c>
      <c r="K376">
        <v>0</v>
      </c>
      <c r="L376">
        <v>1</v>
      </c>
      <c r="M376">
        <f>SUM(L$205:L376)</f>
        <v>141</v>
      </c>
      <c r="N376">
        <f>SUM(K$205:K376)</f>
        <v>31</v>
      </c>
      <c r="O376">
        <f t="shared" si="54"/>
        <v>0.94</v>
      </c>
      <c r="P376">
        <f t="shared" si="55"/>
        <v>0.62</v>
      </c>
      <c r="Q376">
        <f t="shared" si="56"/>
        <v>4.133333333333291E-3</v>
      </c>
    </row>
    <row r="377" spans="1:17" x14ac:dyDescent="0.3">
      <c r="A377">
        <v>-0.28565977601276715</v>
      </c>
      <c r="B377">
        <v>0</v>
      </c>
      <c r="C377">
        <v>1</v>
      </c>
      <c r="D377">
        <f>SUM(C$206:C377)</f>
        <v>138</v>
      </c>
      <c r="E377">
        <f>SUM(B$206:B377)</f>
        <v>34</v>
      </c>
      <c r="F377">
        <f t="shared" si="52"/>
        <v>0.92</v>
      </c>
      <c r="G377">
        <f t="shared" si="53"/>
        <v>0.68</v>
      </c>
      <c r="H377">
        <f t="shared" si="51"/>
        <v>4.5333333333332877E-3</v>
      </c>
      <c r="J377">
        <v>-0.27361747636883743</v>
      </c>
      <c r="K377">
        <v>0</v>
      </c>
      <c r="L377">
        <v>1</v>
      </c>
      <c r="M377">
        <f>SUM(L$113:L469)</f>
        <v>218</v>
      </c>
      <c r="N377">
        <f>SUM(K$113:K469)</f>
        <v>72</v>
      </c>
      <c r="O377">
        <f t="shared" si="54"/>
        <v>1.4533333333333334</v>
      </c>
      <c r="P377">
        <f t="shared" si="55"/>
        <v>1.44</v>
      </c>
      <c r="Q377">
        <f t="shared" si="56"/>
        <v>0.52873333333333339</v>
      </c>
    </row>
    <row r="378" spans="1:17" x14ac:dyDescent="0.3">
      <c r="A378">
        <v>-0.29151579140286787</v>
      </c>
      <c r="B378">
        <v>0</v>
      </c>
      <c r="C378">
        <v>1</v>
      </c>
      <c r="D378">
        <f>SUM(C$206:C378)</f>
        <v>139</v>
      </c>
      <c r="E378">
        <f>SUM(B$206:B378)</f>
        <v>34</v>
      </c>
      <c r="F378">
        <f t="shared" si="52"/>
        <v>0.92666666666666664</v>
      </c>
      <c r="G378">
        <f t="shared" si="53"/>
        <v>0.68</v>
      </c>
      <c r="H378">
        <f t="shared" si="51"/>
        <v>0</v>
      </c>
      <c r="J378">
        <v>-0.27940517400420828</v>
      </c>
      <c r="K378">
        <v>1</v>
      </c>
      <c r="L378">
        <v>0</v>
      </c>
      <c r="M378">
        <f>SUM(L$21:L562)</f>
        <v>288</v>
      </c>
      <c r="N378">
        <f>SUM(K$21:K562)</f>
        <v>94</v>
      </c>
      <c r="O378">
        <f t="shared" si="54"/>
        <v>1.92</v>
      </c>
      <c r="P378">
        <f t="shared" si="55"/>
        <v>1.88</v>
      </c>
      <c r="Q378">
        <f t="shared" si="56"/>
        <v>0.7746666666666665</v>
      </c>
    </row>
    <row r="379" spans="1:17" x14ac:dyDescent="0.3">
      <c r="A379">
        <v>-0.29283837424622722</v>
      </c>
      <c r="B379">
        <v>0</v>
      </c>
      <c r="C379">
        <v>1</v>
      </c>
      <c r="D379">
        <f>SUM(C$207:C379)</f>
        <v>139</v>
      </c>
      <c r="E379">
        <f>SUM(B$207:B380)</f>
        <v>35</v>
      </c>
      <c r="F379">
        <f t="shared" si="52"/>
        <v>0.92666666666666664</v>
      </c>
      <c r="G379">
        <f t="shared" si="53"/>
        <v>0.7</v>
      </c>
      <c r="H379">
        <f t="shared" si="51"/>
        <v>4.6666666666666965E-3</v>
      </c>
      <c r="J379">
        <v>-0.28425427388892072</v>
      </c>
      <c r="K379">
        <v>1</v>
      </c>
      <c r="L379">
        <v>0</v>
      </c>
      <c r="M379">
        <f>SUM(L$73:L511)</f>
        <v>248</v>
      </c>
      <c r="N379">
        <f>SUM(K$73:K511)</f>
        <v>82</v>
      </c>
      <c r="O379">
        <f t="shared" si="54"/>
        <v>1.6533333333333333</v>
      </c>
      <c r="P379">
        <f t="shared" si="55"/>
        <v>1.64</v>
      </c>
      <c r="Q379">
        <f t="shared" si="56"/>
        <v>-0.46933333333333316</v>
      </c>
    </row>
    <row r="380" spans="1:17" x14ac:dyDescent="0.3">
      <c r="A380">
        <v>-0.29349504864227782</v>
      </c>
      <c r="B380">
        <v>1</v>
      </c>
      <c r="C380">
        <v>0</v>
      </c>
      <c r="D380">
        <f>SUM(C$206:C380)</f>
        <v>140</v>
      </c>
      <c r="E380">
        <f>SUM(B$206:B380)</f>
        <v>35</v>
      </c>
      <c r="F380">
        <f t="shared" si="52"/>
        <v>0.93333333333333335</v>
      </c>
      <c r="G380">
        <f t="shared" si="53"/>
        <v>0.7</v>
      </c>
      <c r="H380">
        <f t="shared" si="51"/>
        <v>4.6666666666666185E-3</v>
      </c>
      <c r="J380">
        <v>-0.32166131634549699</v>
      </c>
      <c r="K380">
        <v>1</v>
      </c>
      <c r="L380">
        <v>0</v>
      </c>
      <c r="M380">
        <f>SUM(L$205:L380)</f>
        <v>142</v>
      </c>
      <c r="N380">
        <f>SUM(K$205:K380)</f>
        <v>34</v>
      </c>
      <c r="O380">
        <f t="shared" si="54"/>
        <v>0.94666666666666666</v>
      </c>
      <c r="P380">
        <f t="shared" si="55"/>
        <v>0.68</v>
      </c>
      <c r="Q380">
        <f t="shared" si="56"/>
        <v>-0.81973333333333331</v>
      </c>
    </row>
    <row r="381" spans="1:17" x14ac:dyDescent="0.3">
      <c r="A381">
        <v>-0.29526126003624176</v>
      </c>
      <c r="B381">
        <v>0</v>
      </c>
      <c r="C381">
        <v>1</v>
      </c>
      <c r="D381">
        <f>SUM(C$206:C381)</f>
        <v>141</v>
      </c>
      <c r="E381">
        <f>SUM(B$206:B381)</f>
        <v>35</v>
      </c>
      <c r="F381">
        <f t="shared" si="52"/>
        <v>0.94</v>
      </c>
      <c r="G381">
        <f t="shared" si="53"/>
        <v>0.7</v>
      </c>
      <c r="H381">
        <f t="shared" si="51"/>
        <v>4.6666666666666965E-3</v>
      </c>
      <c r="J381">
        <v>-0.33282626420982808</v>
      </c>
      <c r="K381">
        <v>1</v>
      </c>
      <c r="L381">
        <v>0</v>
      </c>
      <c r="M381">
        <f>SUM(L$163:L423)</f>
        <v>182</v>
      </c>
      <c r="N381">
        <f>SUM(K$163:K423)</f>
        <v>58</v>
      </c>
      <c r="O381">
        <f t="shared" si="54"/>
        <v>1.2133333333333334</v>
      </c>
      <c r="P381">
        <f t="shared" si="55"/>
        <v>1.1599999999999999</v>
      </c>
      <c r="Q381">
        <f t="shared" si="56"/>
        <v>0.24533333333333338</v>
      </c>
    </row>
    <row r="382" spans="1:17" x14ac:dyDescent="0.3">
      <c r="A382">
        <v>-0.30315821259923531</v>
      </c>
      <c r="B382">
        <v>0</v>
      </c>
      <c r="C382">
        <v>1</v>
      </c>
      <c r="D382">
        <f>SUM(C$206:C382)</f>
        <v>142</v>
      </c>
      <c r="E382">
        <f>SUM(B$206:B382)</f>
        <v>35</v>
      </c>
      <c r="F382">
        <f t="shared" si="52"/>
        <v>0.94666666666666666</v>
      </c>
      <c r="G382">
        <f t="shared" si="53"/>
        <v>0.7</v>
      </c>
      <c r="H382">
        <f t="shared" si="51"/>
        <v>0</v>
      </c>
      <c r="J382">
        <v>-0.33701897726010022</v>
      </c>
      <c r="K382">
        <v>1</v>
      </c>
      <c r="L382">
        <v>0</v>
      </c>
      <c r="M382">
        <f>SUM(L$205:L382)</f>
        <v>142</v>
      </c>
      <c r="N382">
        <f>SUM(K$205:K382)</f>
        <v>36</v>
      </c>
      <c r="O382">
        <f t="shared" si="54"/>
        <v>0.94666666666666666</v>
      </c>
      <c r="P382">
        <f t="shared" si="55"/>
        <v>0.72</v>
      </c>
      <c r="Q382">
        <f t="shared" si="56"/>
        <v>-0.2506666666666667</v>
      </c>
    </row>
    <row r="383" spans="1:17" x14ac:dyDescent="0.3">
      <c r="A383">
        <v>-0.30824834297912623</v>
      </c>
      <c r="B383">
        <v>0</v>
      </c>
      <c r="C383">
        <v>1</v>
      </c>
      <c r="D383">
        <f>SUM(C$207:C383)</f>
        <v>142</v>
      </c>
      <c r="E383">
        <f>SUM(B$207:B384)</f>
        <v>35</v>
      </c>
      <c r="F383">
        <f t="shared" si="52"/>
        <v>0.94666666666666666</v>
      </c>
      <c r="G383">
        <f t="shared" si="53"/>
        <v>0.7</v>
      </c>
      <c r="H383">
        <f t="shared" si="51"/>
        <v>4.7333333333333637E-3</v>
      </c>
      <c r="J383">
        <v>-0.34466102254337355</v>
      </c>
      <c r="K383">
        <v>1</v>
      </c>
      <c r="L383">
        <v>0</v>
      </c>
      <c r="M383">
        <f>SUM(L$205:L383)</f>
        <v>142</v>
      </c>
      <c r="N383">
        <f>SUM(K$205:K383)</f>
        <v>37</v>
      </c>
      <c r="O383">
        <f t="shared" si="54"/>
        <v>0.94666666666666666</v>
      </c>
      <c r="P383">
        <f t="shared" si="55"/>
        <v>0.74</v>
      </c>
      <c r="Q383">
        <f t="shared" si="56"/>
        <v>0</v>
      </c>
    </row>
    <row r="384" spans="1:17" x14ac:dyDescent="0.3">
      <c r="A384">
        <v>-0.31846548655740087</v>
      </c>
      <c r="B384">
        <v>0</v>
      </c>
      <c r="C384">
        <v>1</v>
      </c>
      <c r="D384">
        <f>SUM(C$207:C384)</f>
        <v>143</v>
      </c>
      <c r="E384">
        <f>SUM(B$207:B385)</f>
        <v>36</v>
      </c>
      <c r="F384">
        <f t="shared" si="52"/>
        <v>0.95333333333333337</v>
      </c>
      <c r="G384">
        <f t="shared" si="53"/>
        <v>0.72</v>
      </c>
      <c r="H384">
        <f t="shared" si="51"/>
        <v>0</v>
      </c>
      <c r="J384">
        <v>-0.34468634720914032</v>
      </c>
      <c r="K384">
        <v>1</v>
      </c>
      <c r="L384">
        <v>0</v>
      </c>
      <c r="M384">
        <f>SUM(L$205:L384)</f>
        <v>142</v>
      </c>
      <c r="N384">
        <f>SUM(K$205:K384)</f>
        <v>38</v>
      </c>
      <c r="O384">
        <f t="shared" si="54"/>
        <v>0.94666666666666666</v>
      </c>
      <c r="P384">
        <f t="shared" si="55"/>
        <v>0.76</v>
      </c>
      <c r="Q384">
        <f t="shared" si="56"/>
        <v>0</v>
      </c>
    </row>
    <row r="385" spans="1:17" x14ac:dyDescent="0.3">
      <c r="A385">
        <v>-0.35037280214882688</v>
      </c>
      <c r="B385">
        <v>1</v>
      </c>
      <c r="C385">
        <v>0</v>
      </c>
      <c r="D385">
        <f>SUM(C$207:C385)</f>
        <v>143</v>
      </c>
      <c r="E385">
        <f>SUM(B$207:B386)</f>
        <v>36</v>
      </c>
      <c r="F385">
        <f t="shared" si="52"/>
        <v>0.95333333333333337</v>
      </c>
      <c r="G385">
        <f t="shared" si="53"/>
        <v>0.72</v>
      </c>
      <c r="H385">
        <f t="shared" si="51"/>
        <v>4.8666666666666173E-3</v>
      </c>
      <c r="J385">
        <v>-0.35189800167889956</v>
      </c>
      <c r="K385">
        <v>1</v>
      </c>
      <c r="L385">
        <v>0</v>
      </c>
      <c r="M385">
        <f>SUM(L$205:L385)</f>
        <v>142</v>
      </c>
      <c r="N385">
        <f>SUM(K$205:K385)</f>
        <v>39</v>
      </c>
      <c r="O385">
        <f t="shared" si="54"/>
        <v>0.94666666666666666</v>
      </c>
      <c r="P385">
        <f t="shared" si="55"/>
        <v>0.78</v>
      </c>
      <c r="Q385">
        <f t="shared" si="56"/>
        <v>0</v>
      </c>
    </row>
    <row r="386" spans="1:17" x14ac:dyDescent="0.3">
      <c r="A386">
        <v>-0.36328151929942382</v>
      </c>
      <c r="B386">
        <v>0</v>
      </c>
      <c r="C386">
        <v>1</v>
      </c>
      <c r="D386">
        <f>SUM(C$207:C386)</f>
        <v>144</v>
      </c>
      <c r="E386">
        <f>SUM(B$207:B387)</f>
        <v>37</v>
      </c>
      <c r="F386">
        <f t="shared" si="52"/>
        <v>0.96</v>
      </c>
      <c r="G386">
        <f t="shared" si="53"/>
        <v>0.74</v>
      </c>
      <c r="H386">
        <f t="shared" si="51"/>
        <v>4.9333333333333651E-3</v>
      </c>
      <c r="J386">
        <v>-0.35804049868555632</v>
      </c>
      <c r="K386">
        <v>0</v>
      </c>
      <c r="L386">
        <v>1</v>
      </c>
      <c r="M386">
        <f>SUM(L$205:L386)</f>
        <v>143</v>
      </c>
      <c r="N386">
        <f>SUM(K$205:K386)</f>
        <v>39</v>
      </c>
      <c r="O386">
        <f t="shared" si="54"/>
        <v>0.95333333333333337</v>
      </c>
      <c r="P386">
        <f t="shared" si="55"/>
        <v>0.78</v>
      </c>
      <c r="Q386">
        <f t="shared" si="56"/>
        <v>5.2000000000000336E-3</v>
      </c>
    </row>
    <row r="387" spans="1:17" x14ac:dyDescent="0.3">
      <c r="A387">
        <v>-0.38304284278601342</v>
      </c>
      <c r="B387">
        <v>1</v>
      </c>
      <c r="C387">
        <v>0</v>
      </c>
      <c r="D387">
        <f>SUM(C$206:C387)</f>
        <v>145</v>
      </c>
      <c r="E387">
        <f>SUM(B$206:B387)</f>
        <v>37</v>
      </c>
      <c r="F387">
        <f t="shared" si="52"/>
        <v>0.96666666666666667</v>
      </c>
      <c r="G387">
        <f t="shared" si="53"/>
        <v>0.74</v>
      </c>
      <c r="H387">
        <f t="shared" si="51"/>
        <v>-5.0666666666666993E-3</v>
      </c>
      <c r="J387">
        <v>-0.38485251403114018</v>
      </c>
      <c r="K387">
        <v>0</v>
      </c>
      <c r="L387">
        <v>1</v>
      </c>
      <c r="M387">
        <f>SUM(L$57:L535)</f>
        <v>260</v>
      </c>
      <c r="N387">
        <f>SUM(K$57:K535)</f>
        <v>86</v>
      </c>
      <c r="O387">
        <f t="shared" si="54"/>
        <v>1.7333333333333334</v>
      </c>
      <c r="P387">
        <f t="shared" si="55"/>
        <v>1.72</v>
      </c>
      <c r="Q387">
        <f t="shared" si="56"/>
        <v>0.97500000000000009</v>
      </c>
    </row>
    <row r="388" spans="1:17" x14ac:dyDescent="0.3">
      <c r="A388">
        <v>-0.38680374968774356</v>
      </c>
      <c r="B388">
        <v>1</v>
      </c>
      <c r="C388">
        <v>0</v>
      </c>
      <c r="D388">
        <f>SUM(C$207:C388)</f>
        <v>144</v>
      </c>
      <c r="E388">
        <f>SUM(B$207:B389)</f>
        <v>39</v>
      </c>
      <c r="F388">
        <f t="shared" si="52"/>
        <v>0.96</v>
      </c>
      <c r="G388">
        <f t="shared" si="53"/>
        <v>0.78</v>
      </c>
      <c r="H388">
        <f t="shared" si="51"/>
        <v>0</v>
      </c>
      <c r="J388">
        <v>-0.40523130851449923</v>
      </c>
      <c r="K388">
        <v>1</v>
      </c>
      <c r="L388">
        <v>0</v>
      </c>
      <c r="M388">
        <f>SUM(L$205:L388)</f>
        <v>144</v>
      </c>
      <c r="N388">
        <f>SUM(K$205:K388)</f>
        <v>40</v>
      </c>
      <c r="O388">
        <f t="shared" si="54"/>
        <v>0.96</v>
      </c>
      <c r="P388">
        <f t="shared" si="55"/>
        <v>0.8</v>
      </c>
      <c r="Q388">
        <f t="shared" si="56"/>
        <v>-0.97440000000000015</v>
      </c>
    </row>
    <row r="389" spans="1:17" x14ac:dyDescent="0.3">
      <c r="A389">
        <v>-0.39340361316469735</v>
      </c>
      <c r="B389">
        <v>1</v>
      </c>
      <c r="C389">
        <v>0</v>
      </c>
      <c r="D389">
        <f>SUM(C$207:C389)</f>
        <v>144</v>
      </c>
      <c r="E389">
        <f>SUM(B$207:B390)</f>
        <v>40</v>
      </c>
      <c r="F389">
        <f t="shared" si="52"/>
        <v>0.96</v>
      </c>
      <c r="G389">
        <f t="shared" si="53"/>
        <v>0.8</v>
      </c>
      <c r="H389">
        <f t="shared" ref="H389:H420" si="57">(G389+G390)/2*(F390-F389)</f>
        <v>0</v>
      </c>
      <c r="J389">
        <v>-0.40809647619059763</v>
      </c>
      <c r="K389">
        <v>0</v>
      </c>
      <c r="L389">
        <v>1</v>
      </c>
      <c r="M389">
        <f>SUM(L$205:L389)</f>
        <v>145</v>
      </c>
      <c r="N389">
        <f>SUM(K$205:K389)</f>
        <v>40</v>
      </c>
      <c r="O389">
        <f t="shared" si="54"/>
        <v>0.96666666666666667</v>
      </c>
      <c r="P389">
        <f t="shared" si="55"/>
        <v>0.8</v>
      </c>
      <c r="Q389">
        <f t="shared" si="56"/>
        <v>5.3333333333333678E-3</v>
      </c>
    </row>
    <row r="390" spans="1:17" x14ac:dyDescent="0.3">
      <c r="A390">
        <v>-0.39356257040053627</v>
      </c>
      <c r="B390">
        <v>1</v>
      </c>
      <c r="C390">
        <v>0</v>
      </c>
      <c r="D390">
        <f>SUM(C$207:C390)</f>
        <v>144</v>
      </c>
      <c r="E390">
        <f>SUM(B$207:B391)</f>
        <v>41</v>
      </c>
      <c r="F390">
        <f t="shared" si="52"/>
        <v>0.96</v>
      </c>
      <c r="G390">
        <f t="shared" si="53"/>
        <v>0.82</v>
      </c>
      <c r="H390">
        <f t="shared" si="57"/>
        <v>5.4666666666667012E-3</v>
      </c>
      <c r="J390">
        <v>-0.41561371295727745</v>
      </c>
      <c r="K390">
        <v>1</v>
      </c>
      <c r="L390">
        <v>0</v>
      </c>
      <c r="M390">
        <f>SUM(L$205:L390)</f>
        <v>145</v>
      </c>
      <c r="N390">
        <f>SUM(K$205:K390)</f>
        <v>41</v>
      </c>
      <c r="O390">
        <f t="shared" si="54"/>
        <v>0.96666666666666667</v>
      </c>
      <c r="P390">
        <f t="shared" si="55"/>
        <v>0.82</v>
      </c>
      <c r="Q390">
        <f t="shared" si="56"/>
        <v>0</v>
      </c>
    </row>
    <row r="391" spans="1:17" x14ac:dyDescent="0.3">
      <c r="A391">
        <v>-0.40190993573864908</v>
      </c>
      <c r="B391">
        <v>1</v>
      </c>
      <c r="C391">
        <v>0</v>
      </c>
      <c r="D391">
        <f>SUM(C$206:C391)</f>
        <v>145</v>
      </c>
      <c r="E391">
        <f>SUM(B$206:B391)</f>
        <v>41</v>
      </c>
      <c r="F391">
        <f t="shared" si="52"/>
        <v>0.96666666666666667</v>
      </c>
      <c r="G391">
        <f t="shared" si="53"/>
        <v>0.82</v>
      </c>
      <c r="H391">
        <f t="shared" si="57"/>
        <v>0</v>
      </c>
      <c r="J391">
        <v>-0.42177453426500366</v>
      </c>
      <c r="K391">
        <v>1</v>
      </c>
      <c r="L391">
        <v>0</v>
      </c>
      <c r="M391">
        <f>SUM(L$205:L391)</f>
        <v>145</v>
      </c>
      <c r="N391">
        <f>SUM(K$205:K391)</f>
        <v>42</v>
      </c>
      <c r="O391">
        <f t="shared" si="54"/>
        <v>0.96666666666666667</v>
      </c>
      <c r="P391">
        <f t="shared" si="55"/>
        <v>0.84</v>
      </c>
      <c r="Q391">
        <f t="shared" si="56"/>
        <v>0</v>
      </c>
    </row>
    <row r="392" spans="1:17" x14ac:dyDescent="0.3">
      <c r="A392">
        <v>-0.42882040179085407</v>
      </c>
      <c r="B392">
        <v>1</v>
      </c>
      <c r="C392">
        <v>0</v>
      </c>
      <c r="D392">
        <f>SUM(C$206:C392)</f>
        <v>145</v>
      </c>
      <c r="E392">
        <f>SUM(B$206:B392)</f>
        <v>42</v>
      </c>
      <c r="F392">
        <f t="shared" si="52"/>
        <v>0.96666666666666667</v>
      </c>
      <c r="G392">
        <f t="shared" si="53"/>
        <v>0.84</v>
      </c>
      <c r="H392">
        <f t="shared" si="57"/>
        <v>5.6000000000000355E-3</v>
      </c>
      <c r="J392">
        <v>-0.44938107651948739</v>
      </c>
      <c r="K392">
        <v>1</v>
      </c>
      <c r="L392">
        <v>0</v>
      </c>
      <c r="M392">
        <f>SUM(L$101:L496)</f>
        <v>225</v>
      </c>
      <c r="N392">
        <f>SUM(K$101:K496)</f>
        <v>77</v>
      </c>
      <c r="O392">
        <f t="shared" si="54"/>
        <v>1.5</v>
      </c>
      <c r="P392">
        <f t="shared" si="55"/>
        <v>1.54</v>
      </c>
      <c r="Q392">
        <f t="shared" si="56"/>
        <v>0.6346666666666666</v>
      </c>
    </row>
    <row r="393" spans="1:17" x14ac:dyDescent="0.3">
      <c r="A393">
        <v>-0.43757288035688002</v>
      </c>
      <c r="B393">
        <v>0</v>
      </c>
      <c r="C393">
        <v>1</v>
      </c>
      <c r="D393">
        <f>SUM(C$206:C393)</f>
        <v>146</v>
      </c>
      <c r="E393">
        <f>SUM(B$206:B393)</f>
        <v>42</v>
      </c>
      <c r="F393">
        <f t="shared" si="52"/>
        <v>0.97333333333333338</v>
      </c>
      <c r="G393">
        <f t="shared" si="53"/>
        <v>0.84</v>
      </c>
      <c r="H393">
        <f t="shared" si="57"/>
        <v>0</v>
      </c>
      <c r="J393">
        <v>-0.47905641629047024</v>
      </c>
      <c r="K393">
        <v>0</v>
      </c>
      <c r="L393">
        <v>1</v>
      </c>
      <c r="M393">
        <f>SUM(L$205:L393)</f>
        <v>146</v>
      </c>
      <c r="N393">
        <f>SUM(K$205:K393)</f>
        <v>43</v>
      </c>
      <c r="O393">
        <f t="shared" si="54"/>
        <v>0.97333333333333338</v>
      </c>
      <c r="P393">
        <f t="shared" si="55"/>
        <v>0.86</v>
      </c>
      <c r="Q393">
        <f t="shared" si="56"/>
        <v>-0.6319999999999999</v>
      </c>
    </row>
    <row r="394" spans="1:17" x14ac:dyDescent="0.3">
      <c r="A394">
        <v>-0.46072691094104679</v>
      </c>
      <c r="B394">
        <v>1</v>
      </c>
      <c r="C394">
        <v>0</v>
      </c>
      <c r="D394">
        <f>SUM(C$206:C394)</f>
        <v>146</v>
      </c>
      <c r="E394">
        <f>SUM(B$206:B394)</f>
        <v>43</v>
      </c>
      <c r="F394">
        <f t="shared" si="52"/>
        <v>0.97333333333333338</v>
      </c>
      <c r="G394">
        <f t="shared" si="53"/>
        <v>0.86</v>
      </c>
      <c r="H394">
        <f t="shared" si="57"/>
        <v>0</v>
      </c>
      <c r="J394">
        <v>-0.47961201744278126</v>
      </c>
      <c r="K394">
        <v>0</v>
      </c>
      <c r="L394">
        <v>1</v>
      </c>
      <c r="M394">
        <f>SUM(L$205:L394)</f>
        <v>147</v>
      </c>
      <c r="N394">
        <f>SUM(K$205:K394)</f>
        <v>43</v>
      </c>
      <c r="O394">
        <f t="shared" si="54"/>
        <v>0.98</v>
      </c>
      <c r="P394">
        <f t="shared" si="55"/>
        <v>0.86</v>
      </c>
      <c r="Q394">
        <f t="shared" si="56"/>
        <v>5.7333333333332744E-3</v>
      </c>
    </row>
    <row r="395" spans="1:17" x14ac:dyDescent="0.3">
      <c r="A395">
        <v>-0.47848778418564458</v>
      </c>
      <c r="B395">
        <v>0</v>
      </c>
      <c r="C395">
        <v>1</v>
      </c>
      <c r="D395">
        <f>SUM(C$207:C395)</f>
        <v>146</v>
      </c>
      <c r="E395">
        <f>SUM(B$207:B396)</f>
        <v>44</v>
      </c>
      <c r="F395">
        <f t="shared" si="52"/>
        <v>0.97333333333333338</v>
      </c>
      <c r="G395">
        <f t="shared" si="53"/>
        <v>0.88</v>
      </c>
      <c r="H395">
        <f t="shared" si="57"/>
        <v>0</v>
      </c>
      <c r="J395">
        <v>-0.51536937940156002</v>
      </c>
      <c r="K395">
        <v>1</v>
      </c>
      <c r="L395">
        <v>0</v>
      </c>
      <c r="M395">
        <f>SUM(L$43:L557)</f>
        <v>269</v>
      </c>
      <c r="N395">
        <f>SUM(K$43:K557)</f>
        <v>91</v>
      </c>
      <c r="O395">
        <f t="shared" si="54"/>
        <v>1.7933333333333332</v>
      </c>
      <c r="P395">
        <f t="shared" si="55"/>
        <v>1.82</v>
      </c>
      <c r="Q395">
        <f t="shared" si="56"/>
        <v>1.0898666666666665</v>
      </c>
    </row>
    <row r="396" spans="1:17" x14ac:dyDescent="0.3">
      <c r="A396">
        <v>-0.49612239364185134</v>
      </c>
      <c r="B396">
        <v>1</v>
      </c>
      <c r="C396">
        <v>0</v>
      </c>
      <c r="D396">
        <f>SUM(C$207:C396)</f>
        <v>146</v>
      </c>
      <c r="E396">
        <f>SUM(B$207:B397)</f>
        <v>45</v>
      </c>
      <c r="F396">
        <f t="shared" si="52"/>
        <v>0.97333333333333338</v>
      </c>
      <c r="G396">
        <f t="shared" si="53"/>
        <v>0.9</v>
      </c>
      <c r="H396">
        <f t="shared" si="57"/>
        <v>5.9999999999999385E-3</v>
      </c>
      <c r="J396">
        <v>-0.52506064035874056</v>
      </c>
      <c r="K396">
        <v>0</v>
      </c>
      <c r="L396">
        <v>1</v>
      </c>
      <c r="M396">
        <f>SUM(L$171:L430)</f>
        <v>176</v>
      </c>
      <c r="N396">
        <f>SUM(K$171:K430)</f>
        <v>56</v>
      </c>
      <c r="O396">
        <f t="shared" si="54"/>
        <v>1.1733333333333333</v>
      </c>
      <c r="P396">
        <f t="shared" si="55"/>
        <v>1.1200000000000001</v>
      </c>
      <c r="Q396">
        <f t="shared" si="56"/>
        <v>-0.91139999999999999</v>
      </c>
    </row>
    <row r="397" spans="1:17" x14ac:dyDescent="0.3">
      <c r="A397">
        <v>-0.50383865070008038</v>
      </c>
      <c r="B397">
        <v>1</v>
      </c>
      <c r="C397">
        <v>0</v>
      </c>
      <c r="D397">
        <f>SUM(C$206:C397)</f>
        <v>147</v>
      </c>
      <c r="E397">
        <f>SUM(B$206:B397)</f>
        <v>45</v>
      </c>
      <c r="F397">
        <f t="shared" si="52"/>
        <v>0.98</v>
      </c>
      <c r="G397">
        <f t="shared" si="53"/>
        <v>0.9</v>
      </c>
      <c r="H397">
        <f t="shared" si="57"/>
        <v>0</v>
      </c>
      <c r="J397">
        <v>-0.53364214092026019</v>
      </c>
      <c r="K397">
        <v>1</v>
      </c>
      <c r="L397">
        <v>0</v>
      </c>
      <c r="M397">
        <f>SUM(L$205:L397)</f>
        <v>148</v>
      </c>
      <c r="N397">
        <f>SUM(K$205:K397)</f>
        <v>45</v>
      </c>
      <c r="O397">
        <f t="shared" si="54"/>
        <v>0.98666666666666669</v>
      </c>
      <c r="P397">
        <f t="shared" si="55"/>
        <v>0.9</v>
      </c>
      <c r="Q397">
        <f t="shared" si="56"/>
        <v>-0.1885333333333333</v>
      </c>
    </row>
    <row r="398" spans="1:17" x14ac:dyDescent="0.3">
      <c r="A398">
        <v>-0.54297763811805577</v>
      </c>
      <c r="B398">
        <v>0</v>
      </c>
      <c r="C398">
        <v>1</v>
      </c>
      <c r="D398">
        <f>SUM(C$207:C398)</f>
        <v>147</v>
      </c>
      <c r="E398">
        <f>SUM(B$207:B399)</f>
        <v>45</v>
      </c>
      <c r="F398">
        <f t="shared" ref="F398:F405" si="58">D398/150</f>
        <v>0.98</v>
      </c>
      <c r="G398">
        <f t="shared" ref="G398:G405" si="59">E398/50</f>
        <v>0.9</v>
      </c>
      <c r="H398">
        <f t="shared" si="57"/>
        <v>1.1999999999999978E-2</v>
      </c>
      <c r="J398">
        <v>-0.55898156709852476</v>
      </c>
      <c r="K398">
        <v>1</v>
      </c>
      <c r="L398">
        <v>0</v>
      </c>
      <c r="M398">
        <f>SUM(L$205:L398)</f>
        <v>148</v>
      </c>
      <c r="N398">
        <f>SUM(K$205:K398)</f>
        <v>46</v>
      </c>
      <c r="O398">
        <f t="shared" ref="O398:O404" si="60">M398/150</f>
        <v>0.98666666666666669</v>
      </c>
      <c r="P398">
        <f t="shared" ref="P398:P404" si="61">N398/50</f>
        <v>0.92</v>
      </c>
      <c r="Q398">
        <f t="shared" si="56"/>
        <v>0</v>
      </c>
    </row>
    <row r="399" spans="1:17" x14ac:dyDescent="0.3">
      <c r="A399">
        <v>-0.55055201149523714</v>
      </c>
      <c r="B399">
        <v>0</v>
      </c>
      <c r="C399">
        <v>1</v>
      </c>
      <c r="D399">
        <f>SUM(C$206:C399)</f>
        <v>149</v>
      </c>
      <c r="E399">
        <f>SUM(B$206:B399)</f>
        <v>45</v>
      </c>
      <c r="F399">
        <f t="shared" si="58"/>
        <v>0.99333333333333329</v>
      </c>
      <c r="G399">
        <f t="shared" si="59"/>
        <v>0.9</v>
      </c>
      <c r="H399">
        <f t="shared" si="57"/>
        <v>0</v>
      </c>
      <c r="J399">
        <v>-0.56998562052046697</v>
      </c>
      <c r="K399">
        <v>1</v>
      </c>
      <c r="L399">
        <v>0</v>
      </c>
      <c r="M399">
        <f>SUM(L$205:L399)</f>
        <v>148</v>
      </c>
      <c r="N399">
        <f>SUM(K$205:K399)</f>
        <v>47</v>
      </c>
      <c r="O399">
        <f t="shared" si="60"/>
        <v>0.98666666666666669</v>
      </c>
      <c r="P399">
        <f t="shared" si="61"/>
        <v>0.94</v>
      </c>
      <c r="Q399">
        <f t="shared" ref="Q399:Q430" si="62">(P398+P399)/2*(O399-O398)</f>
        <v>0</v>
      </c>
    </row>
    <row r="400" spans="1:17" x14ac:dyDescent="0.3">
      <c r="A400">
        <v>-0.55975349262111074</v>
      </c>
      <c r="B400">
        <v>1</v>
      </c>
      <c r="C400">
        <v>0</v>
      </c>
      <c r="D400">
        <f>SUM(C$206:C400)</f>
        <v>149</v>
      </c>
      <c r="E400">
        <f>SUM(B$206:B400)</f>
        <v>46</v>
      </c>
      <c r="F400">
        <f t="shared" si="58"/>
        <v>0.99333333333333329</v>
      </c>
      <c r="G400">
        <f t="shared" si="59"/>
        <v>0.92</v>
      </c>
      <c r="H400">
        <f t="shared" si="57"/>
        <v>-6.1999999999999365E-3</v>
      </c>
      <c r="J400">
        <v>-0.5725253769253158</v>
      </c>
      <c r="K400">
        <v>0</v>
      </c>
      <c r="L400">
        <v>1</v>
      </c>
      <c r="M400">
        <f>SUM(L$205:L400)</f>
        <v>149</v>
      </c>
      <c r="N400">
        <f>SUM(K$205:K400)</f>
        <v>47</v>
      </c>
      <c r="O400">
        <f t="shared" si="60"/>
        <v>0.99333333333333329</v>
      </c>
      <c r="P400">
        <f t="shared" si="61"/>
        <v>0.94</v>
      </c>
      <c r="Q400">
        <f t="shared" si="62"/>
        <v>6.2666666666666027E-3</v>
      </c>
    </row>
    <row r="401" spans="1:17" x14ac:dyDescent="0.3">
      <c r="A401">
        <v>-0.59959300849522557</v>
      </c>
      <c r="B401">
        <v>1</v>
      </c>
      <c r="C401">
        <v>0</v>
      </c>
      <c r="D401">
        <f>SUM(C$207:C401)</f>
        <v>148</v>
      </c>
      <c r="E401">
        <f>SUM(B$207:B402)</f>
        <v>47</v>
      </c>
      <c r="F401">
        <f t="shared" si="58"/>
        <v>0.98666666666666669</v>
      </c>
      <c r="G401">
        <f t="shared" si="59"/>
        <v>0.94</v>
      </c>
      <c r="H401">
        <f t="shared" si="57"/>
        <v>1.253333333333331E-2</v>
      </c>
      <c r="J401">
        <v>-0.57740320528517353</v>
      </c>
      <c r="K401">
        <v>0</v>
      </c>
      <c r="L401">
        <v>1</v>
      </c>
      <c r="M401">
        <f>SUM(L$107:L499)</f>
        <v>221</v>
      </c>
      <c r="N401">
        <f>SUM(K$107:K499)</f>
        <v>75</v>
      </c>
      <c r="O401">
        <f t="shared" si="60"/>
        <v>1.4733333333333334</v>
      </c>
      <c r="P401">
        <f t="shared" si="61"/>
        <v>1.5</v>
      </c>
      <c r="Q401">
        <f t="shared" si="62"/>
        <v>0.58560000000000012</v>
      </c>
    </row>
    <row r="402" spans="1:17" x14ac:dyDescent="0.3">
      <c r="A402">
        <v>-0.62990074224307691</v>
      </c>
      <c r="B402">
        <v>0</v>
      </c>
      <c r="C402">
        <v>1</v>
      </c>
      <c r="D402">
        <f>SUM(C$206:C402)</f>
        <v>150</v>
      </c>
      <c r="E402">
        <f>SUM(B$206:B402)</f>
        <v>47</v>
      </c>
      <c r="F402">
        <f t="shared" si="58"/>
        <v>1</v>
      </c>
      <c r="G402">
        <f t="shared" si="59"/>
        <v>0.94</v>
      </c>
      <c r="H402">
        <f t="shared" si="57"/>
        <v>0</v>
      </c>
      <c r="J402">
        <v>-0.7808947181389525</v>
      </c>
      <c r="K402">
        <v>1</v>
      </c>
      <c r="L402">
        <v>0</v>
      </c>
      <c r="M402">
        <f>SUM(L$205:L402)</f>
        <v>150</v>
      </c>
      <c r="N402">
        <f>SUM(K$205:K402)</f>
        <v>48</v>
      </c>
      <c r="O402">
        <f t="shared" si="60"/>
        <v>1</v>
      </c>
      <c r="P402">
        <f t="shared" si="61"/>
        <v>0.96</v>
      </c>
      <c r="Q402">
        <f t="shared" si="62"/>
        <v>-0.58220000000000005</v>
      </c>
    </row>
    <row r="403" spans="1:17" x14ac:dyDescent="0.3">
      <c r="A403">
        <v>-0.66045170472507697</v>
      </c>
      <c r="B403">
        <v>1</v>
      </c>
      <c r="C403">
        <v>0</v>
      </c>
      <c r="D403">
        <f>SUM(C$206:C403)</f>
        <v>150</v>
      </c>
      <c r="E403">
        <f>SUM(B$206:B403)</f>
        <v>48</v>
      </c>
      <c r="F403">
        <f t="shared" si="58"/>
        <v>1</v>
      </c>
      <c r="G403">
        <f t="shared" si="59"/>
        <v>0.96</v>
      </c>
      <c r="H403">
        <f t="shared" si="57"/>
        <v>0</v>
      </c>
      <c r="J403">
        <v>-0.99432996132189677</v>
      </c>
      <c r="K403">
        <v>1</v>
      </c>
      <c r="L403">
        <v>0</v>
      </c>
      <c r="M403">
        <f>SUM(L$197:L411)</f>
        <v>156</v>
      </c>
      <c r="N403">
        <f>SUM(K$197:K411)</f>
        <v>50</v>
      </c>
      <c r="O403">
        <f t="shared" si="60"/>
        <v>1.04</v>
      </c>
      <c r="P403">
        <f t="shared" si="61"/>
        <v>1</v>
      </c>
      <c r="Q403">
        <f t="shared" si="62"/>
        <v>3.9200000000000033E-2</v>
      </c>
    </row>
    <row r="404" spans="1:17" x14ac:dyDescent="0.3">
      <c r="A404">
        <v>-0.90658561200462828</v>
      </c>
      <c r="B404">
        <v>1</v>
      </c>
      <c r="C404">
        <v>0</v>
      </c>
      <c r="D404">
        <f>SUM(C$206:C404)</f>
        <v>150</v>
      </c>
      <c r="E404">
        <f>SUM(B$206:B404)</f>
        <v>49</v>
      </c>
      <c r="F404">
        <f t="shared" si="58"/>
        <v>1</v>
      </c>
      <c r="G404">
        <f t="shared" si="59"/>
        <v>0.98</v>
      </c>
      <c r="H404">
        <f t="shared" si="57"/>
        <v>0</v>
      </c>
      <c r="J404">
        <v>-1.1156155445927975</v>
      </c>
      <c r="K404">
        <v>1</v>
      </c>
      <c r="L404">
        <v>0</v>
      </c>
      <c r="M404">
        <f>SUM(L$17:L592)</f>
        <v>291</v>
      </c>
      <c r="N404">
        <f>SUM(K$17:K592)</f>
        <v>95</v>
      </c>
      <c r="O404">
        <f t="shared" si="60"/>
        <v>1.94</v>
      </c>
      <c r="P404">
        <f t="shared" si="61"/>
        <v>1.9</v>
      </c>
      <c r="Q404">
        <f t="shared" si="62"/>
        <v>1.3049999999999999</v>
      </c>
    </row>
    <row r="405" spans="1:17" x14ac:dyDescent="0.3">
      <c r="A405">
        <v>-0.91164755231795858</v>
      </c>
      <c r="B405">
        <v>1</v>
      </c>
      <c r="C405">
        <v>0</v>
      </c>
      <c r="D405">
        <f>SUM(C$206:C405)</f>
        <v>150</v>
      </c>
      <c r="E405">
        <f>SUM(B$206:B405)</f>
        <v>50</v>
      </c>
      <c r="F405">
        <f t="shared" si="58"/>
        <v>1</v>
      </c>
      <c r="G405">
        <f t="shared" si="59"/>
        <v>1</v>
      </c>
      <c r="H405">
        <f t="shared" si="57"/>
        <v>-0.5</v>
      </c>
      <c r="P405" t="s">
        <v>44</v>
      </c>
      <c r="Q405">
        <f>SUM(Q207:Q404)</f>
        <v>0.5659333333333334</v>
      </c>
    </row>
    <row r="406" spans="1:17" x14ac:dyDescent="0.3">
      <c r="B406">
        <f>SUM(B305:B405)</f>
        <v>40</v>
      </c>
      <c r="D406" t="s">
        <v>42</v>
      </c>
      <c r="E406" t="s">
        <v>43</v>
      </c>
    </row>
    <row r="407" spans="1:17" x14ac:dyDescent="0.3">
      <c r="H407">
        <f>SUM(H207:H404)</f>
        <v>0.21780000000000005</v>
      </c>
    </row>
  </sheetData>
  <sortState xmlns:xlrd2="http://schemas.microsoft.com/office/spreadsheetml/2017/richdata2" ref="J205:L404">
    <sortCondition descending="1" ref="J205:J40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Sheet5 (2)</vt:lpstr>
      <vt:lpstr>Sheet1</vt:lpstr>
      <vt:lpstr>Training Set</vt:lpstr>
      <vt:lpstr>Sheet17</vt:lpstr>
      <vt:lpstr>Training Set Profitability </vt:lpstr>
      <vt:lpstr>Sheet19</vt:lpstr>
      <vt:lpstr>Sheet7</vt:lpstr>
      <vt:lpstr>Sheet3</vt:lpstr>
      <vt:lpstr>Sheet2</vt:lpstr>
      <vt:lpstr>Sheet4</vt:lpstr>
      <vt:lpstr>Test Set-Corrected 11.4.16</vt:lpstr>
      <vt:lpstr>Eggertopia Scores</vt:lpstr>
      <vt:lpstr>Sheet5</vt:lpstr>
      <vt:lpstr>Profit and Loss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ketan</cp:lastModifiedBy>
  <dcterms:created xsi:type="dcterms:W3CDTF">2016-07-09T18:04:32Z</dcterms:created>
  <dcterms:modified xsi:type="dcterms:W3CDTF">2020-10-12T08:54:47Z</dcterms:modified>
</cp:coreProperties>
</file>