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cumail-my.sharepoint.com/personal/richard_ketchersid_gcu_edu/Documents/Course Materials/git/Teaching/144F20/Topic 2/"/>
    </mc:Choice>
  </mc:AlternateContent>
  <xr:revisionPtr revIDLastSave="114" documentId="10_ncr:80_{57743E7C-1D0B-4E69-ACA8-2749DA19135A}" xr6:coauthVersionLast="47" xr6:coauthVersionMax="47" xr10:uidLastSave="{DEC4CDCC-C220-4CCC-A7AC-41E521F46DF9}"/>
  <bookViews>
    <workbookView xWindow="2610" yWindow="1470" windowWidth="20430" windowHeight="12555" xr2:uid="{DA857894-CCDD-4590-8F7E-A65A6A8D0808}"/>
  </bookViews>
  <sheets>
    <sheet name="Linear Fit" sheetId="1" r:id="rId1"/>
    <sheet name="Sheet1" sheetId="3" state="hidden" r:id="rId2"/>
    <sheet name="Random" sheetId="2" state="hidden" r:id="rId3"/>
  </sheets>
  <calcPr calcId="191029"/>
  <customWorkbookViews>
    <customWorkbookView name="Richard Ketchersid - Personal View" guid="{1E6EB3EC-58F4-42D5-9462-6EAD6EC3491E}" mergeInterval="0" personalView="1" xWindow="61" yWindow="61" windowWidth="1733" windowHeight="952" activeSheetId="1" showComments="commIndAndComment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2" l="1"/>
  <c r="B8" i="2"/>
  <c r="B9" i="2"/>
  <c r="B10" i="2"/>
  <c r="B6" i="2"/>
  <c r="C7" i="2" l="1"/>
  <c r="C9" i="2"/>
  <c r="D9" i="2" s="1"/>
  <c r="C6" i="2"/>
  <c r="C8" i="2"/>
  <c r="D8" i="2" s="1"/>
  <c r="C10" i="2"/>
  <c r="D10" i="2" s="1"/>
  <c r="D7" i="2" l="1"/>
  <c r="D6" i="2"/>
  <c r="E7" i="2"/>
  <c r="E9" i="2"/>
  <c r="E10" i="2"/>
  <c r="E8" i="2"/>
  <c r="E6" i="2"/>
  <c r="B11" i="2" l="1"/>
  <c r="B12" i="2" s="1"/>
  <c r="B13" i="2" l="1"/>
  <c r="D12" i="2"/>
  <c r="E12" i="2" s="1"/>
  <c r="C12" i="2"/>
  <c r="B14" i="2" l="1"/>
  <c r="D13" i="2"/>
  <c r="E13" i="2" l="1"/>
  <c r="C13" i="2"/>
  <c r="B15" i="2"/>
  <c r="D14" i="2"/>
  <c r="B16" i="2" l="1"/>
  <c r="D15" i="2"/>
  <c r="E14" i="2"/>
  <c r="C14" i="2"/>
  <c r="E15" i="2" l="1"/>
  <c r="C15" i="2"/>
  <c r="B17" i="2"/>
  <c r="D16" i="2"/>
  <c r="E16" i="2" l="1"/>
  <c r="C16" i="2"/>
  <c r="B18" i="2"/>
  <c r="D17" i="2"/>
  <c r="E17" i="2" l="1"/>
  <c r="C17" i="2"/>
  <c r="B19" i="2"/>
  <c r="D18" i="2"/>
  <c r="E18" i="2" l="1"/>
  <c r="C18" i="2"/>
  <c r="B20" i="2"/>
  <c r="D19" i="2"/>
  <c r="E19" i="2" l="1"/>
  <c r="C19" i="2"/>
  <c r="B21" i="2"/>
  <c r="D9" i="1" s="1"/>
  <c r="D20" i="2"/>
  <c r="D7" i="1" l="1"/>
  <c r="D8" i="1"/>
  <c r="D6" i="1"/>
  <c r="E20" i="2"/>
  <c r="C20" i="2"/>
  <c r="B22" i="2"/>
  <c r="D10" i="1" s="1"/>
  <c r="D21" i="2"/>
  <c r="E21" i="2" l="1"/>
  <c r="C21" i="2"/>
  <c r="B23" i="2"/>
  <c r="D11" i="1" s="1"/>
  <c r="D22" i="2"/>
  <c r="E22" i="2" l="1"/>
  <c r="C22" i="2"/>
  <c r="B24" i="2"/>
  <c r="D23" i="2"/>
  <c r="E23" i="2" l="1"/>
  <c r="C23" i="2"/>
  <c r="B25" i="2"/>
  <c r="D24" i="2"/>
  <c r="B26" i="2" l="1"/>
  <c r="D25" i="2"/>
  <c r="E24" i="2"/>
  <c r="C24" i="2"/>
  <c r="E25" i="2" l="1"/>
  <c r="C25" i="2"/>
  <c r="B27" i="2"/>
  <c r="D26" i="2"/>
  <c r="E26" i="2" l="1"/>
  <c r="C26" i="2"/>
  <c r="B28" i="2"/>
  <c r="D27" i="2"/>
  <c r="E27" i="2" l="1"/>
  <c r="C27" i="2"/>
  <c r="B29" i="2"/>
  <c r="D28" i="2"/>
  <c r="E28" i="2" l="1"/>
  <c r="C28" i="2"/>
  <c r="B30" i="2"/>
  <c r="D29" i="2"/>
  <c r="E29" i="2" l="1"/>
  <c r="C29" i="2"/>
  <c r="B31" i="2"/>
  <c r="D30" i="2"/>
  <c r="E30" i="2" l="1"/>
  <c r="C30" i="2"/>
  <c r="B32" i="2"/>
  <c r="D31" i="2"/>
  <c r="B33" i="2" l="1"/>
  <c r="D33" i="2" s="1"/>
  <c r="D32" i="2"/>
  <c r="E31" i="2"/>
  <c r="C31" i="2"/>
  <c r="E33" i="2" l="1"/>
  <c r="C33" i="2"/>
  <c r="E32" i="2"/>
  <c r="C32" i="2"/>
</calcChain>
</file>

<file path=xl/sharedStrings.xml><?xml version="1.0" encoding="utf-8"?>
<sst xmlns="http://schemas.openxmlformats.org/spreadsheetml/2006/main" count="51" uniqueCount="49">
  <si>
    <t>x</t>
  </si>
  <si>
    <t>y</t>
  </si>
  <si>
    <t>Intercept</t>
  </si>
  <si>
    <t>Slope</t>
  </si>
  <si>
    <t>Equation</t>
  </si>
  <si>
    <t>Legend</t>
  </si>
  <si>
    <t>If a cell is shaded</t>
  </si>
  <si>
    <t>Cell Should Contain</t>
  </si>
  <si>
    <t>Blue</t>
  </si>
  <si>
    <t>Text</t>
  </si>
  <si>
    <t>Green</t>
  </si>
  <si>
    <t>Number</t>
  </si>
  <si>
    <t>Gold</t>
  </si>
  <si>
    <t>Excel Formula</t>
  </si>
  <si>
    <t>Any other color</t>
  </si>
  <si>
    <t>Make no changes</t>
  </si>
  <si>
    <t>Enter word with at lease 5 letters:</t>
  </si>
  <si>
    <t>Seed</t>
  </si>
  <si>
    <t>Rand1</t>
  </si>
  <si>
    <t>Rand2</t>
  </si>
  <si>
    <t>Rand3</t>
  </si>
  <si>
    <t>Rand4</t>
  </si>
  <si>
    <t>Rand5</t>
  </si>
  <si>
    <t>Rand6</t>
  </si>
  <si>
    <t>Rand7</t>
  </si>
  <si>
    <t>Rand8</t>
  </si>
  <si>
    <t>Rand9</t>
  </si>
  <si>
    <t>Rand10</t>
  </si>
  <si>
    <t>Rand11</t>
  </si>
  <si>
    <t>Rand12</t>
  </si>
  <si>
    <t>Rand13</t>
  </si>
  <si>
    <t>Rand14</t>
  </si>
  <si>
    <t>Rand15</t>
  </si>
  <si>
    <t>Rand16</t>
  </si>
  <si>
    <t>Rand17</t>
  </si>
  <si>
    <t>Rand18</t>
  </si>
  <si>
    <t>Rand19</t>
  </si>
  <si>
    <t>Rand20</t>
  </si>
  <si>
    <t>Rand21</t>
  </si>
  <si>
    <t>Rand22</t>
  </si>
  <si>
    <t>a word</t>
  </si>
  <si>
    <t>- Find the slope and intercept of the best fit line, using =slope(Y,X) and =intercept(Y, X)
- Write theequation of the line.
- Fill in the predicted values.</t>
  </si>
  <si>
    <t>Predictions</t>
  </si>
  <si>
    <t>Data</t>
  </si>
  <si>
    <t>Format predictions to 2 decimal places.</t>
  </si>
  <si>
    <t>- Insert a scatter plot for the data C6:D11 
- Add a linear trendline and extended to include -5 and 20.
- Add the scatter plot of your predictions (see the video)</t>
  </si>
  <si>
    <t>Video for this.</t>
  </si>
  <si>
    <t xml:space="preserve">- Use your graph to approximate Y at X = 18:   Y = </t>
  </si>
  <si>
    <t>Ignore the Halo preview you must download and open the file in Excel to correctly see the contents.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</si>
</sst>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theme="1"/>
      <name val="Bradley Hand ITC"/>
      <family val="4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omic Sans MS"/>
      <family val="4"/>
    </font>
    <font>
      <b/>
      <u/>
      <sz val="12"/>
      <color theme="10"/>
      <name val="Comic Sans MS"/>
      <family val="4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7" xfId="0" applyFill="1" applyBorder="1"/>
    <xf numFmtId="0" fontId="0" fillId="3" borderId="8" xfId="0" applyFill="1" applyBorder="1"/>
    <xf numFmtId="0" fontId="0" fillId="4" borderId="5" xfId="0" applyFill="1" applyBorder="1" applyAlignment="1" applyProtection="1">
      <alignment horizontal="center" vertical="center"/>
      <protection locked="0"/>
    </xf>
    <xf numFmtId="0" fontId="0" fillId="4" borderId="6" xfId="0" applyFill="1" applyBorder="1" applyAlignment="1" applyProtection="1">
      <alignment horizontal="center" vertical="center"/>
      <protection locked="0"/>
    </xf>
    <xf numFmtId="0" fontId="0" fillId="5" borderId="5" xfId="0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6" borderId="5" xfId="0" applyFill="1" applyBorder="1" applyAlignment="1" applyProtection="1">
      <alignment horizontal="center" vertical="center"/>
      <protection locked="0"/>
    </xf>
    <xf numFmtId="0" fontId="0" fillId="2" borderId="5" xfId="0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3" borderId="1" xfId="0" applyFill="1" applyBorder="1"/>
    <xf numFmtId="0" fontId="0" fillId="3" borderId="5" xfId="0" applyFill="1" applyBorder="1"/>
    <xf numFmtId="0" fontId="0" fillId="3" borderId="3" xfId="0" applyFill="1" applyBorder="1"/>
    <xf numFmtId="0" fontId="0" fillId="0" borderId="0" xfId="0" applyAlignment="1">
      <alignment horizontal="left"/>
    </xf>
    <xf numFmtId="0" fontId="0" fillId="2" borderId="2" xfId="0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0" fillId="2" borderId="4" xfId="0" applyFill="1" applyBorder="1" applyProtection="1">
      <protection locked="0"/>
    </xf>
    <xf numFmtId="0" fontId="0" fillId="2" borderId="11" xfId="0" applyFill="1" applyBorder="1" applyProtection="1">
      <protection locked="0"/>
    </xf>
    <xf numFmtId="0" fontId="0" fillId="2" borderId="12" xfId="0" applyFill="1" applyBorder="1" applyProtection="1">
      <protection locked="0"/>
    </xf>
    <xf numFmtId="0" fontId="0" fillId="3" borderId="1" xfId="0" applyFill="1" applyBorder="1" applyProtection="1">
      <protection hidden="1"/>
    </xf>
    <xf numFmtId="0" fontId="0" fillId="3" borderId="5" xfId="0" applyFill="1" applyBorder="1" applyProtection="1">
      <protection hidden="1"/>
    </xf>
    <xf numFmtId="0" fontId="0" fillId="3" borderId="3" xfId="0" applyFill="1" applyBorder="1" applyProtection="1">
      <protection hidden="1"/>
    </xf>
    <xf numFmtId="2" fontId="0" fillId="3" borderId="2" xfId="0" applyNumberFormat="1" applyFill="1" applyBorder="1" applyProtection="1">
      <protection hidden="1"/>
    </xf>
    <xf numFmtId="2" fontId="0" fillId="3" borderId="6" xfId="0" applyNumberFormat="1" applyFill="1" applyBorder="1" applyProtection="1">
      <protection hidden="1"/>
    </xf>
    <xf numFmtId="2" fontId="0" fillId="3" borderId="4" xfId="0" applyNumberFormat="1" applyFill="1" applyBorder="1" applyProtection="1">
      <protection hidden="1"/>
    </xf>
    <xf numFmtId="0" fontId="2" fillId="5" borderId="21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5" borderId="21" xfId="0" applyFill="1" applyBorder="1"/>
    <xf numFmtId="0" fontId="5" fillId="0" borderId="16" xfId="0" applyFont="1" applyBorder="1" applyAlignment="1"/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3" fillId="3" borderId="9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3" xfId="0" quotePrefix="1" applyFill="1" applyBorder="1" applyAlignment="1">
      <alignment horizontal="left" wrapText="1"/>
    </xf>
    <xf numFmtId="0" fontId="0" fillId="3" borderId="15" xfId="0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0" fontId="0" fillId="3" borderId="16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17" xfId="0" applyFill="1" applyBorder="1" applyAlignment="1">
      <alignment horizontal="left"/>
    </xf>
    <xf numFmtId="0" fontId="0" fillId="3" borderId="18" xfId="0" applyFill="1" applyBorder="1" applyAlignment="1">
      <alignment horizontal="left"/>
    </xf>
    <xf numFmtId="0" fontId="0" fillId="3" borderId="19" xfId="0" applyFill="1" applyBorder="1" applyAlignment="1">
      <alignment horizontal="left"/>
    </xf>
    <xf numFmtId="0" fontId="0" fillId="3" borderId="20" xfId="0" applyFill="1" applyBorder="1" applyAlignment="1">
      <alignment horizontal="left"/>
    </xf>
    <xf numFmtId="0" fontId="0" fillId="5" borderId="9" xfId="0" applyFill="1" applyBorder="1" applyAlignment="1" applyProtection="1">
      <alignment horizontal="center"/>
      <protection locked="0"/>
    </xf>
    <xf numFmtId="0" fontId="0" fillId="5" borderId="10" xfId="0" applyFill="1" applyBorder="1" applyAlignment="1" applyProtection="1">
      <alignment horizontal="center"/>
      <protection locked="0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13" xfId="0" quotePrefix="1" applyFill="1" applyBorder="1" applyAlignment="1">
      <alignment wrapText="1"/>
    </xf>
    <xf numFmtId="0" fontId="0" fillId="3" borderId="15" xfId="0" quotePrefix="1" applyFill="1" applyBorder="1" applyAlignment="1">
      <alignment wrapText="1"/>
    </xf>
    <xf numFmtId="0" fontId="0" fillId="3" borderId="14" xfId="0" quotePrefix="1" applyFill="1" applyBorder="1" applyAlignment="1">
      <alignment wrapText="1"/>
    </xf>
    <xf numFmtId="0" fontId="0" fillId="3" borderId="16" xfId="0" quotePrefix="1" applyFill="1" applyBorder="1" applyAlignment="1">
      <alignment wrapText="1"/>
    </xf>
    <xf numFmtId="0" fontId="0" fillId="3" borderId="0" xfId="0" quotePrefix="1" applyFill="1" applyBorder="1" applyAlignment="1">
      <alignment wrapText="1"/>
    </xf>
    <xf numFmtId="0" fontId="0" fillId="3" borderId="17" xfId="0" quotePrefix="1" applyFill="1" applyBorder="1" applyAlignment="1">
      <alignment wrapText="1"/>
    </xf>
    <xf numFmtId="0" fontId="0" fillId="3" borderId="18" xfId="0" quotePrefix="1" applyFill="1" applyBorder="1" applyAlignment="1">
      <alignment wrapText="1"/>
    </xf>
    <xf numFmtId="0" fontId="0" fillId="3" borderId="19" xfId="0" quotePrefix="1" applyFill="1" applyBorder="1" applyAlignment="1">
      <alignment wrapText="1"/>
    </xf>
    <xf numFmtId="0" fontId="0" fillId="3" borderId="20" xfId="0" quotePrefix="1" applyFill="1" applyBorder="1" applyAlignment="1">
      <alignment wrapText="1"/>
    </xf>
    <xf numFmtId="0" fontId="6" fillId="0" borderId="0" xfId="1" applyFont="1" applyAlignment="1">
      <alignment horizontal="center" vertical="center"/>
    </xf>
    <xf numFmtId="0" fontId="6" fillId="0" borderId="19" xfId="1" applyFont="1" applyBorder="1" applyAlignment="1">
      <alignment horizontal="center" vertical="center"/>
    </xf>
    <xf numFmtId="0" fontId="0" fillId="3" borderId="13" xfId="0" applyFill="1" applyBorder="1" applyAlignment="1" applyProtection="1">
      <alignment horizontal="center" vertical="center"/>
      <protection locked="0"/>
    </xf>
    <xf numFmtId="0" fontId="0" fillId="3" borderId="14" xfId="0" applyFill="1" applyBorder="1" applyAlignment="1" applyProtection="1">
      <alignment horizontal="center" vertical="center"/>
      <protection locked="0"/>
    </xf>
    <xf numFmtId="0" fontId="0" fillId="3" borderId="9" xfId="0" quotePrefix="1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0</xdr:row>
      <xdr:rowOff>19050</xdr:rowOff>
    </xdr:from>
    <xdr:to>
      <xdr:col>5</xdr:col>
      <xdr:colOff>38100</xdr:colOff>
      <xdr:row>1</xdr:row>
      <xdr:rowOff>171450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E5CEACF-71AE-4AA4-9E21-BE8740C36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3675" y="19050"/>
          <a:ext cx="352425" cy="352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youtu.be/GW1ytpnV5ZI" TargetMode="External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DA598-8F75-47DB-A1EB-542124AF2F6A}">
  <dimension ref="A1:Q24"/>
  <sheetViews>
    <sheetView tabSelected="1" workbookViewId="0">
      <selection activeCell="K24" sqref="K24"/>
    </sheetView>
  </sheetViews>
  <sheetFormatPr defaultRowHeight="15"/>
  <cols>
    <col min="7" max="7" width="8.85546875" customWidth="1"/>
    <col min="8" max="8" width="4" customWidth="1"/>
    <col min="9" max="9" width="16.7109375" bestFit="1" customWidth="1"/>
    <col min="10" max="10" width="18.5703125" bestFit="1" customWidth="1"/>
  </cols>
  <sheetData>
    <row r="1" spans="1:17" ht="15.75" thickBot="1">
      <c r="C1" s="64" t="s">
        <v>46</v>
      </c>
      <c r="D1" s="64"/>
      <c r="E1" s="64"/>
    </row>
    <row r="2" spans="1:17" ht="15.75" thickBot="1">
      <c r="C2" s="65"/>
      <c r="D2" s="65"/>
      <c r="E2" s="65"/>
      <c r="I2" s="66" t="s">
        <v>5</v>
      </c>
      <c r="J2" s="67"/>
    </row>
    <row r="3" spans="1:17" ht="17.25" thickBot="1">
      <c r="B3" s="36" t="s">
        <v>16</v>
      </c>
      <c r="C3" s="37"/>
      <c r="D3" s="37"/>
      <c r="E3" s="38"/>
      <c r="F3" s="30" t="s">
        <v>40</v>
      </c>
      <c r="I3" s="5" t="s">
        <v>6</v>
      </c>
      <c r="J3" s="6" t="s">
        <v>7</v>
      </c>
    </row>
    <row r="4" spans="1:17">
      <c r="I4" s="7" t="s">
        <v>8</v>
      </c>
      <c r="J4" s="8" t="s">
        <v>9</v>
      </c>
    </row>
    <row r="5" spans="1:17" ht="15.75" thickBot="1">
      <c r="C5" s="1" t="s">
        <v>0</v>
      </c>
      <c r="D5" s="1" t="s">
        <v>1</v>
      </c>
      <c r="I5" s="9" t="s">
        <v>10</v>
      </c>
      <c r="J5" s="8" t="s">
        <v>11</v>
      </c>
    </row>
    <row r="6" spans="1:17" ht="15.75" thickBot="1">
      <c r="A6" s="35" t="s">
        <v>43</v>
      </c>
      <c r="B6" s="35"/>
      <c r="C6" s="24">
        <v>2</v>
      </c>
      <c r="D6" s="27" t="str">
        <f>IF(F$3="a word","Fill F3",SIGN(Random!B$20-Random!B$21)*5*'Linear Fit'!C6+6+SIGN(Random!B11-Random!B18)*Random!D12*10)</f>
        <v>Fill F3</v>
      </c>
      <c r="I6" s="10" t="s">
        <v>12</v>
      </c>
      <c r="J6" s="8" t="s">
        <v>13</v>
      </c>
    </row>
    <row r="7" spans="1:17" ht="15.75" thickBot="1">
      <c r="A7" s="2"/>
      <c r="B7" s="2"/>
      <c r="C7" s="25">
        <v>4</v>
      </c>
      <c r="D7" s="28" t="str">
        <f>IF(F$3="a word","Fill F3",SIGN(Random!B$20-Random!B$21)*5*'Linear Fit'!C7+6+SIGN(Random!B12-Random!B19)*Random!D13*10)</f>
        <v>Fill F3</v>
      </c>
      <c r="F7" s="22"/>
      <c r="G7" s="3" t="s">
        <v>2</v>
      </c>
      <c r="I7" s="11" t="s">
        <v>14</v>
      </c>
      <c r="J7" s="12" t="s">
        <v>15</v>
      </c>
    </row>
    <row r="8" spans="1:17" ht="15.75" thickBot="1">
      <c r="A8" s="13"/>
      <c r="B8" s="13"/>
      <c r="C8" s="25">
        <v>6</v>
      </c>
      <c r="D8" s="28" t="str">
        <f>IF(F$3="a word","Fill F3",SIGN(Random!B$20-Random!B$21)*5*'Linear Fit'!C8+6+SIGN(Random!B13-Random!B20)*Random!D14*10)</f>
        <v>Fill F3</v>
      </c>
      <c r="F8" s="23"/>
      <c r="G8" s="4" t="s">
        <v>3</v>
      </c>
    </row>
    <row r="9" spans="1:17" ht="15" customHeight="1" thickBot="1">
      <c r="A9" s="13"/>
      <c r="B9" s="13"/>
      <c r="C9" s="25">
        <v>8</v>
      </c>
      <c r="D9" s="28" t="str">
        <f>IF(F$3="a word","Fill F3",SIGN(Random!B$20-Random!B$21)*5*'Linear Fit'!C9+6+SIGN(Random!B14-Random!B21)*Random!D15*10)</f>
        <v>Fill F3</v>
      </c>
      <c r="F9" s="39" t="s">
        <v>4</v>
      </c>
      <c r="G9" s="39"/>
      <c r="J9" s="55" t="s">
        <v>45</v>
      </c>
      <c r="K9" s="56"/>
      <c r="L9" s="56"/>
      <c r="M9" s="56"/>
      <c r="N9" s="57"/>
      <c r="O9" s="33"/>
      <c r="P9" s="34"/>
      <c r="Q9" s="34"/>
    </row>
    <row r="10" spans="1:17" ht="15.75" thickBot="1">
      <c r="C10" s="25">
        <v>10</v>
      </c>
      <c r="D10" s="28" t="str">
        <f>IF(F$3="a word","Fill F3",SIGN(Random!B$20-Random!B$21)*5*'Linear Fit'!C10+6+SIGN(Random!B15-Random!B22)*Random!D16*10)</f>
        <v>Fill F3</v>
      </c>
      <c r="F10" s="49"/>
      <c r="G10" s="50"/>
      <c r="J10" s="58"/>
      <c r="K10" s="59"/>
      <c r="L10" s="59"/>
      <c r="M10" s="59"/>
      <c r="N10" s="60"/>
    </row>
    <row r="11" spans="1:17" ht="15.75" thickBot="1">
      <c r="C11" s="26">
        <v>12</v>
      </c>
      <c r="D11" s="29" t="str">
        <f>IF(F$3="a word","Fill F3",SIGN(Random!B$20-Random!B$21)*5*'Linear Fit'!C11+6+SIGN(Random!B16-Random!B23)*Random!D17*10)</f>
        <v>Fill F3</v>
      </c>
      <c r="J11" s="61"/>
      <c r="K11" s="62"/>
      <c r="L11" s="62"/>
      <c r="M11" s="62"/>
      <c r="N11" s="63"/>
    </row>
    <row r="12" spans="1:17" ht="15.75" thickBot="1">
      <c r="F12" s="40" t="s">
        <v>41</v>
      </c>
      <c r="G12" s="41"/>
      <c r="H12" s="42"/>
    </row>
    <row r="13" spans="1:17" ht="15.75" thickBot="1">
      <c r="A13" s="39" t="s">
        <v>42</v>
      </c>
      <c r="B13" s="39"/>
      <c r="C13" s="1" t="s">
        <v>0</v>
      </c>
      <c r="D13" s="1" t="s">
        <v>1</v>
      </c>
      <c r="F13" s="43"/>
      <c r="G13" s="44"/>
      <c r="H13" s="45"/>
      <c r="J13" s="68" t="s">
        <v>47</v>
      </c>
      <c r="K13" s="69"/>
      <c r="L13" s="69"/>
      <c r="M13" s="70"/>
      <c r="N13" s="32"/>
      <c r="O13" s="71"/>
      <c r="P13" s="39"/>
      <c r="Q13" s="39"/>
    </row>
    <row r="14" spans="1:17">
      <c r="C14" s="15">
        <v>-5</v>
      </c>
      <c r="D14" s="19"/>
      <c r="F14" s="43"/>
      <c r="G14" s="44"/>
      <c r="H14" s="45"/>
    </row>
    <row r="15" spans="1:17">
      <c r="C15" s="16">
        <v>-3</v>
      </c>
      <c r="D15" s="20"/>
      <c r="F15" s="43"/>
      <c r="G15" s="44"/>
      <c r="H15" s="45"/>
    </row>
    <row r="16" spans="1:17">
      <c r="C16" s="16">
        <v>0</v>
      </c>
      <c r="D16" s="20"/>
      <c r="F16" s="43"/>
      <c r="G16" s="44"/>
      <c r="H16" s="45"/>
    </row>
    <row r="17" spans="3:13">
      <c r="C17" s="16">
        <v>7</v>
      </c>
      <c r="D17" s="20"/>
      <c r="F17" s="43"/>
      <c r="G17" s="44"/>
      <c r="H17" s="45"/>
    </row>
    <row r="18" spans="3:13">
      <c r="C18" s="16">
        <v>13</v>
      </c>
      <c r="D18" s="20"/>
      <c r="F18" s="43"/>
      <c r="G18" s="44"/>
      <c r="H18" s="45"/>
    </row>
    <row r="19" spans="3:13" ht="15.75" thickBot="1">
      <c r="C19" s="17">
        <v>20</v>
      </c>
      <c r="D19" s="21"/>
      <c r="F19" s="46"/>
      <c r="G19" s="47"/>
      <c r="H19" s="48"/>
    </row>
    <row r="20" spans="3:13">
      <c r="C20" s="51" t="s">
        <v>44</v>
      </c>
      <c r="D20" s="52"/>
      <c r="F20" s="18"/>
    </row>
    <row r="21" spans="3:13" ht="15.75" thickBot="1">
      <c r="C21" s="53"/>
      <c r="D21" s="54"/>
    </row>
    <row r="24" spans="3:13">
      <c r="M24" s="31"/>
    </row>
  </sheetData>
  <sheetProtection formatCells="0"/>
  <customSheetViews>
    <customSheetView guid="{1E6EB3EC-58F4-42D5-9462-6EAD6EC3491E}">
      <selection activeCell="G24" sqref="G24"/>
      <pageMargins left="0.7" right="0.7" top="0.75" bottom="0.75" header="0.3" footer="0.3"/>
      <pageSetup orientation="portrait" r:id="rId1"/>
    </customSheetView>
  </customSheetViews>
  <mergeCells count="12">
    <mergeCell ref="O13:Q13"/>
    <mergeCell ref="C20:D21"/>
    <mergeCell ref="J9:N11"/>
    <mergeCell ref="C1:E2"/>
    <mergeCell ref="I2:J2"/>
    <mergeCell ref="J13:M13"/>
    <mergeCell ref="A6:B6"/>
    <mergeCell ref="B3:E3"/>
    <mergeCell ref="A13:B13"/>
    <mergeCell ref="F12:H19"/>
    <mergeCell ref="F9:G9"/>
    <mergeCell ref="F10:G10"/>
  </mergeCells>
  <hyperlinks>
    <hyperlink ref="C1:E2" r:id="rId2" display="Video for this." xr:uid="{034F62B5-D6DE-4BF0-9A4B-D4FBF4CED3BC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06A5B-4015-4513-BD86-66A981B08642}">
  <dimension ref="C5:H10"/>
  <sheetViews>
    <sheetView workbookViewId="0">
      <selection activeCell="C5" sqref="C5:H10"/>
    </sheetView>
  </sheetViews>
  <sheetFormatPr defaultRowHeight="15"/>
  <sheetData>
    <row r="5" spans="3:8">
      <c r="C5" s="72" t="s">
        <v>48</v>
      </c>
      <c r="D5" s="72"/>
      <c r="E5" s="72"/>
      <c r="F5" s="72"/>
      <c r="G5" s="72"/>
      <c r="H5" s="72"/>
    </row>
    <row r="6" spans="3:8">
      <c r="C6" s="72"/>
      <c r="D6" s="72"/>
      <c r="E6" s="72"/>
      <c r="F6" s="72"/>
      <c r="G6" s="72"/>
      <c r="H6" s="72"/>
    </row>
    <row r="7" spans="3:8">
      <c r="C7" s="72"/>
      <c r="D7" s="72"/>
      <c r="E7" s="72"/>
      <c r="F7" s="72"/>
      <c r="G7" s="72"/>
      <c r="H7" s="72"/>
    </row>
    <row r="8" spans="3:8">
      <c r="C8" s="72"/>
      <c r="D8" s="72"/>
      <c r="E8" s="72"/>
      <c r="F8" s="72"/>
      <c r="G8" s="72"/>
      <c r="H8" s="72"/>
    </row>
    <row r="9" spans="3:8">
      <c r="C9" s="72"/>
      <c r="D9" s="72"/>
      <c r="E9" s="72"/>
      <c r="F9" s="72"/>
      <c r="G9" s="72"/>
      <c r="H9" s="72"/>
    </row>
    <row r="10" spans="3:8">
      <c r="C10" s="72"/>
      <c r="D10" s="72"/>
      <c r="E10" s="72"/>
      <c r="F10" s="72"/>
      <c r="G10" s="72"/>
      <c r="H10" s="72"/>
    </row>
  </sheetData>
  <mergeCells count="1">
    <mergeCell ref="C5:H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33362-47A8-4EAC-A04C-EF1DCF03C8B4}">
  <dimension ref="A1:W33"/>
  <sheetViews>
    <sheetView topLeftCell="A10" workbookViewId="0">
      <selection activeCell="B6" sqref="B6:B10"/>
    </sheetView>
  </sheetViews>
  <sheetFormatPr defaultRowHeight="15"/>
  <sheetData>
    <row r="1" spans="1:23"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</row>
    <row r="2" spans="1:23">
      <c r="G2">
        <v>1</v>
      </c>
      <c r="H2">
        <v>2</v>
      </c>
      <c r="I2">
        <v>3</v>
      </c>
      <c r="J2">
        <v>5</v>
      </c>
      <c r="K2">
        <v>7</v>
      </c>
      <c r="L2">
        <v>11</v>
      </c>
      <c r="M2">
        <v>13</v>
      </c>
      <c r="N2">
        <v>17</v>
      </c>
      <c r="O2">
        <v>19</v>
      </c>
      <c r="P2">
        <v>23</v>
      </c>
      <c r="Q2">
        <v>29</v>
      </c>
      <c r="R2">
        <v>947</v>
      </c>
      <c r="S2">
        <v>953</v>
      </c>
      <c r="T2">
        <v>967</v>
      </c>
      <c r="U2">
        <v>971</v>
      </c>
      <c r="V2">
        <v>977</v>
      </c>
      <c r="W2">
        <v>983</v>
      </c>
    </row>
    <row r="3" spans="1:23">
      <c r="G3">
        <v>2</v>
      </c>
      <c r="H3">
        <v>31</v>
      </c>
      <c r="I3">
        <v>37</v>
      </c>
      <c r="J3">
        <v>41</v>
      </c>
      <c r="K3">
        <v>43</v>
      </c>
      <c r="L3">
        <v>47</v>
      </c>
      <c r="M3">
        <v>53</v>
      </c>
      <c r="N3">
        <v>59</v>
      </c>
      <c r="O3">
        <v>61</v>
      </c>
      <c r="P3">
        <v>67</v>
      </c>
      <c r="Q3">
        <v>71</v>
      </c>
      <c r="R3">
        <v>991</v>
      </c>
      <c r="S3">
        <v>997</v>
      </c>
      <c r="T3">
        <v>1009</v>
      </c>
      <c r="U3">
        <v>1013</v>
      </c>
      <c r="V3">
        <v>1019</v>
      </c>
      <c r="W3">
        <v>1021</v>
      </c>
    </row>
    <row r="4" spans="1:23">
      <c r="G4">
        <v>3</v>
      </c>
      <c r="H4">
        <v>73</v>
      </c>
      <c r="I4">
        <v>79</v>
      </c>
      <c r="J4">
        <v>83</v>
      </c>
      <c r="K4">
        <v>89</v>
      </c>
      <c r="L4">
        <v>97</v>
      </c>
      <c r="M4">
        <v>101</v>
      </c>
      <c r="N4">
        <v>103</v>
      </c>
      <c r="O4">
        <v>107</v>
      </c>
      <c r="P4">
        <v>109</v>
      </c>
      <c r="Q4">
        <v>113</v>
      </c>
      <c r="R4">
        <v>1031</v>
      </c>
      <c r="S4">
        <v>1033</v>
      </c>
      <c r="T4">
        <v>1039</v>
      </c>
      <c r="U4">
        <v>1049</v>
      </c>
      <c r="V4">
        <v>1051</v>
      </c>
      <c r="W4">
        <v>1061</v>
      </c>
    </row>
    <row r="5" spans="1:23">
      <c r="G5">
        <v>4</v>
      </c>
      <c r="H5">
        <v>127</v>
      </c>
      <c r="I5">
        <v>131</v>
      </c>
      <c r="J5">
        <v>137</v>
      </c>
      <c r="K5">
        <v>139</v>
      </c>
      <c r="L5">
        <v>149</v>
      </c>
      <c r="M5">
        <v>151</v>
      </c>
      <c r="N5">
        <v>157</v>
      </c>
      <c r="O5">
        <v>163</v>
      </c>
      <c r="P5">
        <v>167</v>
      </c>
      <c r="Q5">
        <v>173</v>
      </c>
      <c r="R5">
        <v>1993</v>
      </c>
      <c r="S5">
        <v>1997</v>
      </c>
      <c r="T5">
        <v>1999</v>
      </c>
      <c r="U5">
        <v>2003</v>
      </c>
      <c r="V5">
        <v>2011</v>
      </c>
      <c r="W5">
        <v>2017</v>
      </c>
    </row>
    <row r="6" spans="1:23">
      <c r="A6">
        <v>1</v>
      </c>
      <c r="B6">
        <f>CODE(MID('Linear Fit'!F$3,A6,1))</f>
        <v>97</v>
      </c>
      <c r="C6">
        <f>MOD(B6,16)</f>
        <v>1</v>
      </c>
      <c r="D6">
        <f>MOD((B6-C6)/16,16)</f>
        <v>6</v>
      </c>
      <c r="E6">
        <f ca="1">INDIRECT("R"&amp;(C6+1)&amp;"C"&amp;(D6+7),0)</f>
        <v>13</v>
      </c>
      <c r="G6">
        <v>5</v>
      </c>
      <c r="H6">
        <v>179</v>
      </c>
      <c r="I6">
        <v>181</v>
      </c>
      <c r="J6">
        <v>191</v>
      </c>
      <c r="K6">
        <v>193</v>
      </c>
      <c r="L6">
        <v>197</v>
      </c>
      <c r="M6">
        <v>199</v>
      </c>
      <c r="N6">
        <v>211</v>
      </c>
      <c r="O6">
        <v>223</v>
      </c>
      <c r="P6">
        <v>227</v>
      </c>
      <c r="Q6">
        <v>229</v>
      </c>
      <c r="R6">
        <v>2063</v>
      </c>
      <c r="S6">
        <v>2069</v>
      </c>
      <c r="T6">
        <v>2081</v>
      </c>
      <c r="U6">
        <v>2083</v>
      </c>
      <c r="V6">
        <v>2087</v>
      </c>
      <c r="W6">
        <v>2089</v>
      </c>
    </row>
    <row r="7" spans="1:23">
      <c r="A7">
        <v>2</v>
      </c>
      <c r="B7">
        <f>CODE(MID('Linear Fit'!F$3,A7,1))</f>
        <v>32</v>
      </c>
      <c r="C7">
        <f t="shared" ref="C7:C10" si="0">MOD(B7,16)</f>
        <v>0</v>
      </c>
      <c r="D7">
        <f t="shared" ref="D7:D10" si="1">MOD((B7-C7)/16,16)</f>
        <v>2</v>
      </c>
      <c r="E7">
        <f t="shared" ref="E7:E10" ca="1" si="2">INDIRECT("R"&amp;(C7+1)&amp;"C"&amp;(D7+7),0)</f>
        <v>2</v>
      </c>
      <c r="G7">
        <v>6</v>
      </c>
      <c r="H7">
        <v>233</v>
      </c>
      <c r="I7">
        <v>239</v>
      </c>
      <c r="J7">
        <v>241</v>
      </c>
      <c r="K7">
        <v>251</v>
      </c>
      <c r="L7">
        <v>257</v>
      </c>
      <c r="M7">
        <v>263</v>
      </c>
      <c r="N7">
        <v>269</v>
      </c>
      <c r="O7">
        <v>271</v>
      </c>
      <c r="P7">
        <v>277</v>
      </c>
      <c r="Q7">
        <v>281</v>
      </c>
      <c r="R7">
        <v>2131</v>
      </c>
      <c r="S7">
        <v>2137</v>
      </c>
      <c r="T7">
        <v>2141</v>
      </c>
      <c r="U7">
        <v>2143</v>
      </c>
      <c r="V7">
        <v>2153</v>
      </c>
      <c r="W7">
        <v>2161</v>
      </c>
    </row>
    <row r="8" spans="1:23">
      <c r="A8">
        <v>3</v>
      </c>
      <c r="B8">
        <f>CODE(MID('Linear Fit'!F$3,A8,1))</f>
        <v>119</v>
      </c>
      <c r="C8">
        <f t="shared" si="0"/>
        <v>7</v>
      </c>
      <c r="D8">
        <f t="shared" si="1"/>
        <v>7</v>
      </c>
      <c r="E8">
        <f t="shared" ca="1" si="2"/>
        <v>331</v>
      </c>
      <c r="G8">
        <v>7</v>
      </c>
      <c r="H8">
        <v>283</v>
      </c>
      <c r="I8">
        <v>293</v>
      </c>
      <c r="J8">
        <v>307</v>
      </c>
      <c r="K8">
        <v>311</v>
      </c>
      <c r="L8">
        <v>313</v>
      </c>
      <c r="M8">
        <v>317</v>
      </c>
      <c r="N8">
        <v>331</v>
      </c>
      <c r="O8">
        <v>337</v>
      </c>
      <c r="P8">
        <v>347</v>
      </c>
      <c r="Q8">
        <v>349</v>
      </c>
      <c r="R8">
        <v>2221</v>
      </c>
      <c r="S8">
        <v>2237</v>
      </c>
      <c r="T8">
        <v>2239</v>
      </c>
      <c r="U8">
        <v>2243</v>
      </c>
      <c r="V8">
        <v>2251</v>
      </c>
      <c r="W8">
        <v>2267</v>
      </c>
    </row>
    <row r="9" spans="1:23">
      <c r="A9">
        <v>4</v>
      </c>
      <c r="B9">
        <f>CODE(MID('Linear Fit'!F$3,A9,1))</f>
        <v>111</v>
      </c>
      <c r="C9">
        <f t="shared" si="0"/>
        <v>15</v>
      </c>
      <c r="D9">
        <f t="shared" si="1"/>
        <v>6</v>
      </c>
      <c r="E9">
        <f t="shared" ca="1" si="2"/>
        <v>839</v>
      </c>
      <c r="G9">
        <v>8</v>
      </c>
      <c r="H9">
        <v>353</v>
      </c>
      <c r="I9">
        <v>359</v>
      </c>
      <c r="J9">
        <v>367</v>
      </c>
      <c r="K9">
        <v>373</v>
      </c>
      <c r="L9">
        <v>379</v>
      </c>
      <c r="M9">
        <v>383</v>
      </c>
      <c r="N9">
        <v>389</v>
      </c>
      <c r="O9">
        <v>397</v>
      </c>
      <c r="P9">
        <v>401</v>
      </c>
      <c r="Q9">
        <v>409</v>
      </c>
      <c r="R9">
        <v>2293</v>
      </c>
      <c r="S9">
        <v>2297</v>
      </c>
      <c r="T9">
        <v>2309</v>
      </c>
      <c r="U9">
        <v>2311</v>
      </c>
      <c r="V9">
        <v>2333</v>
      </c>
      <c r="W9">
        <v>2339</v>
      </c>
    </row>
    <row r="10" spans="1:23">
      <c r="A10">
        <v>5</v>
      </c>
      <c r="B10">
        <f>CODE(MID('Linear Fit'!F$3,A10,1))</f>
        <v>114</v>
      </c>
      <c r="C10">
        <f t="shared" si="0"/>
        <v>2</v>
      </c>
      <c r="D10">
        <f t="shared" si="1"/>
        <v>7</v>
      </c>
      <c r="E10">
        <f t="shared" ca="1" si="2"/>
        <v>59</v>
      </c>
      <c r="G10">
        <v>9</v>
      </c>
      <c r="H10">
        <v>419</v>
      </c>
      <c r="I10">
        <v>421</v>
      </c>
      <c r="J10">
        <v>431</v>
      </c>
      <c r="K10">
        <v>433</v>
      </c>
      <c r="L10">
        <v>439</v>
      </c>
      <c r="M10">
        <v>443</v>
      </c>
      <c r="N10">
        <v>449</v>
      </c>
      <c r="O10">
        <v>457</v>
      </c>
      <c r="P10">
        <v>461</v>
      </c>
      <c r="Q10">
        <v>463</v>
      </c>
      <c r="R10">
        <v>2371</v>
      </c>
      <c r="S10">
        <v>2377</v>
      </c>
      <c r="T10">
        <v>2381</v>
      </c>
      <c r="U10">
        <v>2383</v>
      </c>
      <c r="V10">
        <v>2389</v>
      </c>
      <c r="W10">
        <v>2393</v>
      </c>
    </row>
    <row r="11" spans="1:23">
      <c r="A11" t="s">
        <v>17</v>
      </c>
      <c r="B11">
        <f ca="1">MOD(PRODUCT(E6:E10),F13)</f>
        <v>21606</v>
      </c>
      <c r="F11">
        <v>1103515245</v>
      </c>
      <c r="G11">
        <v>10</v>
      </c>
      <c r="H11">
        <v>467</v>
      </c>
      <c r="I11">
        <v>479</v>
      </c>
      <c r="J11">
        <v>487</v>
      </c>
      <c r="K11">
        <v>491</v>
      </c>
      <c r="L11">
        <v>499</v>
      </c>
      <c r="M11">
        <v>503</v>
      </c>
      <c r="N11">
        <v>509</v>
      </c>
      <c r="O11">
        <v>521</v>
      </c>
      <c r="P11">
        <v>523</v>
      </c>
      <c r="Q11">
        <v>541</v>
      </c>
      <c r="R11">
        <v>2437</v>
      </c>
      <c r="S11">
        <v>2441</v>
      </c>
      <c r="T11">
        <v>2447</v>
      </c>
      <c r="U11">
        <v>2459</v>
      </c>
      <c r="V11">
        <v>2467</v>
      </c>
      <c r="W11">
        <v>2473</v>
      </c>
    </row>
    <row r="12" spans="1:23">
      <c r="A12" t="s">
        <v>18</v>
      </c>
      <c r="B12">
        <f ca="1">MOD(B11*F11+F12,F13)</f>
        <v>13223</v>
      </c>
      <c r="C12">
        <f ca="1">MOD(B12,2)</f>
        <v>1</v>
      </c>
      <c r="D12">
        <f ca="1">B12/F$13</f>
        <v>0.403533935546875</v>
      </c>
      <c r="E12">
        <f ca="1">IF(D12&lt;0.25,0,IF(D12&lt;0.5,1,IF(D12&lt;0.75,3,4)))</f>
        <v>1</v>
      </c>
      <c r="F12">
        <v>12345</v>
      </c>
      <c r="G12">
        <v>11</v>
      </c>
      <c r="H12">
        <v>547</v>
      </c>
      <c r="I12">
        <v>557</v>
      </c>
      <c r="J12">
        <v>563</v>
      </c>
      <c r="K12">
        <v>569</v>
      </c>
      <c r="L12">
        <v>571</v>
      </c>
      <c r="M12">
        <v>577</v>
      </c>
      <c r="N12">
        <v>587</v>
      </c>
      <c r="O12">
        <v>593</v>
      </c>
      <c r="P12">
        <v>599</v>
      </c>
      <c r="Q12">
        <v>601</v>
      </c>
      <c r="R12">
        <v>2539</v>
      </c>
      <c r="S12">
        <v>2543</v>
      </c>
      <c r="T12">
        <v>2549</v>
      </c>
      <c r="U12">
        <v>2551</v>
      </c>
      <c r="V12">
        <v>2557</v>
      </c>
      <c r="W12">
        <v>2579</v>
      </c>
    </row>
    <row r="13" spans="1:23">
      <c r="A13" t="s">
        <v>19</v>
      </c>
      <c r="B13" s="14">
        <f t="shared" ref="B13:B33" ca="1" si="3">MOD(B12*F$11+F$12,F$13)</f>
        <v>4180</v>
      </c>
      <c r="C13">
        <f t="shared" ref="C13:C33" ca="1" si="4">IF(D13&lt;0.5,0,1)</f>
        <v>0</v>
      </c>
      <c r="D13">
        <f t="shared" ref="D13:D33" ca="1" si="5">B13/F$13</f>
        <v>0.1275634765625</v>
      </c>
      <c r="E13">
        <f t="shared" ref="E13:E33" ca="1" si="6">IF(D13&lt;0.25,0,IF(D13&lt;0.5,1,IF(D13&lt;0.75,3,4)))</f>
        <v>0</v>
      </c>
      <c r="F13">
        <v>32768</v>
      </c>
      <c r="G13">
        <v>12</v>
      </c>
      <c r="H13">
        <v>607</v>
      </c>
      <c r="I13">
        <v>613</v>
      </c>
      <c r="J13">
        <v>617</v>
      </c>
      <c r="K13">
        <v>619</v>
      </c>
      <c r="L13">
        <v>631</v>
      </c>
      <c r="M13">
        <v>641</v>
      </c>
      <c r="N13">
        <v>643</v>
      </c>
      <c r="O13">
        <v>647</v>
      </c>
      <c r="P13">
        <v>653</v>
      </c>
      <c r="Q13">
        <v>659</v>
      </c>
      <c r="R13">
        <v>2621</v>
      </c>
      <c r="S13">
        <v>2633</v>
      </c>
      <c r="T13">
        <v>2647</v>
      </c>
      <c r="U13">
        <v>2657</v>
      </c>
      <c r="V13">
        <v>2659</v>
      </c>
      <c r="W13">
        <v>2663</v>
      </c>
    </row>
    <row r="14" spans="1:23">
      <c r="A14" t="s">
        <v>20</v>
      </c>
      <c r="B14" s="14">
        <f t="shared" ca="1" si="3"/>
        <v>15357</v>
      </c>
      <c r="C14">
        <f t="shared" ca="1" si="4"/>
        <v>0</v>
      </c>
      <c r="D14">
        <f t="shared" ca="1" si="5"/>
        <v>0.468658447265625</v>
      </c>
      <c r="E14">
        <f t="shared" ca="1" si="6"/>
        <v>1</v>
      </c>
      <c r="G14">
        <v>13</v>
      </c>
      <c r="H14">
        <v>661</v>
      </c>
      <c r="I14">
        <v>673</v>
      </c>
      <c r="J14">
        <v>677</v>
      </c>
      <c r="K14">
        <v>683</v>
      </c>
      <c r="L14">
        <v>691</v>
      </c>
      <c r="M14">
        <v>701</v>
      </c>
      <c r="N14">
        <v>709</v>
      </c>
      <c r="O14">
        <v>719</v>
      </c>
      <c r="P14">
        <v>727</v>
      </c>
      <c r="Q14">
        <v>733</v>
      </c>
      <c r="R14">
        <v>2689</v>
      </c>
      <c r="S14">
        <v>2693</v>
      </c>
      <c r="T14">
        <v>2699</v>
      </c>
      <c r="U14">
        <v>2707</v>
      </c>
      <c r="V14">
        <v>2711</v>
      </c>
      <c r="W14">
        <v>2713</v>
      </c>
    </row>
    <row r="15" spans="1:23">
      <c r="A15" t="s">
        <v>21</v>
      </c>
      <c r="B15" s="14">
        <f t="shared" ca="1" si="3"/>
        <v>20722</v>
      </c>
      <c r="C15">
        <f t="shared" ca="1" si="4"/>
        <v>1</v>
      </c>
      <c r="D15">
        <f t="shared" ca="1" si="5"/>
        <v>0.63238525390625</v>
      </c>
      <c r="E15">
        <f t="shared" ca="1" si="6"/>
        <v>3</v>
      </c>
      <c r="G15">
        <v>14</v>
      </c>
      <c r="H15">
        <v>739</v>
      </c>
      <c r="I15">
        <v>743</v>
      </c>
      <c r="J15">
        <v>751</v>
      </c>
      <c r="K15">
        <v>757</v>
      </c>
      <c r="L15">
        <v>761</v>
      </c>
      <c r="M15">
        <v>769</v>
      </c>
      <c r="N15">
        <v>773</v>
      </c>
      <c r="O15">
        <v>787</v>
      </c>
      <c r="P15">
        <v>797</v>
      </c>
      <c r="Q15">
        <v>809</v>
      </c>
      <c r="R15">
        <v>2749</v>
      </c>
      <c r="S15">
        <v>2753</v>
      </c>
      <c r="T15">
        <v>2767</v>
      </c>
      <c r="U15">
        <v>2777</v>
      </c>
      <c r="V15">
        <v>2789</v>
      </c>
      <c r="W15">
        <v>2791</v>
      </c>
    </row>
    <row r="16" spans="1:23">
      <c r="A16" t="s">
        <v>22</v>
      </c>
      <c r="B16" s="14">
        <f t="shared" ca="1" si="3"/>
        <v>25411</v>
      </c>
      <c r="C16">
        <f t="shared" ca="1" si="4"/>
        <v>1</v>
      </c>
      <c r="D16">
        <f t="shared" ca="1" si="5"/>
        <v>0.775482177734375</v>
      </c>
      <c r="E16">
        <f t="shared" ca="1" si="6"/>
        <v>4</v>
      </c>
      <c r="G16">
        <v>15</v>
      </c>
      <c r="H16">
        <v>811</v>
      </c>
      <c r="I16">
        <v>821</v>
      </c>
      <c r="J16">
        <v>823</v>
      </c>
      <c r="K16">
        <v>827</v>
      </c>
      <c r="L16">
        <v>829</v>
      </c>
      <c r="M16">
        <v>839</v>
      </c>
      <c r="N16">
        <v>853</v>
      </c>
      <c r="O16">
        <v>857</v>
      </c>
      <c r="P16">
        <v>859</v>
      </c>
      <c r="Q16">
        <v>863</v>
      </c>
      <c r="R16">
        <v>2833</v>
      </c>
      <c r="S16">
        <v>2837</v>
      </c>
      <c r="T16">
        <v>2843</v>
      </c>
      <c r="U16">
        <v>2851</v>
      </c>
      <c r="V16">
        <v>2857</v>
      </c>
      <c r="W16">
        <v>2861</v>
      </c>
    </row>
    <row r="17" spans="1:23">
      <c r="A17" t="s">
        <v>23</v>
      </c>
      <c r="B17" s="14">
        <f t="shared" ca="1" si="3"/>
        <v>24000</v>
      </c>
      <c r="C17">
        <f t="shared" ca="1" si="4"/>
        <v>1</v>
      </c>
      <c r="D17">
        <f t="shared" ca="1" si="5"/>
        <v>0.732421875</v>
      </c>
      <c r="E17">
        <f t="shared" ca="1" si="6"/>
        <v>3</v>
      </c>
      <c r="G17">
        <v>16</v>
      </c>
      <c r="H17">
        <v>877</v>
      </c>
      <c r="I17">
        <v>881</v>
      </c>
      <c r="J17">
        <v>883</v>
      </c>
      <c r="K17">
        <v>887</v>
      </c>
      <c r="L17">
        <v>907</v>
      </c>
      <c r="M17">
        <v>911</v>
      </c>
      <c r="N17">
        <v>919</v>
      </c>
      <c r="O17">
        <v>929</v>
      </c>
      <c r="P17">
        <v>937</v>
      </c>
      <c r="Q17">
        <v>941</v>
      </c>
      <c r="R17">
        <v>2909</v>
      </c>
      <c r="S17">
        <v>2917</v>
      </c>
      <c r="T17">
        <v>2927</v>
      </c>
      <c r="U17">
        <v>2939</v>
      </c>
      <c r="V17">
        <v>2953</v>
      </c>
      <c r="W17">
        <v>2957</v>
      </c>
    </row>
    <row r="18" spans="1:23">
      <c r="A18" t="s">
        <v>24</v>
      </c>
      <c r="B18" s="14">
        <f t="shared" ca="1" si="3"/>
        <v>6905</v>
      </c>
      <c r="C18">
        <f t="shared" ca="1" si="4"/>
        <v>0</v>
      </c>
      <c r="D18">
        <f t="shared" ca="1" si="5"/>
        <v>0.210723876953125</v>
      </c>
      <c r="E18">
        <f t="shared" ca="1" si="6"/>
        <v>0</v>
      </c>
    </row>
    <row r="19" spans="1:23">
      <c r="A19" t="s">
        <v>25</v>
      </c>
      <c r="B19" s="14">
        <f t="shared" ca="1" si="3"/>
        <v>2622</v>
      </c>
      <c r="C19">
        <f t="shared" ca="1" si="4"/>
        <v>0</v>
      </c>
      <c r="D19">
        <f t="shared" ca="1" si="5"/>
        <v>8.001708984375E-2</v>
      </c>
      <c r="E19">
        <f t="shared" ca="1" si="6"/>
        <v>0</v>
      </c>
    </row>
    <row r="20" spans="1:23">
      <c r="A20" t="s">
        <v>26</v>
      </c>
      <c r="B20" s="14">
        <f t="shared" ca="1" si="3"/>
        <v>28831</v>
      </c>
      <c r="C20">
        <f t="shared" ca="1" si="4"/>
        <v>1</v>
      </c>
      <c r="D20">
        <f t="shared" ca="1" si="5"/>
        <v>0.879852294921875</v>
      </c>
      <c r="E20">
        <f t="shared" ca="1" si="6"/>
        <v>4</v>
      </c>
    </row>
    <row r="21" spans="1:23">
      <c r="A21" t="s">
        <v>27</v>
      </c>
      <c r="B21" s="14">
        <f t="shared" ca="1" si="3"/>
        <v>5612</v>
      </c>
      <c r="C21">
        <f t="shared" ca="1" si="4"/>
        <v>0</v>
      </c>
      <c r="D21">
        <f t="shared" ca="1" si="5"/>
        <v>0.1712646484375</v>
      </c>
      <c r="E21">
        <f t="shared" ca="1" si="6"/>
        <v>0</v>
      </c>
    </row>
    <row r="22" spans="1:23">
      <c r="A22" t="s">
        <v>28</v>
      </c>
      <c r="B22" s="14">
        <f t="shared" ca="1" si="3"/>
        <v>28085</v>
      </c>
      <c r="C22">
        <f t="shared" ca="1" si="4"/>
        <v>1</v>
      </c>
      <c r="D22">
        <f t="shared" ca="1" si="5"/>
        <v>0.857086181640625</v>
      </c>
      <c r="E22">
        <f t="shared" ca="1" si="6"/>
        <v>4</v>
      </c>
      <c r="M22" s="14"/>
    </row>
    <row r="23" spans="1:23">
      <c r="A23" t="s">
        <v>29</v>
      </c>
      <c r="B23" s="14">
        <f t="shared" ca="1" si="3"/>
        <v>3146</v>
      </c>
      <c r="C23">
        <f t="shared" ca="1" si="4"/>
        <v>0</v>
      </c>
      <c r="D23">
        <f t="shared" ca="1" si="5"/>
        <v>9.600830078125E-2</v>
      </c>
      <c r="E23">
        <f t="shared" ca="1" si="6"/>
        <v>0</v>
      </c>
      <c r="M23" s="14"/>
    </row>
    <row r="24" spans="1:23">
      <c r="A24" t="s">
        <v>30</v>
      </c>
      <c r="B24" s="14">
        <f t="shared" ca="1" si="3"/>
        <v>30651</v>
      </c>
      <c r="C24">
        <f t="shared" ca="1" si="4"/>
        <v>1</v>
      </c>
      <c r="D24">
        <f t="shared" ca="1" si="5"/>
        <v>0.935394287109375</v>
      </c>
      <c r="E24">
        <f t="shared" ca="1" si="6"/>
        <v>4</v>
      </c>
      <c r="M24" s="14"/>
    </row>
    <row r="25" spans="1:23">
      <c r="A25" t="s">
        <v>31</v>
      </c>
      <c r="B25" s="14">
        <f t="shared" ca="1" si="3"/>
        <v>9432</v>
      </c>
      <c r="C25">
        <f t="shared" ca="1" si="4"/>
        <v>0</v>
      </c>
      <c r="D25">
        <f t="shared" ca="1" si="5"/>
        <v>0.287841796875</v>
      </c>
      <c r="E25">
        <f t="shared" ca="1" si="6"/>
        <v>1</v>
      </c>
      <c r="M25" s="14"/>
    </row>
    <row r="26" spans="1:23">
      <c r="A26" t="s">
        <v>32</v>
      </c>
      <c r="B26" s="14">
        <f t="shared" ca="1" si="3"/>
        <v>12337</v>
      </c>
      <c r="C26">
        <f t="shared" ca="1" si="4"/>
        <v>0</v>
      </c>
      <c r="D26">
        <f t="shared" ca="1" si="5"/>
        <v>0.376495361328125</v>
      </c>
      <c r="E26">
        <f t="shared" ca="1" si="6"/>
        <v>1</v>
      </c>
      <c r="M26" s="14"/>
    </row>
    <row r="27" spans="1:23">
      <c r="A27" t="s">
        <v>33</v>
      </c>
      <c r="B27" s="14">
        <f t="shared" ca="1" si="3"/>
        <v>8982</v>
      </c>
      <c r="C27">
        <f t="shared" ca="1" si="4"/>
        <v>0</v>
      </c>
      <c r="D27">
        <f t="shared" ca="1" si="5"/>
        <v>0.27410888671875</v>
      </c>
      <c r="E27">
        <f t="shared" ca="1" si="6"/>
        <v>1</v>
      </c>
      <c r="M27" s="14"/>
    </row>
    <row r="28" spans="1:23">
      <c r="A28" t="s">
        <v>34</v>
      </c>
      <c r="B28" s="14">
        <f t="shared" ca="1" si="3"/>
        <v>21655</v>
      </c>
      <c r="C28">
        <f t="shared" ca="1" si="4"/>
        <v>1</v>
      </c>
      <c r="D28">
        <f t="shared" ca="1" si="5"/>
        <v>0.660858154296875</v>
      </c>
      <c r="E28">
        <f t="shared" ca="1" si="6"/>
        <v>3</v>
      </c>
      <c r="M28" s="14"/>
    </row>
    <row r="29" spans="1:23">
      <c r="A29" t="s">
        <v>35</v>
      </c>
      <c r="B29" s="14">
        <f t="shared" ca="1" si="3"/>
        <v>13956</v>
      </c>
      <c r="C29">
        <f t="shared" ca="1" si="4"/>
        <v>0</v>
      </c>
      <c r="D29">
        <f t="shared" ca="1" si="5"/>
        <v>0.4259033203125</v>
      </c>
      <c r="E29">
        <f t="shared" ca="1" si="6"/>
        <v>1</v>
      </c>
      <c r="M29" s="14"/>
    </row>
    <row r="30" spans="1:23">
      <c r="A30" t="s">
        <v>36</v>
      </c>
      <c r="B30" s="14">
        <f t="shared" ca="1" si="3"/>
        <v>7789</v>
      </c>
      <c r="C30">
        <f t="shared" ca="1" si="4"/>
        <v>0</v>
      </c>
      <c r="D30">
        <f t="shared" ca="1" si="5"/>
        <v>0.237701416015625</v>
      </c>
      <c r="E30">
        <f t="shared" ca="1" si="6"/>
        <v>0</v>
      </c>
      <c r="M30" s="14"/>
    </row>
    <row r="31" spans="1:23">
      <c r="A31" t="s">
        <v>37</v>
      </c>
      <c r="B31" s="14">
        <f t="shared" ca="1" si="3"/>
        <v>23202</v>
      </c>
      <c r="C31">
        <f t="shared" ca="1" si="4"/>
        <v>1</v>
      </c>
      <c r="D31">
        <f t="shared" ca="1" si="5"/>
        <v>0.70806884765625</v>
      </c>
      <c r="E31">
        <f t="shared" ca="1" si="6"/>
        <v>3</v>
      </c>
      <c r="M31" s="14"/>
    </row>
    <row r="32" spans="1:23">
      <c r="A32" t="s">
        <v>38</v>
      </c>
      <c r="B32" s="14">
        <f t="shared" ca="1" si="3"/>
        <v>9011</v>
      </c>
      <c r="C32">
        <f t="shared" ca="1" si="4"/>
        <v>0</v>
      </c>
      <c r="D32">
        <f t="shared" ca="1" si="5"/>
        <v>0.274993896484375</v>
      </c>
      <c r="E32">
        <f t="shared" ca="1" si="6"/>
        <v>1</v>
      </c>
      <c r="M32" s="14"/>
    </row>
    <row r="33" spans="1:13">
      <c r="A33" t="s">
        <v>39</v>
      </c>
      <c r="B33" s="14">
        <f t="shared" ca="1" si="3"/>
        <v>14064</v>
      </c>
      <c r="C33">
        <f t="shared" ca="1" si="4"/>
        <v>0</v>
      </c>
      <c r="D33">
        <f t="shared" ca="1" si="5"/>
        <v>0.42919921875</v>
      </c>
      <c r="E33">
        <f t="shared" ca="1" si="6"/>
        <v>1</v>
      </c>
      <c r="M33" s="14"/>
    </row>
  </sheetData>
  <customSheetViews>
    <customSheetView guid="{1E6EB3EC-58F4-42D5-9462-6EAD6EC3491E}" state="hidden" topLeftCell="A10">
      <selection activeCell="B6" sqref="B6:B10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Linear Fit</vt:lpstr>
      <vt:lpstr>Sheet1</vt:lpstr>
      <vt:lpstr>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Ketchersid</dc:creator>
  <cp:lastModifiedBy>Richard Ketchersid</cp:lastModifiedBy>
  <dcterms:created xsi:type="dcterms:W3CDTF">2020-09-27T23:08:00Z</dcterms:created>
  <dcterms:modified xsi:type="dcterms:W3CDTF">2022-07-20T20:46:35Z</dcterms:modified>
</cp:coreProperties>
</file>