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https://gcumail.sharepoint.com/sites/MathematicsProgramFacultyStaff-MATOFTF/Shared Documents/MATOFTF/Fall 2023 DQs/"/>
    </mc:Choice>
  </mc:AlternateContent>
  <xr:revisionPtr revIDLastSave="607" documentId="8_{D11B14D4-5EE4-42DF-A78C-D214F54950D8}" xr6:coauthVersionLast="47" xr6:coauthVersionMax="47" xr10:uidLastSave="{07D6CE3D-0ED2-42E4-B3B3-B45064AC0CCA}"/>
  <bookViews>
    <workbookView xWindow="396" yWindow="2304" windowWidth="22644" windowHeight="10188" xr2:uid="{4FCF7FA6-22BB-4545-AB27-D5B8AACA448D}"/>
  </bookViews>
  <sheets>
    <sheet name="Goals and Instructions" sheetId="5" r:id="rId1"/>
    <sheet name="Linear" sheetId="1" r:id="rId2"/>
    <sheet name="GradeSheet" sheetId="7" state="hidden" r:id="rId3"/>
    <sheet name="Sheet3" sheetId="6" state="hidden" r:id="rId4"/>
    <sheet name="Random" sheetId="4" state="hidden" r:id="rId5"/>
    <sheet name="Sheet2" sheetId="3"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7" l="1"/>
  <c r="B20" i="7"/>
  <c r="C17" i="7"/>
  <c r="B17" i="7"/>
  <c r="B12" i="7"/>
  <c r="B7" i="4"/>
  <c r="B8" i="4"/>
  <c r="B9" i="4"/>
  <c r="B10" i="4"/>
  <c r="B6" i="4"/>
  <c r="C23" i="7" l="1"/>
  <c r="C9" i="4"/>
  <c r="C6" i="4"/>
  <c r="D6" i="4" s="1"/>
  <c r="C10" i="4"/>
  <c r="C7" i="4"/>
  <c r="C8" i="4"/>
  <c r="D8" i="4" s="1"/>
  <c r="D7" i="4" l="1"/>
  <c r="D10" i="4"/>
  <c r="D9" i="4"/>
  <c r="E8" i="4"/>
  <c r="E10" i="4"/>
  <c r="E6" i="4"/>
  <c r="E7" i="4"/>
  <c r="E9" i="4"/>
  <c r="B11" i="4" l="1"/>
  <c r="B12" i="4" s="1"/>
  <c r="B13" i="4" l="1"/>
  <c r="D12" i="4"/>
  <c r="E12" i="4" s="1"/>
  <c r="C12" i="4"/>
  <c r="D13" i="4" l="1"/>
  <c r="B14" i="4"/>
  <c r="E13" i="4" l="1"/>
  <c r="C13" i="4"/>
  <c r="B15" i="4"/>
  <c r="D14" i="4"/>
  <c r="E14" i="4" l="1"/>
  <c r="C14" i="4"/>
  <c r="B16" i="4"/>
  <c r="D15" i="4"/>
  <c r="E15" i="4" l="1"/>
  <c r="C15" i="4"/>
  <c r="B17" i="4"/>
  <c r="D16" i="4"/>
  <c r="C16" i="4" l="1"/>
  <c r="E16" i="4"/>
  <c r="I24" i="4" s="1"/>
  <c r="D17" i="4"/>
  <c r="B18" i="4"/>
  <c r="B19" i="4" l="1"/>
  <c r="D18" i="4"/>
  <c r="E17" i="4"/>
  <c r="H19" i="4" s="1"/>
  <c r="C17" i="4"/>
  <c r="I25" i="4" l="1"/>
  <c r="E18" i="4"/>
  <c r="C18" i="4"/>
  <c r="H21" i="4" s="1"/>
  <c r="J19" i="4" s="1"/>
  <c r="B20" i="4"/>
  <c r="D19" i="4"/>
  <c r="C19" i="4" l="1"/>
  <c r="H22" i="4" s="1"/>
  <c r="E19" i="4"/>
  <c r="H20" i="4" s="1"/>
  <c r="D20" i="4"/>
  <c r="B21" i="4"/>
  <c r="J20" i="4" l="1"/>
  <c r="I19" i="4"/>
  <c r="D21" i="4"/>
  <c r="B22" i="4"/>
  <c r="E20" i="4"/>
  <c r="C20" i="4"/>
  <c r="J24" i="4" l="1"/>
  <c r="J25" i="4"/>
  <c r="E21" i="4"/>
  <c r="C21" i="4"/>
  <c r="B23" i="4"/>
  <c r="D22" i="4"/>
  <c r="K25" i="4" l="1"/>
  <c r="K24" i="4"/>
  <c r="E22" i="4"/>
  <c r="C22" i="4"/>
  <c r="B24" i="4"/>
  <c r="D23" i="4"/>
  <c r="B12" i="1" l="1"/>
  <c r="C23" i="4"/>
  <c r="E23" i="4"/>
  <c r="B25" i="4"/>
  <c r="D24" i="4"/>
  <c r="C24" i="7" l="1"/>
  <c r="F15" i="7" s="1" a="1"/>
  <c r="F15" i="7" s="1"/>
  <c r="C24" i="4"/>
  <c r="E24" i="4"/>
  <c r="D25" i="4"/>
  <c r="B26" i="4"/>
  <c r="H37" i="7" l="1"/>
  <c r="E25" i="4"/>
  <c r="C25" i="4"/>
  <c r="B27" i="4"/>
  <c r="D26" i="4"/>
  <c r="E26" i="4" l="1"/>
  <c r="C26" i="4"/>
  <c r="B28" i="4"/>
  <c r="D27" i="4"/>
  <c r="D28" i="4" l="1"/>
  <c r="B29" i="4"/>
  <c r="E27" i="4"/>
  <c r="C27" i="4"/>
  <c r="E28" i="4" l="1"/>
  <c r="C28" i="4"/>
  <c r="D29" i="4"/>
  <c r="B30" i="4"/>
  <c r="E29" i="4" l="1"/>
  <c r="C29" i="4"/>
  <c r="B31" i="4"/>
  <c r="D30" i="4"/>
  <c r="B32" i="4" l="1"/>
  <c r="D31" i="4"/>
  <c r="E30" i="4"/>
  <c r="C30" i="4"/>
  <c r="B33" i="4" l="1"/>
  <c r="D32" i="4"/>
  <c r="E31" i="4"/>
  <c r="C31" i="4"/>
  <c r="D33" i="4" l="1"/>
  <c r="B34" i="4"/>
  <c r="E32" i="4"/>
  <c r="C32" i="4"/>
  <c r="C33" i="4" l="1"/>
  <c r="E33" i="4"/>
  <c r="D34" i="4"/>
  <c r="B35" i="4"/>
  <c r="C34" i="4" l="1"/>
  <c r="E34" i="4"/>
  <c r="D35" i="4"/>
  <c r="B36" i="4"/>
  <c r="E35" i="4" l="1"/>
  <c r="C35" i="4"/>
  <c r="D36" i="4"/>
  <c r="B37" i="4"/>
  <c r="D37" i="4" l="1"/>
  <c r="B38" i="4"/>
  <c r="C36" i="4"/>
  <c r="E36" i="4"/>
  <c r="E37" i="4" l="1"/>
  <c r="C37" i="4"/>
  <c r="D38" i="4"/>
  <c r="B39" i="4"/>
  <c r="D39" i="4" l="1"/>
  <c r="B40" i="4"/>
  <c r="C38" i="4"/>
  <c r="E38" i="4"/>
  <c r="C39" i="4" l="1"/>
  <c r="E39" i="4"/>
  <c r="B41" i="4"/>
  <c r="D40" i="4"/>
  <c r="D41" i="4" l="1"/>
  <c r="B42" i="4"/>
  <c r="C40" i="4"/>
  <c r="E40" i="4"/>
  <c r="C41" i="4" l="1"/>
  <c r="E41" i="4"/>
  <c r="B43" i="4"/>
  <c r="D42" i="4"/>
  <c r="C42" i="4" l="1"/>
  <c r="E42" i="4"/>
  <c r="D43" i="4"/>
  <c r="B44" i="4"/>
  <c r="D44" i="4" l="1"/>
  <c r="B45" i="4"/>
  <c r="C43" i="4"/>
  <c r="E43" i="4"/>
  <c r="D45" i="4" l="1"/>
  <c r="B46" i="4"/>
  <c r="C44" i="4"/>
  <c r="E44" i="4"/>
  <c r="E45" i="4" l="1"/>
  <c r="C45" i="4"/>
  <c r="D46" i="4"/>
  <c r="B47" i="4"/>
  <c r="D47" i="4" l="1"/>
  <c r="B48" i="4"/>
  <c r="C46" i="4"/>
  <c r="E46" i="4"/>
  <c r="C47" i="4" l="1"/>
  <c r="E47" i="4"/>
  <c r="B49" i="4"/>
  <c r="D48" i="4"/>
  <c r="E48" i="4" l="1"/>
  <c r="C48" i="4"/>
  <c r="D49" i="4"/>
  <c r="B50" i="4"/>
  <c r="C49" i="4" l="1"/>
  <c r="E49" i="4"/>
  <c r="B51" i="4"/>
  <c r="D50" i="4"/>
  <c r="D51" i="4" l="1"/>
  <c r="B52" i="4"/>
  <c r="C50" i="4"/>
  <c r="E50" i="4"/>
  <c r="D52" i="4" l="1"/>
  <c r="B53" i="4"/>
  <c r="C51" i="4"/>
  <c r="E51" i="4"/>
  <c r="D53" i="4" l="1"/>
  <c r="B54" i="4"/>
  <c r="C52" i="4"/>
  <c r="E52" i="4"/>
  <c r="E53" i="4" l="1"/>
  <c r="C53" i="4"/>
  <c r="B55" i="4"/>
  <c r="D55" i="4" s="1"/>
  <c r="D54" i="4"/>
  <c r="C54" i="4" l="1"/>
  <c r="E54" i="4"/>
  <c r="C55" i="4"/>
  <c r="E5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<sst xmlns="http://schemas.openxmlformats.org/spreadsheetml/2006/main" count="123" uniqueCount="92">
  <si>
    <t>Excel Skills Learned</t>
  </si>
  <si>
    <r>
      <rPr>
        <b/>
        <sz val="11"/>
        <color theme="1"/>
        <rFont val="Calibri"/>
        <family val="2"/>
        <scheme val="minor"/>
      </rPr>
      <t>Instructions</t>
    </r>
    <r>
      <rPr>
        <sz val="11"/>
        <color theme="1"/>
        <rFont val="Calibri"/>
        <family val="2"/>
        <scheme val="minor"/>
      </rPr>
      <t>: Open the tab labeled "Linear" and complete the tasks indicated there. Start by entering your name where indicated. Pay attention to the legend and note that the sheet is self-checking.</t>
    </r>
  </si>
  <si>
    <t>Upon completing the sheet, you should have an understanding of:</t>
  </si>
  <si>
    <t>1. Several ways to fill out a series of numbers.</t>
  </si>
  <si>
    <t>2. Using absolute references and autofill to save on work and avoid errors.</t>
  </si>
  <si>
    <t>3. Use Excel's new dynamic arrays to save on work and avoid errors.</t>
  </si>
  <si>
    <t>4. Inserting and decorating charts, or plots.</t>
  </si>
  <si>
    <t>Math Skills Learned</t>
  </si>
  <si>
    <t>1. How to make a graph (of a line) in Excel.</t>
  </si>
  <si>
    <t>2. How to visualize what happens when parameters change, here when slope and intercept change.</t>
  </si>
  <si>
    <t>1. Enter your name so that your problem generates.
2. Enter the slope and intercept for the line indicated in your problem.
3. Fill in the x values from -5 to 5 using steps of size 0.5. (See the video for a variety of ways to accomplish this.)
4. Fill out formulas for finding the slope and intercept for your line.
4. Fill out the formulas for the y values. It would be good to try the various ways discussed in the video for this, then you can choose what you like to use best.
5. Format all of your y values to show two decimal places, like 1.23 and 2.34, and all x values to show one decimal, like 1.0, and 1.5.
6. Add a graph (scatterplot with smooth lines). Set the chart title and add axis titles, you can just use "x" and "y" as labels.
7. Play with the slope (m) and intercept (b). All of the computed values and charts should change as you chang parameters.</t>
  </si>
  <si>
    <t xml:space="preserve">Video explaining this DQ </t>
  </si>
  <si>
    <t>Enter you name here ⇒</t>
  </si>
  <si>
    <t>Your Name Here!</t>
  </si>
  <si>
    <t>x</t>
  </si>
  <si>
    <t>y = mx + b</t>
  </si>
  <si>
    <t>Plot the graph y vs x as a scatterplot with smooth lines. Make sure that you set the title and add axis titles for x and y.</t>
  </si>
  <si>
    <t>Legend</t>
  </si>
  <si>
    <r>
      <t>First Point (x</t>
    </r>
    <r>
      <rPr>
        <vertAlign val="subscript"/>
        <sz val="11"/>
        <color theme="1"/>
        <rFont val="Calibri"/>
        <family val="2"/>
        <scheme val="minor"/>
      </rPr>
      <t>0</t>
    </r>
    <r>
      <rPr>
        <sz val="11"/>
        <color theme="1"/>
        <rFont val="Calibri"/>
        <family val="2"/>
        <scheme val="minor"/>
      </rPr>
      <t>, y</t>
    </r>
    <r>
      <rPr>
        <vertAlign val="subscript"/>
        <sz val="11"/>
        <color theme="1"/>
        <rFont val="Calibri"/>
        <family val="2"/>
        <scheme val="minor"/>
      </rPr>
      <t>0</t>
    </r>
    <r>
      <rPr>
        <sz val="11"/>
        <color theme="1"/>
        <rFont val="Calibri"/>
        <family val="2"/>
        <scheme val="minor"/>
      </rPr>
      <t>)</t>
    </r>
  </si>
  <si>
    <t>If a cell is shaded</t>
  </si>
  <si>
    <t>You should</t>
  </si>
  <si>
    <r>
      <t>x</t>
    </r>
    <r>
      <rPr>
        <vertAlign val="subscript"/>
        <sz val="11"/>
        <color theme="1"/>
        <rFont val="Calibri"/>
        <family val="2"/>
        <scheme val="minor"/>
      </rPr>
      <t>0</t>
    </r>
  </si>
  <si>
    <r>
      <t>y</t>
    </r>
    <r>
      <rPr>
        <vertAlign val="subscript"/>
        <sz val="11"/>
        <color theme="1"/>
        <rFont val="Calibri"/>
        <family val="2"/>
        <scheme val="minor"/>
      </rPr>
      <t>0</t>
    </r>
  </si>
  <si>
    <t>Blue</t>
  </si>
  <si>
    <t>Enter a text response</t>
  </si>
  <si>
    <t>Once you have made your plot and are satisfied with it, then play with the values for m and b and watch how the plot changes.</t>
  </si>
  <si>
    <t>Green</t>
  </si>
  <si>
    <t>Enter a number</t>
  </si>
  <si>
    <r>
      <t>Second Point (x</t>
    </r>
    <r>
      <rPr>
        <vertAlign val="subscript"/>
        <sz val="11"/>
        <color theme="1"/>
        <rFont val="Calibri"/>
        <family val="2"/>
        <scheme val="minor"/>
      </rPr>
      <t>1</t>
    </r>
    <r>
      <rPr>
        <sz val="11"/>
        <color theme="1"/>
        <rFont val="Calibri"/>
        <family val="2"/>
        <scheme val="minor"/>
      </rPr>
      <t>, y</t>
    </r>
    <r>
      <rPr>
        <vertAlign val="subscript"/>
        <sz val="11"/>
        <color theme="1"/>
        <rFont val="Calibri"/>
        <family val="2"/>
        <scheme val="minor"/>
      </rPr>
      <t>1</t>
    </r>
    <r>
      <rPr>
        <sz val="11"/>
        <color theme="1"/>
        <rFont val="Calibri"/>
        <family val="2"/>
        <scheme val="minor"/>
      </rPr>
      <t>)</t>
    </r>
  </si>
  <si>
    <t>Gold</t>
  </si>
  <si>
    <t>Enter an Excel formula</t>
  </si>
  <si>
    <r>
      <t>x</t>
    </r>
    <r>
      <rPr>
        <vertAlign val="subscript"/>
        <sz val="11"/>
        <color theme="1"/>
        <rFont val="Calibri"/>
        <family val="2"/>
        <scheme val="minor"/>
      </rPr>
      <t>1</t>
    </r>
  </si>
  <si>
    <r>
      <t>y</t>
    </r>
    <r>
      <rPr>
        <vertAlign val="subscript"/>
        <sz val="11"/>
        <color theme="1"/>
        <rFont val="Calibri"/>
        <family val="2"/>
        <scheme val="minor"/>
      </rPr>
      <t>1</t>
    </r>
  </si>
  <si>
    <t>Any other color</t>
  </si>
  <si>
    <t>Make no changes</t>
  </si>
  <si>
    <t>Plot goes here.</t>
  </si>
  <si>
    <t>y = mx + b = m*x + b</t>
  </si>
  <si>
    <t xml:space="preserve">m = slope = </t>
  </si>
  <si>
    <t xml:space="preserve">b = y-intercept = </t>
  </si>
  <si>
    <r>
      <t>Recall that with the slope (m) and a point (x</t>
    </r>
    <r>
      <rPr>
        <vertAlign val="subscript"/>
        <sz val="11"/>
        <color theme="1"/>
        <rFont val="Calibri"/>
        <family val="2"/>
        <scheme val="minor"/>
      </rPr>
      <t>0</t>
    </r>
    <r>
      <rPr>
        <sz val="11"/>
        <color theme="1"/>
        <rFont val="Calibri"/>
        <family val="2"/>
        <scheme val="minor"/>
      </rPr>
      <t>, y</t>
    </r>
    <r>
      <rPr>
        <vertAlign val="subscript"/>
        <sz val="11"/>
        <color theme="1"/>
        <rFont val="Calibri"/>
        <family val="2"/>
        <scheme val="minor"/>
      </rPr>
      <t>0</t>
    </r>
    <r>
      <rPr>
        <sz val="11"/>
        <color theme="1"/>
        <rFont val="Calibri"/>
        <family val="2"/>
        <scheme val="minor"/>
      </rPr>
      <t>), one way to find the intercept is to use the fact that y</t>
    </r>
    <r>
      <rPr>
        <vertAlign val="subscript"/>
        <sz val="11"/>
        <color theme="1"/>
        <rFont val="Calibri"/>
        <family val="2"/>
        <scheme val="minor"/>
      </rPr>
      <t>0</t>
    </r>
    <r>
      <rPr>
        <sz val="11"/>
        <color theme="1"/>
        <rFont val="Calibri"/>
        <family val="2"/>
        <scheme val="minor"/>
      </rPr>
      <t xml:space="preserve"> = mx</t>
    </r>
    <r>
      <rPr>
        <vertAlign val="subscript"/>
        <sz val="11"/>
        <color theme="1"/>
        <rFont val="Calibri"/>
        <family val="2"/>
        <scheme val="minor"/>
      </rPr>
      <t>0</t>
    </r>
    <r>
      <rPr>
        <sz val="11"/>
        <color theme="1"/>
        <rFont val="Calibri"/>
        <family val="2"/>
        <scheme val="minor"/>
      </rPr>
      <t xml:space="preserve"> + b so </t>
    </r>
    <r>
      <rPr>
        <b/>
        <sz val="11"/>
        <color theme="1"/>
        <rFont val="Calibri"/>
        <family val="2"/>
        <scheme val="minor"/>
      </rPr>
      <t>b = y</t>
    </r>
    <r>
      <rPr>
        <b/>
        <vertAlign val="subscript"/>
        <sz val="11"/>
        <color theme="1"/>
        <rFont val="Calibri"/>
        <family val="2"/>
        <scheme val="minor"/>
      </rPr>
      <t>0</t>
    </r>
    <r>
      <rPr>
        <b/>
        <sz val="11"/>
        <color theme="1"/>
        <rFont val="Calibri"/>
        <family val="2"/>
        <scheme val="minor"/>
      </rPr>
      <t xml:space="preserve"> - mx</t>
    </r>
    <r>
      <rPr>
        <b/>
        <vertAlign val="subscript"/>
        <sz val="11"/>
        <color theme="1"/>
        <rFont val="Calibri"/>
        <family val="2"/>
        <scheme val="minor"/>
      </rPr>
      <t>0</t>
    </r>
    <r>
      <rPr>
        <b/>
        <sz val="11"/>
        <color theme="1"/>
        <rFont val="Calibri"/>
        <family val="2"/>
        <scheme val="minor"/>
      </rPr>
      <t>.</t>
    </r>
  </si>
  <si>
    <t>Please download this sheet and open in Excel.</t>
  </si>
  <si>
    <t>Seed</t>
  </si>
  <si>
    <t>Rand1</t>
  </si>
  <si>
    <t>Rand2</t>
  </si>
  <si>
    <t>Rand3</t>
  </si>
  <si>
    <t>Rand4</t>
  </si>
  <si>
    <t>Rand5</t>
  </si>
  <si>
    <t>Rand6</t>
  </si>
  <si>
    <t>Rand7</t>
  </si>
  <si>
    <t>Rand8</t>
  </si>
  <si>
    <t>m</t>
  </si>
  <si>
    <t>Rand9</t>
  </si>
  <si>
    <t>b</t>
  </si>
  <si>
    <t>Rand10</t>
  </si>
  <si>
    <t>p1</t>
  </si>
  <si>
    <t>Rand11</t>
  </si>
  <si>
    <t>p2</t>
  </si>
  <si>
    <t>Rand12</t>
  </si>
  <si>
    <t>y</t>
  </si>
  <si>
    <t>Rand13</t>
  </si>
  <si>
    <t>Rand14</t>
  </si>
  <si>
    <t>Rand15</t>
  </si>
  <si>
    <t>Rand16</t>
  </si>
  <si>
    <t>Rand17</t>
  </si>
  <si>
    <t>Rand18</t>
  </si>
  <si>
    <t>Rand19</t>
  </si>
  <si>
    <t>Rand20</t>
  </si>
  <si>
    <t>Rand21</t>
  </si>
  <si>
    <t>Rand22</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</si>
  <si>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</si>
  <si>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</si>
  <si>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</si>
  <si>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</si>
  <si>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</si>
  <si>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</si>
  <si>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</si>
  <si>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</si>
  <si>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</si>
  <si>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</si>
  <si>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</si>
  <si>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</si>
  <si>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</si>
  <si>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</si>
  <si>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</si>
  <si>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</si>
  <si>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</si>
  <si>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</si>
  <si>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</si>
  <si>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</si>
  <si>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</si>
  <si>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</si>
  <si>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Download and open the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</si>
</sst>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2"/>
      <color theme="1"/>
      <name val="Calibri"/>
      <family val="2"/>
      <scheme val="minor"/>
    </font>
    <font>
      <sz val="10"/>
      <color rgb="FF000000"/>
      <name val="Arial Unicode MS"/>
    </font>
    <font>
      <sz val="8"/>
      <name val="Calibri"/>
      <family val="2"/>
      <scheme val="minor"/>
    </font>
    <font>
      <b/>
      <sz val="12"/>
      <color theme="0" tint="-4.9989318521683403E-2"/>
      <name val="Brush Script MT"/>
      <family val="4"/>
    </font>
    <font>
      <b/>
      <sz val="16"/>
      <color theme="1"/>
      <name val="Calibri"/>
      <family val="2"/>
      <scheme val="minor"/>
    </font>
    <font>
      <vertAlign val="subscript"/>
      <sz val="11"/>
      <color theme="1"/>
      <name val="Calibri"/>
      <family val="2"/>
      <scheme val="minor"/>
    </font>
    <font>
      <u/>
      <sz val="11"/>
      <color theme="10"/>
      <name val="Calibri"/>
      <family val="2"/>
      <scheme val="minor"/>
    </font>
    <font>
      <b/>
      <vertAlign val="subscript"/>
      <sz val="11"/>
      <color theme="1"/>
      <name val="Calibri"/>
      <family val="2"/>
      <scheme val="minor"/>
    </font>
    <font>
      <b/>
      <u/>
      <sz val="11"/>
      <color theme="10"/>
      <name val="Calibri"/>
      <family val="2"/>
      <scheme val="minor"/>
    </font>
    <font>
      <b/>
      <u/>
      <sz val="12"/>
      <color theme="1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39997558519241921"/>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50">
    <xf numFmtId="0" fontId="0" fillId="0" borderId="0" xfId="0"/>
    <xf numFmtId="0" fontId="0" fillId="0" borderId="0" xfId="0" applyAlignment="1">
      <alignment horizontal="center"/>
    </xf>
    <xf numFmtId="0" fontId="0" fillId="3" borderId="7" xfId="0" applyFill="1" applyBorder="1" applyAlignment="1">
      <alignment horizontal="center"/>
    </xf>
    <xf numFmtId="0" fontId="1" fillId="0" borderId="0" xfId="0" applyFont="1"/>
    <xf numFmtId="0" fontId="2" fillId="4" borderId="11" xfId="0" applyFont="1" applyFill="1" applyBorder="1" applyAlignment="1" applyProtection="1">
      <alignment horizontal="center" vertical="center"/>
      <protection hidden="1"/>
    </xf>
    <xf numFmtId="0" fontId="2" fillId="4" borderId="12" xfId="0" applyFont="1" applyFill="1" applyBorder="1" applyAlignment="1" applyProtection="1">
      <alignment horizontal="center" vertical="center"/>
      <protection hidden="1"/>
    </xf>
    <xf numFmtId="0" fontId="2" fillId="5" borderId="11" xfId="0" applyFont="1" applyFill="1" applyBorder="1" applyAlignment="1" applyProtection="1">
      <alignment horizontal="center" vertical="center"/>
      <protection hidden="1"/>
    </xf>
    <xf numFmtId="0" fontId="2" fillId="0" borderId="12" xfId="0" applyFont="1" applyBorder="1" applyAlignment="1" applyProtection="1">
      <alignment horizontal="center" vertical="center"/>
      <protection hidden="1"/>
    </xf>
    <xf numFmtId="0" fontId="2" fillId="6" borderId="11" xfId="0" applyFont="1" applyFill="1" applyBorder="1" applyAlignment="1" applyProtection="1">
      <alignment horizontal="center" vertical="center"/>
      <protection hidden="1"/>
    </xf>
    <xf numFmtId="0" fontId="2" fillId="7" borderId="11" xfId="0" applyFont="1" applyFill="1" applyBorder="1" applyAlignment="1" applyProtection="1">
      <alignment horizontal="center" vertical="center"/>
      <protection hidden="1"/>
    </xf>
    <xf numFmtId="0" fontId="2" fillId="0" borderId="13" xfId="0" applyFont="1" applyBorder="1" applyAlignment="1" applyProtection="1">
      <alignment horizontal="center" vertical="center"/>
      <protection hidden="1"/>
    </xf>
    <xf numFmtId="0" fontId="2" fillId="0" borderId="14" xfId="0" applyFont="1" applyBorder="1" applyAlignment="1" applyProtection="1">
      <alignment horizontal="center" vertical="center"/>
      <protection hidden="1"/>
    </xf>
    <xf numFmtId="0" fontId="1" fillId="0" borderId="0" xfId="0" applyFont="1" applyAlignment="1">
      <alignment vertical="center"/>
    </xf>
    <xf numFmtId="0" fontId="1" fillId="2" borderId="7" xfId="0" applyFont="1" applyFill="1" applyBorder="1" applyAlignment="1">
      <alignment horizontal="right" vertical="center"/>
    </xf>
    <xf numFmtId="0" fontId="3" fillId="0" borderId="0" xfId="0" applyFont="1" applyAlignment="1">
      <alignment vertical="center"/>
    </xf>
    <xf numFmtId="1" fontId="0" fillId="0" borderId="0" xfId="0" applyNumberFormat="1"/>
    <xf numFmtId="0" fontId="0" fillId="7" borderId="7" xfId="0" applyFill="1" applyBorder="1" applyAlignment="1">
      <alignment horizontal="center"/>
    </xf>
    <xf numFmtId="0" fontId="0" fillId="0" borderId="0" xfId="0" applyAlignment="1">
      <alignment horizontal="right"/>
    </xf>
    <xf numFmtId="2" fontId="0" fillId="0" borderId="0" xfId="0" applyNumberFormat="1"/>
    <xf numFmtId="0" fontId="0" fillId="0" borderId="0" xfId="0" applyAlignment="1">
      <alignment horizontal="left" wrapText="1" indent="1"/>
    </xf>
    <xf numFmtId="0" fontId="5" fillId="8" borderId="7" xfId="0" applyFont="1" applyFill="1" applyBorder="1" applyAlignment="1">
      <alignment horizontal="center"/>
    </xf>
    <xf numFmtId="0" fontId="0" fillId="0" borderId="7" xfId="0" applyBorder="1" applyAlignment="1">
      <alignment horizontal="center"/>
    </xf>
    <xf numFmtId="0" fontId="1" fillId="2" borderId="17" xfId="0" applyFont="1" applyFill="1" applyBorder="1" applyAlignment="1">
      <alignment horizontal="center"/>
    </xf>
    <xf numFmtId="0" fontId="0" fillId="0" borderId="0" xfId="0" applyAlignment="1">
      <alignment horizontal="left" indent="1"/>
    </xf>
    <xf numFmtId="0" fontId="0" fillId="7" borderId="16" xfId="0" applyFill="1" applyBorder="1" applyAlignment="1">
      <alignment horizontal="center"/>
    </xf>
    <xf numFmtId="2" fontId="0" fillId="7" borderId="7" xfId="0" applyNumberFormat="1" applyFill="1" applyBorder="1" applyAlignment="1">
      <alignment horizontal="center"/>
    </xf>
    <xf numFmtId="0" fontId="10" fillId="0" borderId="0" xfId="1" applyFont="1" applyAlignment="1">
      <alignment horizontal="center"/>
    </xf>
    <xf numFmtId="0" fontId="11" fillId="0" borderId="0" xfId="1" applyFont="1" applyFill="1" applyAlignment="1">
      <alignment horizontal="center"/>
    </xf>
    <xf numFmtId="0" fontId="0" fillId="2" borderId="1" xfId="0" applyFill="1" applyBorder="1" applyAlignment="1">
      <alignment horizontal="left" vertical="center" wrapText="1" indent="1"/>
    </xf>
    <xf numFmtId="0" fontId="0" fillId="2" borderId="2"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8" xfId="0" applyFill="1" applyBorder="1" applyAlignment="1">
      <alignment horizontal="left" vertical="center" wrapText="1" indent="1"/>
    </xf>
    <xf numFmtId="0" fontId="0" fillId="2" borderId="0" xfId="0" applyFill="1" applyAlignment="1">
      <alignment horizontal="left" vertical="center" wrapText="1" indent="1"/>
    </xf>
    <xf numFmtId="0" fontId="0" fillId="2" borderId="15"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7" xfId="0" applyFill="1" applyBorder="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horizontal="center" vertical="center"/>
    </xf>
    <xf numFmtId="0" fontId="1" fillId="0" borderId="15"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2" borderId="9"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6" fillId="0" borderId="0" xfId="0" applyFont="1" applyAlignment="1">
      <alignment horizontal="center" vertical="center"/>
    </xf>
  </cellXfs>
  <cellStyles count="2">
    <cellStyle name="Hyperlink" xfId="1" builtinId="8"/>
    <cellStyle name="Normal" xfId="0" builtinId="0"/>
  </cellStyles>
  <dxfs count="3">
    <dxf>
      <font>
        <color rgb="FF00B050"/>
      </font>
      <fill>
        <patternFill>
          <bgColor theme="2" tint="-9.9948118533890809E-2"/>
        </patternFill>
      </fill>
    </dxf>
    <dxf>
      <font>
        <color rgb="FF00B050"/>
      </font>
      <fill>
        <patternFill>
          <bgColor theme="0" tint="-0.14996795556505021"/>
        </patternFill>
      </fill>
    </dxf>
    <dxf>
      <font>
        <color rgb="FF00B050"/>
      </font>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GradeSheet!$H$37</c:f>
          <c:strCache>
            <c:ptCount val="1"/>
            <c:pt idx="0">
              <c:v>Graph of y = 0x + 0</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dPt>
            <c:idx val="2"/>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2-8FE2-4833-9E22-5DBA553D9B43}"/>
              </c:ext>
            </c:extLst>
          </c:dPt>
          <c:xVal>
            <c:numRef>
              <c:f>GradeSheet!$E$15:$E$35</c:f>
              <c:numCache>
                <c:formatCode>General</c:formatCode>
                <c:ptCount val="21"/>
                <c:pt idx="0">
                  <c:v>-5</c:v>
                </c:pt>
                <c:pt idx="1">
                  <c:v>-4.5</c:v>
                </c:pt>
                <c:pt idx="2">
                  <c:v>-4</c:v>
                </c:pt>
                <c:pt idx="3">
                  <c:v>-3.5</c:v>
                </c:pt>
                <c:pt idx="4">
                  <c:v>-3</c:v>
                </c:pt>
                <c:pt idx="5">
                  <c:v>-2.5</c:v>
                </c:pt>
                <c:pt idx="6">
                  <c:v>-2</c:v>
                </c:pt>
                <c:pt idx="7">
                  <c:v>-1.5</c:v>
                </c:pt>
                <c:pt idx="8">
                  <c:v>-1</c:v>
                </c:pt>
                <c:pt idx="9">
                  <c:v>-0.5</c:v>
                </c:pt>
                <c:pt idx="10">
                  <c:v>0</c:v>
                </c:pt>
                <c:pt idx="11">
                  <c:v>0.5</c:v>
                </c:pt>
                <c:pt idx="12">
                  <c:v>1</c:v>
                </c:pt>
                <c:pt idx="13">
                  <c:v>1.5</c:v>
                </c:pt>
                <c:pt idx="14">
                  <c:v>2</c:v>
                </c:pt>
                <c:pt idx="15">
                  <c:v>2.5</c:v>
                </c:pt>
                <c:pt idx="16">
                  <c:v>3</c:v>
                </c:pt>
                <c:pt idx="17">
                  <c:v>3.5</c:v>
                </c:pt>
                <c:pt idx="18">
                  <c:v>4</c:v>
                </c:pt>
                <c:pt idx="19">
                  <c:v>4.5</c:v>
                </c:pt>
                <c:pt idx="20">
                  <c:v>5</c:v>
                </c:pt>
              </c:numCache>
            </c:numRef>
          </c:xVal>
          <c:yVal>
            <c:numRef>
              <c:f>GradeSheet!$F$15:$F$35</c:f>
              <c:numCache>
                <c:formatCode>0.00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yVal>
          <c:smooth val="1"/>
          <c:extLst>
            <c:ext xmlns:c16="http://schemas.microsoft.com/office/drawing/2014/chart" uri="{C3380CC4-5D6E-409C-BE32-E72D297353CC}">
              <c16:uniqueId val="{00000000-8FE2-4833-9E22-5DBA553D9B43}"/>
            </c:ext>
          </c:extLst>
        </c:ser>
        <c:ser>
          <c:idx val="1"/>
          <c:order val="1"/>
          <c:spPr>
            <a:ln w="19050" cap="rnd">
              <a:solidFill>
                <a:schemeClr val="accent6">
                  <a:lumMod val="75000"/>
                </a:schemeClr>
              </a:solidFill>
              <a:round/>
            </a:ln>
            <a:effectLst/>
          </c:spPr>
          <c:marker>
            <c:symbol val="circle"/>
            <c:size val="8"/>
            <c:spPr>
              <a:solidFill>
                <a:schemeClr val="accent6">
                  <a:lumMod val="75000"/>
                </a:schemeClr>
              </a:solidFill>
              <a:ln w="9525">
                <a:solidFill>
                  <a:schemeClr val="accent6">
                    <a:lumMod val="75000"/>
                  </a:schemeClr>
                </a:solidFill>
              </a:ln>
              <a:effectLst/>
            </c:spPr>
          </c:marker>
          <c:xVal>
            <c:numRef>
              <c:f>GradeSheet!$B$17</c:f>
              <c:numCache>
                <c:formatCode>General</c:formatCode>
                <c:ptCount val="1"/>
                <c:pt idx="0">
                  <c:v>0</c:v>
                </c:pt>
              </c:numCache>
            </c:numRef>
          </c:xVal>
          <c:yVal>
            <c:numRef>
              <c:f>GradeSheet!$C$17</c:f>
              <c:numCache>
                <c:formatCode>General</c:formatCode>
                <c:ptCount val="1"/>
                <c:pt idx="0">
                  <c:v>0</c:v>
                </c:pt>
              </c:numCache>
            </c:numRef>
          </c:yVal>
          <c:smooth val="1"/>
          <c:extLst>
            <c:ext xmlns:c16="http://schemas.microsoft.com/office/drawing/2014/chart" uri="{C3380CC4-5D6E-409C-BE32-E72D297353CC}">
              <c16:uniqueId val="{00000001-8FE2-4833-9E22-5DBA553D9B43}"/>
            </c:ext>
          </c:extLst>
        </c:ser>
        <c:ser>
          <c:idx val="2"/>
          <c:order val="2"/>
          <c:spPr>
            <a:ln w="19050" cap="rnd">
              <a:solidFill>
                <a:schemeClr val="accent3"/>
              </a:solidFill>
              <a:round/>
            </a:ln>
            <a:effectLst/>
          </c:spPr>
          <c:marker>
            <c:symbol val="circle"/>
            <c:size val="7"/>
            <c:spPr>
              <a:solidFill>
                <a:srgbClr val="C00000"/>
              </a:solidFill>
              <a:ln w="9525">
                <a:solidFill>
                  <a:srgbClr val="C00000"/>
                </a:solidFill>
              </a:ln>
              <a:effectLst/>
            </c:spPr>
          </c:marker>
          <c:xVal>
            <c:numRef>
              <c:f>GradeSheet!$B$20</c:f>
              <c:numCache>
                <c:formatCode>General</c:formatCode>
                <c:ptCount val="1"/>
                <c:pt idx="0">
                  <c:v>0</c:v>
                </c:pt>
              </c:numCache>
            </c:numRef>
          </c:xVal>
          <c:yVal>
            <c:numRef>
              <c:f>GradeSheet!$C$20</c:f>
              <c:numCache>
                <c:formatCode>General</c:formatCode>
                <c:ptCount val="1"/>
                <c:pt idx="0">
                  <c:v>0</c:v>
                </c:pt>
              </c:numCache>
            </c:numRef>
          </c:yVal>
          <c:smooth val="1"/>
          <c:extLst>
            <c:ext xmlns:c16="http://schemas.microsoft.com/office/drawing/2014/chart" uri="{C3380CC4-5D6E-409C-BE32-E72D297353CC}">
              <c16:uniqueId val="{00000003-8FE2-4833-9E22-5DBA553D9B43}"/>
            </c:ext>
          </c:extLst>
        </c:ser>
        <c:dLbls>
          <c:showLegendKey val="0"/>
          <c:showVal val="0"/>
          <c:showCatName val="0"/>
          <c:showSerName val="0"/>
          <c:showPercent val="0"/>
          <c:showBubbleSize val="0"/>
        </c:dLbls>
        <c:axId val="1418888688"/>
        <c:axId val="1418887440"/>
      </c:scatterChart>
      <c:valAx>
        <c:axId val="14188886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887440"/>
        <c:crosses val="autoZero"/>
        <c:crossBetween val="midCat"/>
      </c:valAx>
      <c:valAx>
        <c:axId val="1418887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888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434340</xdr:colOff>
      <xdr:row>19</xdr:row>
      <xdr:rowOff>76200</xdr:rowOff>
    </xdr:from>
    <xdr:to>
      <xdr:col>10</xdr:col>
      <xdr:colOff>190500</xdr:colOff>
      <xdr:row>35</xdr:row>
      <xdr:rowOff>91440</xdr:rowOff>
    </xdr:to>
    <xdr:graphicFrame macro="">
      <xdr:nvGraphicFramePr>
        <xdr:cNvPr id="2" name="Chart 1">
          <a:extLst>
            <a:ext uri="{FF2B5EF4-FFF2-40B4-BE49-F238E27FC236}">
              <a16:creationId xmlns:a16="http://schemas.microsoft.com/office/drawing/2014/main" id="{3FD7F26A-D4E3-2694-A14C-D03904984B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oom.com/share/74e06cfd04d14d8f899d6ea4170d1eb5?sid=1222b472-393f-41f2-97a9-8d8b90d59343"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oom.com/share/c9ce160629844107b580c99881cfa069?sid=b0922488-6ff2-41ac-ae60-121323ea37d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46EF5-A4A6-406C-9968-B57A08238270}">
  <dimension ref="B2:I13"/>
  <sheetViews>
    <sheetView tabSelected="1" workbookViewId="0">
      <selection activeCell="B3" sqref="B3"/>
    </sheetView>
  </sheetViews>
  <sheetFormatPr defaultRowHeight="14.45"/>
  <cols>
    <col min="2" max="2" width="57.140625" customWidth="1"/>
  </cols>
  <sheetData>
    <row r="2" spans="2:9" ht="15" thickBot="1"/>
    <row r="3" spans="2:9" ht="15" thickBot="1">
      <c r="B3" s="22" t="s">
        <v>0</v>
      </c>
      <c r="D3" s="28" t="s">
        <v>1</v>
      </c>
      <c r="E3" s="29"/>
      <c r="F3" s="29"/>
      <c r="G3" s="29"/>
      <c r="H3" s="29"/>
      <c r="I3" s="30"/>
    </row>
    <row r="4" spans="2:9">
      <c r="B4" t="s">
        <v>2</v>
      </c>
      <c r="D4" s="31"/>
      <c r="E4" s="32"/>
      <c r="F4" s="32"/>
      <c r="G4" s="32"/>
      <c r="H4" s="32"/>
      <c r="I4" s="33"/>
    </row>
    <row r="5" spans="2:9">
      <c r="B5" s="23" t="s">
        <v>3</v>
      </c>
      <c r="D5" s="31"/>
      <c r="E5" s="32"/>
      <c r="F5" s="32"/>
      <c r="G5" s="32"/>
      <c r="H5" s="32"/>
      <c r="I5" s="33"/>
    </row>
    <row r="6" spans="2:9" ht="28.9">
      <c r="B6" s="19" t="s">
        <v>4</v>
      </c>
      <c r="D6" s="31"/>
      <c r="E6" s="32"/>
      <c r="F6" s="32"/>
      <c r="G6" s="32"/>
      <c r="H6" s="32"/>
      <c r="I6" s="33"/>
    </row>
    <row r="7" spans="2:9" ht="29.45" thickBot="1">
      <c r="B7" s="19" t="s">
        <v>5</v>
      </c>
      <c r="D7" s="34"/>
      <c r="E7" s="35"/>
      <c r="F7" s="35"/>
      <c r="G7" s="35"/>
      <c r="H7" s="35"/>
      <c r="I7" s="36"/>
    </row>
    <row r="8" spans="2:9">
      <c r="B8" s="23" t="s">
        <v>6</v>
      </c>
    </row>
    <row r="9" spans="2:9" ht="15" thickBot="1">
      <c r="B9" s="23"/>
    </row>
    <row r="10" spans="2:9" ht="15" thickBot="1">
      <c r="B10" s="22" t="s">
        <v>7</v>
      </c>
    </row>
    <row r="11" spans="2:9">
      <c r="B11" s="23" t="s">
        <v>8</v>
      </c>
    </row>
    <row r="12" spans="2:9" ht="28.9">
      <c r="B12" s="19" t="s">
        <v>9</v>
      </c>
    </row>
    <row r="13" spans="2:9">
      <c r="B13" s="23"/>
    </row>
  </sheetData>
  <mergeCells count="1">
    <mergeCell ref="D3:I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B2E2-92BC-47AC-B93B-26715350F717}">
  <dimension ref="B1:K35"/>
  <sheetViews>
    <sheetView topLeftCell="A9" workbookViewId="0">
      <selection activeCell="I12" sqref="I12"/>
    </sheetView>
  </sheetViews>
  <sheetFormatPr defaultRowHeight="14.45"/>
  <cols>
    <col min="1" max="1" width="3.7109375" customWidth="1"/>
    <col min="2" max="2" width="13.85546875" style="1" customWidth="1"/>
    <col min="3" max="3" width="10.7109375" style="1" customWidth="1"/>
    <col min="4" max="4" width="4.42578125" style="1" customWidth="1"/>
    <col min="5" max="5" width="10.7109375" style="1" customWidth="1"/>
    <col min="6" max="7" width="10.7109375" customWidth="1"/>
    <col min="8" max="8" width="26.140625" style="12" customWidth="1"/>
    <col min="9" max="9" width="22.28515625" style="3" bestFit="1" customWidth="1"/>
    <col min="10" max="12" width="22.28515625" bestFit="1" customWidth="1"/>
  </cols>
  <sheetData>
    <row r="1" spans="2:11" ht="15" thickBot="1"/>
    <row r="2" spans="2:11" ht="14.45" customHeight="1">
      <c r="B2" s="28" t="s">
        <v>10</v>
      </c>
      <c r="C2" s="29"/>
      <c r="D2" s="29"/>
      <c r="E2" s="29"/>
      <c r="F2" s="29"/>
      <c r="G2" s="29"/>
      <c r="H2" s="29"/>
      <c r="I2" s="30"/>
    </row>
    <row r="3" spans="2:11">
      <c r="B3" s="31"/>
      <c r="C3" s="32"/>
      <c r="D3" s="32"/>
      <c r="E3" s="32"/>
      <c r="F3" s="32"/>
      <c r="G3" s="32"/>
      <c r="H3" s="32"/>
      <c r="I3" s="33"/>
    </row>
    <row r="4" spans="2:11" ht="14.45" customHeight="1">
      <c r="B4" s="31"/>
      <c r="C4" s="32"/>
      <c r="D4" s="32"/>
      <c r="E4" s="32"/>
      <c r="F4" s="32"/>
      <c r="G4" s="32"/>
      <c r="H4" s="32"/>
      <c r="I4" s="33"/>
    </row>
    <row r="5" spans="2:11" ht="14.45" customHeight="1">
      <c r="B5" s="31"/>
      <c r="C5" s="32"/>
      <c r="D5" s="32"/>
      <c r="E5" s="32"/>
      <c r="F5" s="32"/>
      <c r="G5" s="32"/>
      <c r="H5" s="32"/>
      <c r="I5" s="33"/>
    </row>
    <row r="6" spans="2:11" ht="15" customHeight="1">
      <c r="B6" s="31"/>
      <c r="C6" s="32"/>
      <c r="D6" s="32"/>
      <c r="E6" s="32"/>
      <c r="F6" s="32"/>
      <c r="G6" s="32"/>
      <c r="H6" s="32"/>
      <c r="I6" s="33"/>
    </row>
    <row r="7" spans="2:11" ht="16.899999999999999" customHeight="1">
      <c r="B7" s="31"/>
      <c r="C7" s="32"/>
      <c r="D7" s="32"/>
      <c r="E7" s="32"/>
      <c r="F7" s="32"/>
      <c r="G7" s="32"/>
      <c r="H7" s="32"/>
      <c r="I7" s="33"/>
    </row>
    <row r="8" spans="2:11" ht="16.899999999999999" customHeight="1">
      <c r="B8" s="31"/>
      <c r="C8" s="32"/>
      <c r="D8" s="32"/>
      <c r="E8" s="32"/>
      <c r="F8" s="32"/>
      <c r="G8" s="32"/>
      <c r="H8" s="32"/>
      <c r="I8" s="33"/>
    </row>
    <row r="9" spans="2:11">
      <c r="B9" s="31"/>
      <c r="C9" s="32"/>
      <c r="D9" s="32"/>
      <c r="E9" s="32"/>
      <c r="F9" s="32"/>
      <c r="G9" s="32"/>
      <c r="H9" s="32"/>
      <c r="I9" s="33"/>
    </row>
    <row r="10" spans="2:11" ht="15" thickBot="1">
      <c r="B10" s="34"/>
      <c r="C10" s="35"/>
      <c r="D10" s="35"/>
      <c r="E10" s="35"/>
      <c r="F10" s="35"/>
      <c r="G10" s="35"/>
      <c r="H10" s="35"/>
      <c r="I10" s="36"/>
    </row>
    <row r="11" spans="2:11" ht="16.149999999999999" thickBot="1">
      <c r="B11"/>
      <c r="C11"/>
      <c r="D11"/>
      <c r="E11"/>
      <c r="H11" s="27" t="s">
        <v>11</v>
      </c>
      <c r="I11"/>
    </row>
    <row r="12" spans="2:11" ht="14.45" customHeight="1">
      <c r="B12" s="28" t="str">
        <f>IF(I12="Your Name Here!","Enter your name in I2","Plot the graph of the line passing through "&amp;Random!K24&amp;" and "&amp;Random!K25&amp;" from x = -5 to x = 5 using step of size 0.5")</f>
        <v>Enter your name in I2</v>
      </c>
      <c r="C12" s="29"/>
      <c r="D12" s="29"/>
      <c r="E12" s="29"/>
      <c r="F12" s="30"/>
      <c r="H12" s="13" t="s">
        <v>12</v>
      </c>
      <c r="I12" s="20" t="s">
        <v>13</v>
      </c>
    </row>
    <row r="13" spans="2:11" ht="15" thickBot="1">
      <c r="B13" s="34"/>
      <c r="C13" s="35"/>
      <c r="D13" s="35"/>
      <c r="E13" s="35"/>
      <c r="F13" s="36"/>
      <c r="H13"/>
      <c r="I13"/>
    </row>
    <row r="14" spans="2:11" ht="14.45" customHeight="1" thickTop="1">
      <c r="E14" s="1" t="s">
        <v>14</v>
      </c>
      <c r="F14" s="1" t="s">
        <v>15</v>
      </c>
      <c r="H14" s="28" t="s">
        <v>16</v>
      </c>
      <c r="I14" s="30"/>
      <c r="J14" s="47" t="s">
        <v>17</v>
      </c>
      <c r="K14" s="48"/>
    </row>
    <row r="15" spans="2:11" ht="15.6">
      <c r="B15" s="37" t="s">
        <v>18</v>
      </c>
      <c r="C15" s="37"/>
      <c r="E15" s="2"/>
      <c r="F15" s="25"/>
      <c r="H15" s="31"/>
      <c r="I15" s="33"/>
      <c r="J15" s="4" t="s">
        <v>19</v>
      </c>
      <c r="K15" s="5" t="s">
        <v>20</v>
      </c>
    </row>
    <row r="16" spans="2:11" ht="16.149999999999999" thickBot="1">
      <c r="B16" s="21" t="s">
        <v>21</v>
      </c>
      <c r="C16" s="21" t="s">
        <v>22</v>
      </c>
      <c r="E16" s="2"/>
      <c r="F16" s="25"/>
      <c r="H16" s="34"/>
      <c r="I16" s="36"/>
      <c r="J16" s="6" t="s">
        <v>23</v>
      </c>
      <c r="K16" s="7" t="s">
        <v>24</v>
      </c>
    </row>
    <row r="17" spans="2:11" ht="15.6">
      <c r="B17" s="2"/>
      <c r="C17" s="2"/>
      <c r="E17" s="2"/>
      <c r="F17" s="25"/>
      <c r="H17" s="28" t="s">
        <v>25</v>
      </c>
      <c r="I17" s="30"/>
      <c r="J17" s="8" t="s">
        <v>26</v>
      </c>
      <c r="K17" s="7" t="s">
        <v>27</v>
      </c>
    </row>
    <row r="18" spans="2:11" ht="15.6">
      <c r="B18" s="37" t="s">
        <v>28</v>
      </c>
      <c r="C18" s="37"/>
      <c r="E18" s="2"/>
      <c r="F18" s="25"/>
      <c r="H18" s="31"/>
      <c r="I18" s="33"/>
      <c r="J18" s="9" t="s">
        <v>29</v>
      </c>
      <c r="K18" s="7" t="s">
        <v>30</v>
      </c>
    </row>
    <row r="19" spans="2:11" ht="17.45" customHeight="1" thickBot="1">
      <c r="B19" s="21" t="s">
        <v>31</v>
      </c>
      <c r="C19" s="21" t="s">
        <v>32</v>
      </c>
      <c r="E19" s="2"/>
      <c r="F19" s="25"/>
      <c r="H19" s="34"/>
      <c r="I19" s="36"/>
      <c r="J19" s="10" t="s">
        <v>33</v>
      </c>
      <c r="K19" s="11" t="s">
        <v>34</v>
      </c>
    </row>
    <row r="20" spans="2:11" ht="15" thickBot="1">
      <c r="B20" s="2"/>
      <c r="C20" s="2"/>
      <c r="E20" s="2"/>
      <c r="F20" s="25"/>
    </row>
    <row r="21" spans="2:11">
      <c r="E21" s="2"/>
      <c r="F21" s="25"/>
      <c r="H21" s="38" t="s">
        <v>35</v>
      </c>
      <c r="I21" s="39"/>
      <c r="J21" s="40"/>
    </row>
    <row r="22" spans="2:11">
      <c r="B22" s="37" t="s">
        <v>36</v>
      </c>
      <c r="C22" s="37"/>
      <c r="E22" s="2"/>
      <c r="F22" s="25"/>
      <c r="H22" s="41"/>
      <c r="I22" s="42"/>
      <c r="J22" s="43"/>
    </row>
    <row r="23" spans="2:11">
      <c r="B23" s="17" t="s">
        <v>37</v>
      </c>
      <c r="C23" s="24"/>
      <c r="E23" s="2"/>
      <c r="F23" s="25"/>
      <c r="H23" s="41"/>
      <c r="I23" s="42"/>
      <c r="J23" s="43"/>
    </row>
    <row r="24" spans="2:11">
      <c r="B24" s="17" t="s">
        <v>38</v>
      </c>
      <c r="C24" s="16"/>
      <c r="E24" s="2"/>
      <c r="F24" s="25"/>
      <c r="H24" s="41"/>
      <c r="I24" s="42"/>
      <c r="J24" s="43"/>
    </row>
    <row r="25" spans="2:11" ht="15" thickBot="1">
      <c r="E25" s="2"/>
      <c r="F25" s="25"/>
      <c r="H25" s="41"/>
      <c r="I25" s="42"/>
      <c r="J25" s="43"/>
    </row>
    <row r="26" spans="2:11">
      <c r="B26" s="28" t="s">
        <v>39</v>
      </c>
      <c r="C26" s="30"/>
      <c r="E26" s="2"/>
      <c r="F26" s="25"/>
      <c r="H26" s="41"/>
      <c r="I26" s="42"/>
      <c r="J26" s="43"/>
    </row>
    <row r="27" spans="2:11">
      <c r="B27" s="31"/>
      <c r="C27" s="33"/>
      <c r="E27" s="2"/>
      <c r="F27" s="25"/>
      <c r="H27" s="41"/>
      <c r="I27" s="42"/>
      <c r="J27" s="43"/>
    </row>
    <row r="28" spans="2:11">
      <c r="B28" s="31"/>
      <c r="C28" s="33"/>
      <c r="E28" s="2"/>
      <c r="F28" s="25"/>
      <c r="H28" s="41"/>
      <c r="I28" s="42"/>
      <c r="J28" s="43"/>
    </row>
    <row r="29" spans="2:11">
      <c r="B29" s="31"/>
      <c r="C29" s="33"/>
      <c r="E29" s="2"/>
      <c r="F29" s="25"/>
      <c r="H29" s="41"/>
      <c r="I29" s="42"/>
      <c r="J29" s="43"/>
    </row>
    <row r="30" spans="2:11">
      <c r="B30" s="31"/>
      <c r="C30" s="33"/>
      <c r="E30" s="2"/>
      <c r="F30" s="25"/>
      <c r="H30" s="41"/>
      <c r="I30" s="42"/>
      <c r="J30" s="43"/>
    </row>
    <row r="31" spans="2:11" ht="15" thickBot="1">
      <c r="B31" s="34"/>
      <c r="C31" s="36"/>
      <c r="E31" s="2"/>
      <c r="F31" s="25"/>
      <c r="H31" s="41"/>
      <c r="I31" s="42"/>
      <c r="J31" s="43"/>
    </row>
    <row r="32" spans="2:11">
      <c r="E32" s="2"/>
      <c r="F32" s="25"/>
      <c r="H32" s="41"/>
      <c r="I32" s="42"/>
      <c r="J32" s="43"/>
    </row>
    <row r="33" spans="5:10">
      <c r="E33" s="2"/>
      <c r="F33" s="25"/>
      <c r="G33" s="19"/>
      <c r="H33" s="41"/>
      <c r="I33" s="42"/>
      <c r="J33" s="43"/>
    </row>
    <row r="34" spans="5:10">
      <c r="E34" s="2"/>
      <c r="F34" s="25"/>
      <c r="H34" s="41"/>
      <c r="I34" s="42"/>
      <c r="J34" s="43"/>
    </row>
    <row r="35" spans="5:10" ht="15" thickBot="1">
      <c r="E35" s="2"/>
      <c r="F35" s="25"/>
      <c r="H35" s="44"/>
      <c r="I35" s="45"/>
      <c r="J35" s="46"/>
    </row>
  </sheetData>
  <mergeCells count="10">
    <mergeCell ref="B2:I10"/>
    <mergeCell ref="B15:C15"/>
    <mergeCell ref="B18:C18"/>
    <mergeCell ref="B26:C31"/>
    <mergeCell ref="H21:J35"/>
    <mergeCell ref="J14:K14"/>
    <mergeCell ref="B12:F13"/>
    <mergeCell ref="H17:I19"/>
    <mergeCell ref="B22:C22"/>
    <mergeCell ref="H14:I16"/>
  </mergeCells>
  <conditionalFormatting sqref="G30">
    <cfRule type="expression" dxfId="2" priority="2">
      <formula>AND(NOT(ISBLANK(G30)),ABS(G30-#REF!)&lt;0.01)</formula>
    </cfRule>
  </conditionalFormatting>
  <hyperlinks>
    <hyperlink ref="H11" r:id="rId1" xr:uid="{E218F2FB-2C0F-45CC-B2E0-CF72BEEB146E}"/>
  </hyperlink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expression" priority="1" id="{6D09B46D-04E2-4796-AD38-121C79D86C34}">
            <xm:f>AND($I$12&lt;&gt;"Your Name Here!",C15=GradeSheet!C15)</xm:f>
            <x14:dxf>
              <font>
                <color rgb="FF00B050"/>
              </font>
              <fill>
                <patternFill>
                  <bgColor theme="0" tint="-0.14996795556505021"/>
                </patternFill>
              </fill>
            </x14:dxf>
          </x14:cfRule>
          <xm:sqref>C23:C24 F15:F35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872C5-2D04-4D08-AB5D-710F054EC47B}">
  <dimension ref="B1:K37"/>
  <sheetViews>
    <sheetView topLeftCell="A11" workbookViewId="0">
      <selection activeCell="C24" sqref="C24"/>
    </sheetView>
  </sheetViews>
  <sheetFormatPr defaultRowHeight="14.45"/>
  <cols>
    <col min="1" max="1" width="3.7109375" customWidth="1"/>
    <col min="2" max="2" width="13.85546875" style="1" customWidth="1"/>
    <col min="3" max="3" width="10.7109375" style="1" customWidth="1"/>
    <col min="4" max="4" width="4.42578125" style="1" customWidth="1"/>
    <col min="5" max="5" width="10.7109375" style="1" customWidth="1"/>
    <col min="6" max="7" width="10.7109375" customWidth="1"/>
    <col min="8" max="8" width="26.140625" style="12" customWidth="1"/>
    <col min="9" max="9" width="22.28515625" style="3" bestFit="1" customWidth="1"/>
    <col min="10" max="12" width="22.28515625" bestFit="1" customWidth="1"/>
  </cols>
  <sheetData>
    <row r="1" spans="2:11" ht="15" thickBot="1"/>
    <row r="2" spans="2:11" ht="14.45" customHeight="1">
      <c r="B2" s="28" t="s">
        <v>10</v>
      </c>
      <c r="C2" s="29"/>
      <c r="D2" s="29"/>
      <c r="E2" s="29"/>
      <c r="F2" s="29"/>
      <c r="G2" s="29"/>
      <c r="H2" s="29"/>
      <c r="I2" s="30"/>
    </row>
    <row r="3" spans="2:11">
      <c r="B3" s="31"/>
      <c r="C3" s="32"/>
      <c r="D3" s="32"/>
      <c r="E3" s="32"/>
      <c r="F3" s="32"/>
      <c r="G3" s="32"/>
      <c r="H3" s="32"/>
      <c r="I3" s="33"/>
    </row>
    <row r="4" spans="2:11" ht="14.45" customHeight="1">
      <c r="B4" s="31"/>
      <c r="C4" s="32"/>
      <c r="D4" s="32"/>
      <c r="E4" s="32"/>
      <c r="F4" s="32"/>
      <c r="G4" s="32"/>
      <c r="H4" s="32"/>
      <c r="I4" s="33"/>
    </row>
    <row r="5" spans="2:11" ht="14.45" customHeight="1">
      <c r="B5" s="31"/>
      <c r="C5" s="32"/>
      <c r="D5" s="32"/>
      <c r="E5" s="32"/>
      <c r="F5" s="32"/>
      <c r="G5" s="32"/>
      <c r="H5" s="32"/>
      <c r="I5" s="33"/>
    </row>
    <row r="6" spans="2:11" ht="15" customHeight="1">
      <c r="B6" s="31"/>
      <c r="C6" s="32"/>
      <c r="D6" s="32"/>
      <c r="E6" s="32"/>
      <c r="F6" s="32"/>
      <c r="G6" s="32"/>
      <c r="H6" s="32"/>
      <c r="I6" s="33"/>
    </row>
    <row r="7" spans="2:11" ht="16.899999999999999" customHeight="1">
      <c r="B7" s="31"/>
      <c r="C7" s="32"/>
      <c r="D7" s="32"/>
      <c r="E7" s="32"/>
      <c r="F7" s="32"/>
      <c r="G7" s="32"/>
      <c r="H7" s="32"/>
      <c r="I7" s="33"/>
    </row>
    <row r="8" spans="2:11" ht="16.899999999999999" customHeight="1">
      <c r="B8" s="31"/>
      <c r="C8" s="32"/>
      <c r="D8" s="32"/>
      <c r="E8" s="32"/>
      <c r="F8" s="32"/>
      <c r="G8" s="32"/>
      <c r="H8" s="32"/>
      <c r="I8" s="33"/>
    </row>
    <row r="9" spans="2:11">
      <c r="B9" s="31"/>
      <c r="C9" s="32"/>
      <c r="D9" s="32"/>
      <c r="E9" s="32"/>
      <c r="F9" s="32"/>
      <c r="G9" s="32"/>
      <c r="H9" s="32"/>
      <c r="I9" s="33"/>
    </row>
    <row r="10" spans="2:11" ht="15" thickBot="1">
      <c r="B10" s="34"/>
      <c r="C10" s="35"/>
      <c r="D10" s="35"/>
      <c r="E10" s="35"/>
      <c r="F10" s="35"/>
      <c r="G10" s="35"/>
      <c r="H10" s="35"/>
      <c r="I10" s="36"/>
    </row>
    <row r="11" spans="2:11" ht="15" thickBot="1">
      <c r="B11"/>
      <c r="C11"/>
      <c r="D11"/>
      <c r="E11"/>
      <c r="H11" s="26" t="s">
        <v>11</v>
      </c>
      <c r="I11"/>
    </row>
    <row r="12" spans="2:11" ht="14.45" customHeight="1">
      <c r="B12" s="28" t="str">
        <f>IF(I12="Your Name Here!","Enter your name in I2","Plot the graph of the line passing through "&amp;Random!K24&amp;" and "&amp;Random!K25&amp;" from x = -5 to x = 5 using step of size 0.5")</f>
        <v>Enter your name in I2</v>
      </c>
      <c r="C12" s="29"/>
      <c r="D12" s="29"/>
      <c r="E12" s="29"/>
      <c r="F12" s="30"/>
      <c r="H12" s="13" t="s">
        <v>12</v>
      </c>
      <c r="I12" s="20" t="s">
        <v>13</v>
      </c>
    </row>
    <row r="13" spans="2:11" ht="15" thickBot="1">
      <c r="B13" s="34"/>
      <c r="C13" s="35"/>
      <c r="D13" s="35"/>
      <c r="E13" s="35"/>
      <c r="F13" s="36"/>
      <c r="H13"/>
      <c r="I13"/>
    </row>
    <row r="14" spans="2:11" ht="14.45" customHeight="1" thickTop="1">
      <c r="E14" s="1" t="s">
        <v>14</v>
      </c>
      <c r="F14" s="1" t="s">
        <v>15</v>
      </c>
      <c r="H14" s="28" t="s">
        <v>16</v>
      </c>
      <c r="I14" s="30"/>
      <c r="J14" s="47" t="s">
        <v>17</v>
      </c>
      <c r="K14" s="48"/>
    </row>
    <row r="15" spans="2:11" ht="15.6">
      <c r="B15" s="37" t="s">
        <v>18</v>
      </c>
      <c r="C15" s="37"/>
      <c r="E15" s="2">
        <v>-5</v>
      </c>
      <c r="F15" s="25" cm="1">
        <f t="array" ref="F15:F35">C23*E15:E35+C24</f>
        <v>0</v>
      </c>
      <c r="H15" s="31"/>
      <c r="I15" s="33"/>
      <c r="J15" s="4" t="s">
        <v>19</v>
      </c>
      <c r="K15" s="5" t="s">
        <v>20</v>
      </c>
    </row>
    <row r="16" spans="2:11" ht="16.149999999999999" thickBot="1">
      <c r="B16" s="21" t="s">
        <v>21</v>
      </c>
      <c r="C16" s="21" t="s">
        <v>22</v>
      </c>
      <c r="E16" s="2">
        <v>-4.5</v>
      </c>
      <c r="F16" s="25">
        <v>0</v>
      </c>
      <c r="H16" s="34"/>
      <c r="I16" s="36"/>
      <c r="J16" s="6" t="s">
        <v>23</v>
      </c>
      <c r="K16" s="7" t="s">
        <v>24</v>
      </c>
    </row>
    <row r="17" spans="2:11" ht="15.6">
      <c r="B17" s="2">
        <f>Linear!B17</f>
        <v>0</v>
      </c>
      <c r="C17" s="2">
        <f>Linear!C17</f>
        <v>0</v>
      </c>
      <c r="E17" s="2">
        <v>-4</v>
      </c>
      <c r="F17" s="25">
        <v>0</v>
      </c>
      <c r="H17" s="28" t="s">
        <v>25</v>
      </c>
      <c r="I17" s="30"/>
      <c r="J17" s="8" t="s">
        <v>26</v>
      </c>
      <c r="K17" s="7" t="s">
        <v>27</v>
      </c>
    </row>
    <row r="18" spans="2:11" ht="15.6">
      <c r="B18" s="37" t="s">
        <v>28</v>
      </c>
      <c r="C18" s="37"/>
      <c r="E18" s="2">
        <v>-3.5</v>
      </c>
      <c r="F18" s="25">
        <v>0</v>
      </c>
      <c r="H18" s="31"/>
      <c r="I18" s="33"/>
      <c r="J18" s="9" t="s">
        <v>29</v>
      </c>
      <c r="K18" s="7" t="s">
        <v>30</v>
      </c>
    </row>
    <row r="19" spans="2:11" ht="17.45" customHeight="1" thickBot="1">
      <c r="B19" s="21" t="s">
        <v>31</v>
      </c>
      <c r="C19" s="21" t="s">
        <v>32</v>
      </c>
      <c r="E19" s="2">
        <v>-3</v>
      </c>
      <c r="F19" s="25">
        <v>0</v>
      </c>
      <c r="H19" s="34"/>
      <c r="I19" s="36"/>
      <c r="J19" s="10" t="s">
        <v>33</v>
      </c>
      <c r="K19" s="11" t="s">
        <v>34</v>
      </c>
    </row>
    <row r="20" spans="2:11" ht="15" thickBot="1">
      <c r="B20" s="2">
        <f>Linear!B20</f>
        <v>0</v>
      </c>
      <c r="C20" s="2">
        <f>Linear!C20</f>
        <v>0</v>
      </c>
      <c r="E20" s="2">
        <v>-2.5</v>
      </c>
      <c r="F20" s="25">
        <v>0</v>
      </c>
    </row>
    <row r="21" spans="2:11">
      <c r="E21" s="2">
        <v>-2</v>
      </c>
      <c r="F21" s="25">
        <v>0</v>
      </c>
      <c r="H21" s="38" t="s">
        <v>35</v>
      </c>
      <c r="I21" s="39"/>
      <c r="J21" s="40"/>
    </row>
    <row r="22" spans="2:11">
      <c r="B22" s="37" t="s">
        <v>36</v>
      </c>
      <c r="C22" s="37"/>
      <c r="E22" s="2">
        <v>-1.5</v>
      </c>
      <c r="F22" s="25">
        <v>0</v>
      </c>
      <c r="H22" s="41"/>
      <c r="I22" s="42"/>
      <c r="J22" s="43"/>
    </row>
    <row r="23" spans="2:11">
      <c r="B23" s="17" t="s">
        <v>37</v>
      </c>
      <c r="C23" s="24">
        <f>IF(B17&lt;&gt;B20,(C17-C20)/(B17-B20),C17-C20)</f>
        <v>0</v>
      </c>
      <c r="E23" s="2">
        <v>-1</v>
      </c>
      <c r="F23" s="25">
        <v>0</v>
      </c>
      <c r="H23" s="41"/>
      <c r="I23" s="42"/>
      <c r="J23" s="43"/>
    </row>
    <row r="24" spans="2:11">
      <c r="B24" s="17" t="s">
        <v>38</v>
      </c>
      <c r="C24" s="16">
        <f>C17-C23*B17</f>
        <v>0</v>
      </c>
      <c r="E24" s="2">
        <v>-0.5</v>
      </c>
      <c r="F24" s="25">
        <v>0</v>
      </c>
      <c r="H24" s="41"/>
      <c r="I24" s="42"/>
      <c r="J24" s="43"/>
    </row>
    <row r="25" spans="2:11" ht="15" thickBot="1">
      <c r="E25" s="2">
        <v>0</v>
      </c>
      <c r="F25" s="25">
        <v>0</v>
      </c>
      <c r="H25" s="41"/>
      <c r="I25" s="42"/>
      <c r="J25" s="43"/>
    </row>
    <row r="26" spans="2:11">
      <c r="B26" s="28" t="s">
        <v>39</v>
      </c>
      <c r="C26" s="30"/>
      <c r="E26" s="2">
        <v>0.5</v>
      </c>
      <c r="F26" s="25">
        <v>0</v>
      </c>
      <c r="H26" s="41"/>
      <c r="I26" s="42"/>
      <c r="J26" s="43"/>
    </row>
    <row r="27" spans="2:11">
      <c r="B27" s="31"/>
      <c r="C27" s="33"/>
      <c r="E27" s="2">
        <v>1</v>
      </c>
      <c r="F27" s="25">
        <v>0</v>
      </c>
      <c r="H27" s="41"/>
      <c r="I27" s="42"/>
      <c r="J27" s="43"/>
    </row>
    <row r="28" spans="2:11">
      <c r="B28" s="31"/>
      <c r="C28" s="33"/>
      <c r="E28" s="2">
        <v>1.5</v>
      </c>
      <c r="F28" s="25">
        <v>0</v>
      </c>
      <c r="H28" s="41"/>
      <c r="I28" s="42"/>
      <c r="J28" s="43"/>
    </row>
    <row r="29" spans="2:11">
      <c r="B29" s="31"/>
      <c r="C29" s="33"/>
      <c r="E29" s="2">
        <v>2</v>
      </c>
      <c r="F29" s="25">
        <v>0</v>
      </c>
      <c r="H29" s="41"/>
      <c r="I29" s="42"/>
      <c r="J29" s="43"/>
    </row>
    <row r="30" spans="2:11">
      <c r="B30" s="31"/>
      <c r="C30" s="33"/>
      <c r="E30" s="2">
        <v>2.5</v>
      </c>
      <c r="F30" s="25">
        <v>0</v>
      </c>
      <c r="H30" s="41"/>
      <c r="I30" s="42"/>
      <c r="J30" s="43"/>
    </row>
    <row r="31" spans="2:11" ht="15" thickBot="1">
      <c r="B31" s="34"/>
      <c r="C31" s="36"/>
      <c r="E31" s="2">
        <v>3</v>
      </c>
      <c r="F31" s="25">
        <v>0</v>
      </c>
      <c r="H31" s="41"/>
      <c r="I31" s="42"/>
      <c r="J31" s="43"/>
    </row>
    <row r="32" spans="2:11">
      <c r="E32" s="2">
        <v>3.5</v>
      </c>
      <c r="F32" s="25">
        <v>0</v>
      </c>
      <c r="H32" s="41"/>
      <c r="I32" s="42"/>
      <c r="J32" s="43"/>
    </row>
    <row r="33" spans="5:10">
      <c r="E33" s="2">
        <v>4</v>
      </c>
      <c r="F33" s="25">
        <v>0</v>
      </c>
      <c r="G33" s="19"/>
      <c r="H33" s="41"/>
      <c r="I33" s="42"/>
      <c r="J33" s="43"/>
    </row>
    <row r="34" spans="5:10">
      <c r="E34" s="2">
        <v>4.5</v>
      </c>
      <c r="F34" s="25">
        <v>0</v>
      </c>
      <c r="H34" s="41"/>
      <c r="I34" s="42"/>
      <c r="J34" s="43"/>
    </row>
    <row r="35" spans="5:10" ht="15" thickBot="1">
      <c r="E35" s="2">
        <v>5</v>
      </c>
      <c r="F35" s="25">
        <v>0</v>
      </c>
      <c r="H35" s="44"/>
      <c r="I35" s="45"/>
      <c r="J35" s="46"/>
    </row>
    <row r="37" spans="5:10">
      <c r="H37" s="12" t="str">
        <f>"Graph of y = "&amp;C23&amp;"x + "&amp;C24</f>
        <v>Graph of y = 0x + 0</v>
      </c>
    </row>
  </sheetData>
  <mergeCells count="10">
    <mergeCell ref="H21:J35"/>
    <mergeCell ref="B22:C22"/>
    <mergeCell ref="B26:C31"/>
    <mergeCell ref="B2:I10"/>
    <mergeCell ref="B12:F13"/>
    <mergeCell ref="H14:I16"/>
    <mergeCell ref="J14:K14"/>
    <mergeCell ref="B15:C15"/>
    <mergeCell ref="H17:I19"/>
    <mergeCell ref="B18:C18"/>
  </mergeCells>
  <conditionalFormatting sqref="G30">
    <cfRule type="expression" dxfId="0" priority="1">
      <formula>AND(NOT(ISBLANK(G30)),ABS(G30-#REF!)&lt;0.01)</formula>
    </cfRule>
  </conditionalFormatting>
  <hyperlinks>
    <hyperlink ref="H11" r:id="rId1" xr:uid="{B9B1842C-821C-4A72-BC2F-A31B57D5DDCE}"/>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A09F-729C-4167-B3A7-23BD6553700B}">
  <dimension ref="B2:J11"/>
  <sheetViews>
    <sheetView workbookViewId="0">
      <selection activeCell="M11" sqref="M11"/>
    </sheetView>
  </sheetViews>
  <sheetFormatPr defaultRowHeight="14.45"/>
  <sheetData>
    <row r="2" spans="2:10">
      <c r="B2" s="49" t="s">
        <v>40</v>
      </c>
      <c r="C2" s="49"/>
      <c r="D2" s="49"/>
      <c r="E2" s="49"/>
      <c r="F2" s="49"/>
      <c r="G2" s="49"/>
      <c r="H2" s="49"/>
      <c r="I2" s="49"/>
      <c r="J2" s="49"/>
    </row>
    <row r="3" spans="2:10">
      <c r="B3" s="49"/>
      <c r="C3" s="49"/>
      <c r="D3" s="49"/>
      <c r="E3" s="49"/>
      <c r="F3" s="49"/>
      <c r="G3" s="49"/>
      <c r="H3" s="49"/>
      <c r="I3" s="49"/>
      <c r="J3" s="49"/>
    </row>
    <row r="4" spans="2:10">
      <c r="B4" s="49"/>
      <c r="C4" s="49"/>
      <c r="D4" s="49"/>
      <c r="E4" s="49"/>
      <c r="F4" s="49"/>
      <c r="G4" s="49"/>
      <c r="H4" s="49"/>
      <c r="I4" s="49"/>
      <c r="J4" s="49"/>
    </row>
    <row r="5" spans="2:10">
      <c r="B5" s="49"/>
      <c r="C5" s="49"/>
      <c r="D5" s="49"/>
      <c r="E5" s="49"/>
      <c r="F5" s="49"/>
      <c r="G5" s="49"/>
      <c r="H5" s="49"/>
      <c r="I5" s="49"/>
      <c r="J5" s="49"/>
    </row>
    <row r="6" spans="2:10">
      <c r="B6" s="49"/>
      <c r="C6" s="49"/>
      <c r="D6" s="49"/>
      <c r="E6" s="49"/>
      <c r="F6" s="49"/>
      <c r="G6" s="49"/>
      <c r="H6" s="49"/>
      <c r="I6" s="49"/>
      <c r="J6" s="49"/>
    </row>
    <row r="7" spans="2:10">
      <c r="B7" s="49"/>
      <c r="C7" s="49"/>
      <c r="D7" s="49"/>
      <c r="E7" s="49"/>
      <c r="F7" s="49"/>
      <c r="G7" s="49"/>
      <c r="H7" s="49"/>
      <c r="I7" s="49"/>
      <c r="J7" s="49"/>
    </row>
    <row r="8" spans="2:10">
      <c r="B8" s="49"/>
      <c r="C8" s="49"/>
      <c r="D8" s="49"/>
      <c r="E8" s="49"/>
      <c r="F8" s="49"/>
      <c r="G8" s="49"/>
      <c r="H8" s="49"/>
      <c r="I8" s="49"/>
      <c r="J8" s="49"/>
    </row>
    <row r="9" spans="2:10">
      <c r="B9" s="49"/>
      <c r="C9" s="49"/>
      <c r="D9" s="49"/>
      <c r="E9" s="49"/>
      <c r="F9" s="49"/>
      <c r="G9" s="49"/>
      <c r="H9" s="49"/>
      <c r="I9" s="49"/>
      <c r="J9" s="49"/>
    </row>
    <row r="10" spans="2:10">
      <c r="B10" s="49"/>
      <c r="C10" s="49"/>
      <c r="D10" s="49"/>
      <c r="E10" s="49"/>
      <c r="F10" s="49"/>
      <c r="G10" s="49"/>
      <c r="H10" s="49"/>
      <c r="I10" s="49"/>
      <c r="J10" s="49"/>
    </row>
    <row r="11" spans="2:10">
      <c r="B11" s="49"/>
      <c r="C11" s="49"/>
      <c r="D11" s="49"/>
      <c r="E11" s="49"/>
      <c r="F11" s="49"/>
      <c r="G11" s="49"/>
      <c r="H11" s="49"/>
      <c r="I11" s="49"/>
      <c r="J11" s="49"/>
    </row>
  </sheetData>
  <mergeCells count="1">
    <mergeCell ref="B2:J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7AA56-18AC-4DC7-BC45-323D5E38D83F}">
  <dimension ref="A1:W55"/>
  <sheetViews>
    <sheetView topLeftCell="A10" workbookViewId="0">
      <selection activeCell="K26" sqref="A1:XFD1048576"/>
    </sheetView>
  </sheetViews>
  <sheetFormatPr defaultRowHeight="14.45"/>
  <cols>
    <col min="5" max="6" width="11" bestFit="1" customWidth="1"/>
    <col min="8" max="8" width="11.5703125" bestFit="1" customWidth="1"/>
    <col min="9" max="9" width="11.28515625" bestFit="1" customWidth="1"/>
    <col min="10" max="10" width="10" bestFit="1" customWidth="1"/>
  </cols>
  <sheetData>
    <row r="1" spans="1:23">
      <c r="H1">
        <v>1</v>
      </c>
      <c r="I1">
        <v>2</v>
      </c>
      <c r="J1">
        <v>3</v>
      </c>
      <c r="K1">
        <v>4</v>
      </c>
      <c r="L1">
        <v>5</v>
      </c>
      <c r="M1">
        <v>6</v>
      </c>
      <c r="N1">
        <v>7</v>
      </c>
      <c r="O1">
        <v>8</v>
      </c>
      <c r="P1">
        <v>9</v>
      </c>
      <c r="Q1">
        <v>10</v>
      </c>
      <c r="R1">
        <v>11</v>
      </c>
      <c r="S1">
        <v>12</v>
      </c>
      <c r="T1">
        <v>13</v>
      </c>
      <c r="U1">
        <v>14</v>
      </c>
      <c r="V1">
        <v>15</v>
      </c>
      <c r="W1">
        <v>16</v>
      </c>
    </row>
    <row r="2" spans="1:23">
      <c r="G2">
        <v>1</v>
      </c>
      <c r="H2">
        <v>2</v>
      </c>
      <c r="I2">
        <v>3</v>
      </c>
      <c r="J2">
        <v>5</v>
      </c>
      <c r="K2">
        <v>7</v>
      </c>
      <c r="L2">
        <v>11</v>
      </c>
      <c r="M2">
        <v>13</v>
      </c>
      <c r="N2">
        <v>17</v>
      </c>
      <c r="O2">
        <v>19</v>
      </c>
      <c r="P2">
        <v>23</v>
      </c>
      <c r="Q2">
        <v>29</v>
      </c>
      <c r="R2">
        <v>947</v>
      </c>
      <c r="S2">
        <v>953</v>
      </c>
      <c r="T2">
        <v>967</v>
      </c>
      <c r="U2">
        <v>971</v>
      </c>
      <c r="V2">
        <v>977</v>
      </c>
      <c r="W2">
        <v>983</v>
      </c>
    </row>
    <row r="3" spans="1:23">
      <c r="G3">
        <v>2</v>
      </c>
      <c r="H3">
        <v>31</v>
      </c>
      <c r="I3">
        <v>37</v>
      </c>
      <c r="J3">
        <v>41</v>
      </c>
      <c r="K3">
        <v>43</v>
      </c>
      <c r="L3">
        <v>47</v>
      </c>
      <c r="M3">
        <v>53</v>
      </c>
      <c r="N3">
        <v>59</v>
      </c>
      <c r="O3">
        <v>61</v>
      </c>
      <c r="P3">
        <v>67</v>
      </c>
      <c r="Q3">
        <v>71</v>
      </c>
      <c r="R3">
        <v>991</v>
      </c>
      <c r="S3">
        <v>997</v>
      </c>
      <c r="T3">
        <v>1009</v>
      </c>
      <c r="U3">
        <v>1013</v>
      </c>
      <c r="V3">
        <v>1019</v>
      </c>
      <c r="W3">
        <v>1021</v>
      </c>
    </row>
    <row r="4" spans="1:23">
      <c r="G4">
        <v>3</v>
      </c>
      <c r="H4">
        <v>73</v>
      </c>
      <c r="I4">
        <v>79</v>
      </c>
      <c r="J4">
        <v>83</v>
      </c>
      <c r="K4">
        <v>89</v>
      </c>
      <c r="L4">
        <v>97</v>
      </c>
      <c r="M4">
        <v>101</v>
      </c>
      <c r="N4">
        <v>103</v>
      </c>
      <c r="O4">
        <v>107</v>
      </c>
      <c r="P4">
        <v>109</v>
      </c>
      <c r="Q4">
        <v>113</v>
      </c>
      <c r="R4">
        <v>1031</v>
      </c>
      <c r="S4">
        <v>1033</v>
      </c>
      <c r="T4">
        <v>1039</v>
      </c>
      <c r="U4">
        <v>1049</v>
      </c>
      <c r="V4">
        <v>1051</v>
      </c>
      <c r="W4">
        <v>1061</v>
      </c>
    </row>
    <row r="5" spans="1:23">
      <c r="G5">
        <v>4</v>
      </c>
      <c r="H5">
        <v>127</v>
      </c>
      <c r="I5">
        <v>131</v>
      </c>
      <c r="J5">
        <v>137</v>
      </c>
      <c r="K5">
        <v>139</v>
      </c>
      <c r="L5">
        <v>149</v>
      </c>
      <c r="M5">
        <v>151</v>
      </c>
      <c r="N5">
        <v>157</v>
      </c>
      <c r="O5">
        <v>163</v>
      </c>
      <c r="P5">
        <v>167</v>
      </c>
      <c r="Q5">
        <v>173</v>
      </c>
      <c r="R5">
        <v>1993</v>
      </c>
      <c r="S5">
        <v>1997</v>
      </c>
      <c r="T5">
        <v>1999</v>
      </c>
      <c r="U5">
        <v>2003</v>
      </c>
      <c r="V5">
        <v>2011</v>
      </c>
      <c r="W5">
        <v>2017</v>
      </c>
    </row>
    <row r="6" spans="1:23">
      <c r="A6">
        <v>1</v>
      </c>
      <c r="B6">
        <f>CODE(MID(Linear!I$12,A6,1))</f>
        <v>89</v>
      </c>
      <c r="C6">
        <f>MOD(B6,16)</f>
        <v>9</v>
      </c>
      <c r="D6">
        <f>MOD((B6-C6)/16,16)</f>
        <v>5</v>
      </c>
      <c r="E6">
        <f ca="1">INDIRECT("R"&amp;(C6+1)&amp;"C"&amp;(D6+7),0)</f>
        <v>439</v>
      </c>
      <c r="G6">
        <v>5</v>
      </c>
      <c r="H6">
        <v>179</v>
      </c>
      <c r="I6">
        <v>181</v>
      </c>
      <c r="J6">
        <v>191</v>
      </c>
      <c r="K6">
        <v>193</v>
      </c>
      <c r="L6">
        <v>197</v>
      </c>
      <c r="M6">
        <v>199</v>
      </c>
      <c r="N6">
        <v>211</v>
      </c>
      <c r="O6">
        <v>223</v>
      </c>
      <c r="P6">
        <v>227</v>
      </c>
      <c r="Q6">
        <v>229</v>
      </c>
      <c r="R6">
        <v>2063</v>
      </c>
      <c r="S6">
        <v>2069</v>
      </c>
      <c r="T6">
        <v>2081</v>
      </c>
      <c r="U6">
        <v>2083</v>
      </c>
      <c r="V6">
        <v>2087</v>
      </c>
      <c r="W6">
        <v>2089</v>
      </c>
    </row>
    <row r="7" spans="1:23">
      <c r="A7">
        <v>2</v>
      </c>
      <c r="B7">
        <f>CODE(MID(Linear!I$12,A7,1))</f>
        <v>111</v>
      </c>
      <c r="C7">
        <f t="shared" ref="C7:C10" si="0">MOD(B7,16)</f>
        <v>15</v>
      </c>
      <c r="D7">
        <f t="shared" ref="D7:D10" si="1">MOD((B7-C7)/16,16)</f>
        <v>6</v>
      </c>
      <c r="E7">
        <f t="shared" ref="E7:E10" ca="1" si="2">INDIRECT("R"&amp;(C7+1)&amp;"C"&amp;(D7+7),0)</f>
        <v>839</v>
      </c>
      <c r="G7">
        <v>6</v>
      </c>
      <c r="H7">
        <v>233</v>
      </c>
      <c r="I7">
        <v>239</v>
      </c>
      <c r="J7">
        <v>241</v>
      </c>
      <c r="K7">
        <v>251</v>
      </c>
      <c r="L7">
        <v>257</v>
      </c>
      <c r="M7">
        <v>263</v>
      </c>
      <c r="N7">
        <v>269</v>
      </c>
      <c r="O7">
        <v>271</v>
      </c>
      <c r="P7">
        <v>277</v>
      </c>
      <c r="Q7">
        <v>281</v>
      </c>
      <c r="R7">
        <v>2131</v>
      </c>
      <c r="S7">
        <v>2137</v>
      </c>
      <c r="T7">
        <v>2141</v>
      </c>
      <c r="U7">
        <v>2143</v>
      </c>
      <c r="V7">
        <v>2153</v>
      </c>
      <c r="W7">
        <v>2161</v>
      </c>
    </row>
    <row r="8" spans="1:23">
      <c r="A8">
        <v>3</v>
      </c>
      <c r="B8">
        <f>CODE(MID(Linear!I$12,A8,1))</f>
        <v>117</v>
      </c>
      <c r="C8">
        <f t="shared" si="0"/>
        <v>5</v>
      </c>
      <c r="D8">
        <f t="shared" si="1"/>
        <v>7</v>
      </c>
      <c r="E8">
        <f t="shared" ca="1" si="2"/>
        <v>211</v>
      </c>
      <c r="G8">
        <v>7</v>
      </c>
      <c r="H8">
        <v>283</v>
      </c>
      <c r="I8">
        <v>293</v>
      </c>
      <c r="J8">
        <v>307</v>
      </c>
      <c r="K8">
        <v>311</v>
      </c>
      <c r="L8">
        <v>313</v>
      </c>
      <c r="M8">
        <v>317</v>
      </c>
      <c r="N8">
        <v>331</v>
      </c>
      <c r="O8">
        <v>337</v>
      </c>
      <c r="P8">
        <v>347</v>
      </c>
      <c r="Q8">
        <v>349</v>
      </c>
      <c r="R8">
        <v>2221</v>
      </c>
      <c r="S8">
        <v>2237</v>
      </c>
      <c r="T8">
        <v>2239</v>
      </c>
      <c r="U8">
        <v>2243</v>
      </c>
      <c r="V8">
        <v>2251</v>
      </c>
      <c r="W8">
        <v>2267</v>
      </c>
    </row>
    <row r="9" spans="1:23">
      <c r="A9">
        <v>4</v>
      </c>
      <c r="B9">
        <f>CODE(MID(Linear!I$12,A9,1))</f>
        <v>114</v>
      </c>
      <c r="C9">
        <f t="shared" si="0"/>
        <v>2</v>
      </c>
      <c r="D9">
        <f t="shared" si="1"/>
        <v>7</v>
      </c>
      <c r="E9">
        <f t="shared" ca="1" si="2"/>
        <v>59</v>
      </c>
      <c r="G9">
        <v>8</v>
      </c>
      <c r="H9">
        <v>353</v>
      </c>
      <c r="I9">
        <v>359</v>
      </c>
      <c r="J9">
        <v>367</v>
      </c>
      <c r="K9">
        <v>373</v>
      </c>
      <c r="L9">
        <v>379</v>
      </c>
      <c r="M9">
        <v>383</v>
      </c>
      <c r="N9">
        <v>389</v>
      </c>
      <c r="O9">
        <v>397</v>
      </c>
      <c r="P9">
        <v>401</v>
      </c>
      <c r="Q9">
        <v>409</v>
      </c>
      <c r="R9">
        <v>2293</v>
      </c>
      <c r="S9">
        <v>2297</v>
      </c>
      <c r="T9">
        <v>2309</v>
      </c>
      <c r="U9">
        <v>2311</v>
      </c>
      <c r="V9">
        <v>2333</v>
      </c>
      <c r="W9">
        <v>2339</v>
      </c>
    </row>
    <row r="10" spans="1:23">
      <c r="A10">
        <v>5</v>
      </c>
      <c r="B10">
        <f>CODE(MID(Linear!I$12,A10,1))</f>
        <v>32</v>
      </c>
      <c r="C10">
        <f t="shared" si="0"/>
        <v>0</v>
      </c>
      <c r="D10">
        <f t="shared" si="1"/>
        <v>2</v>
      </c>
      <c r="E10">
        <f t="shared" ca="1" si="2"/>
        <v>2</v>
      </c>
      <c r="G10">
        <v>9</v>
      </c>
      <c r="H10">
        <v>419</v>
      </c>
      <c r="I10">
        <v>421</v>
      </c>
      <c r="J10">
        <v>431</v>
      </c>
      <c r="K10">
        <v>433</v>
      </c>
      <c r="L10">
        <v>439</v>
      </c>
      <c r="M10">
        <v>443</v>
      </c>
      <c r="N10">
        <v>449</v>
      </c>
      <c r="O10">
        <v>457</v>
      </c>
      <c r="P10">
        <v>461</v>
      </c>
      <c r="Q10">
        <v>463</v>
      </c>
      <c r="R10">
        <v>2371</v>
      </c>
      <c r="S10">
        <v>2377</v>
      </c>
      <c r="T10">
        <v>2381</v>
      </c>
      <c r="U10">
        <v>2383</v>
      </c>
      <c r="V10">
        <v>2389</v>
      </c>
      <c r="W10">
        <v>2393</v>
      </c>
    </row>
    <row r="11" spans="1:23">
      <c r="A11" t="s">
        <v>41</v>
      </c>
      <c r="B11">
        <f ca="1">MOD(PRODUCT(E6:E10),F13)</f>
        <v>3778</v>
      </c>
      <c r="F11">
        <v>1103515245</v>
      </c>
      <c r="G11">
        <v>10</v>
      </c>
      <c r="H11">
        <v>467</v>
      </c>
      <c r="I11">
        <v>479</v>
      </c>
      <c r="J11">
        <v>487</v>
      </c>
      <c r="K11">
        <v>491</v>
      </c>
      <c r="L11">
        <v>499</v>
      </c>
      <c r="M11">
        <v>503</v>
      </c>
      <c r="N11">
        <v>509</v>
      </c>
      <c r="O11">
        <v>521</v>
      </c>
      <c r="P11">
        <v>523</v>
      </c>
      <c r="Q11">
        <v>541</v>
      </c>
      <c r="R11">
        <v>2437</v>
      </c>
      <c r="S11">
        <v>2441</v>
      </c>
      <c r="T11">
        <v>2447</v>
      </c>
      <c r="U11">
        <v>2459</v>
      </c>
      <c r="V11">
        <v>2467</v>
      </c>
      <c r="W11">
        <v>2473</v>
      </c>
    </row>
    <row r="12" spans="1:23">
      <c r="A12" t="s">
        <v>42</v>
      </c>
      <c r="B12">
        <f ca="1">MOD(B11*F11+F12,F13)</f>
        <v>5331</v>
      </c>
      <c r="C12">
        <f ca="1">MOD(B12,2)</f>
        <v>1</v>
      </c>
      <c r="D12">
        <f ca="1">B12/F$13</f>
        <v>0.162689208984375</v>
      </c>
      <c r="E12">
        <f ca="1">IF(D12&lt;0.25,0,IF(D12&lt;0.5,1,IF(D12&lt;0.75,3,4)))</f>
        <v>0</v>
      </c>
      <c r="F12">
        <v>12345</v>
      </c>
      <c r="G12">
        <v>11</v>
      </c>
      <c r="H12">
        <v>547</v>
      </c>
      <c r="I12">
        <v>557</v>
      </c>
      <c r="J12">
        <v>563</v>
      </c>
      <c r="K12">
        <v>569</v>
      </c>
      <c r="L12">
        <v>571</v>
      </c>
      <c r="M12">
        <v>577</v>
      </c>
      <c r="N12">
        <v>587</v>
      </c>
      <c r="O12">
        <v>593</v>
      </c>
      <c r="P12">
        <v>599</v>
      </c>
      <c r="Q12">
        <v>601</v>
      </c>
      <c r="R12">
        <v>2539</v>
      </c>
      <c r="S12">
        <v>2543</v>
      </c>
      <c r="T12">
        <v>2549</v>
      </c>
      <c r="U12">
        <v>2551</v>
      </c>
      <c r="V12">
        <v>2557</v>
      </c>
      <c r="W12">
        <v>2579</v>
      </c>
    </row>
    <row r="13" spans="1:23">
      <c r="A13" t="s">
        <v>43</v>
      </c>
      <c r="B13" s="14">
        <f t="shared" ref="B13:B33" ca="1" si="3">MOD(B12*F$11+F$12,F$13)</f>
        <v>22544</v>
      </c>
      <c r="C13">
        <f t="shared" ref="C13:C33" ca="1" si="4">IF(D13&lt;0.5,0,1)</f>
        <v>1</v>
      </c>
      <c r="D13">
        <f t="shared" ref="D13:D33" ca="1" si="5">B13/F$13</f>
        <v>0.68798828125</v>
      </c>
      <c r="E13">
        <f t="shared" ref="E13:E33" ca="1" si="6">IF(D13&lt;0.25,0,IF(D13&lt;0.5,1,IF(D13&lt;0.75,3,4)))</f>
        <v>3</v>
      </c>
      <c r="F13">
        <v>32768</v>
      </c>
      <c r="G13">
        <v>12</v>
      </c>
      <c r="H13">
        <v>607</v>
      </c>
      <c r="I13">
        <v>613</v>
      </c>
      <c r="J13">
        <v>617</v>
      </c>
      <c r="K13">
        <v>619</v>
      </c>
      <c r="L13">
        <v>631</v>
      </c>
      <c r="M13">
        <v>641</v>
      </c>
      <c r="N13">
        <v>643</v>
      </c>
      <c r="O13">
        <v>647</v>
      </c>
      <c r="P13">
        <v>653</v>
      </c>
      <c r="Q13">
        <v>659</v>
      </c>
      <c r="R13">
        <v>2621</v>
      </c>
      <c r="S13">
        <v>2633</v>
      </c>
      <c r="T13">
        <v>2647</v>
      </c>
      <c r="U13">
        <v>2657</v>
      </c>
      <c r="V13">
        <v>2659</v>
      </c>
      <c r="W13">
        <v>2663</v>
      </c>
    </row>
    <row r="14" spans="1:23">
      <c r="A14" t="s">
        <v>44</v>
      </c>
      <c r="B14" s="14">
        <f t="shared" ca="1" si="3"/>
        <v>3849</v>
      </c>
      <c r="C14">
        <f t="shared" ca="1" si="4"/>
        <v>0</v>
      </c>
      <c r="D14">
        <f t="shared" ca="1" si="5"/>
        <v>0.117462158203125</v>
      </c>
      <c r="E14">
        <f t="shared" ca="1" si="6"/>
        <v>0</v>
      </c>
      <c r="G14">
        <v>13</v>
      </c>
      <c r="H14">
        <v>661</v>
      </c>
      <c r="I14">
        <v>673</v>
      </c>
      <c r="J14">
        <v>677</v>
      </c>
      <c r="K14">
        <v>683</v>
      </c>
      <c r="L14">
        <v>691</v>
      </c>
      <c r="M14">
        <v>701</v>
      </c>
      <c r="N14">
        <v>709</v>
      </c>
      <c r="O14">
        <v>719</v>
      </c>
      <c r="P14">
        <v>727</v>
      </c>
      <c r="Q14">
        <v>733</v>
      </c>
      <c r="R14">
        <v>2689</v>
      </c>
      <c r="S14">
        <v>2693</v>
      </c>
      <c r="T14">
        <v>2699</v>
      </c>
      <c r="U14">
        <v>2707</v>
      </c>
      <c r="V14">
        <v>2711</v>
      </c>
      <c r="W14">
        <v>2713</v>
      </c>
    </row>
    <row r="15" spans="1:23">
      <c r="A15" t="s">
        <v>45</v>
      </c>
      <c r="B15" s="14">
        <f t="shared" ca="1" si="3"/>
        <v>21774</v>
      </c>
      <c r="C15">
        <f t="shared" ca="1" si="4"/>
        <v>1</v>
      </c>
      <c r="D15">
        <f t="shared" ca="1" si="5"/>
        <v>0.66448974609375</v>
      </c>
      <c r="E15">
        <f t="shared" ca="1" si="6"/>
        <v>3</v>
      </c>
      <c r="G15">
        <v>14</v>
      </c>
      <c r="H15">
        <v>739</v>
      </c>
      <c r="I15">
        <v>743</v>
      </c>
      <c r="J15">
        <v>751</v>
      </c>
      <c r="K15">
        <v>757</v>
      </c>
      <c r="L15">
        <v>761</v>
      </c>
      <c r="M15">
        <v>769</v>
      </c>
      <c r="N15">
        <v>773</v>
      </c>
      <c r="O15">
        <v>787</v>
      </c>
      <c r="P15">
        <v>797</v>
      </c>
      <c r="Q15">
        <v>809</v>
      </c>
      <c r="R15">
        <v>2749</v>
      </c>
      <c r="S15">
        <v>2753</v>
      </c>
      <c r="T15">
        <v>2767</v>
      </c>
      <c r="U15">
        <v>2777</v>
      </c>
      <c r="V15">
        <v>2789</v>
      </c>
      <c r="W15">
        <v>2791</v>
      </c>
    </row>
    <row r="16" spans="1:23">
      <c r="A16" t="s">
        <v>46</v>
      </c>
      <c r="B16" s="14">
        <f t="shared" ca="1" si="3"/>
        <v>11055</v>
      </c>
      <c r="C16">
        <f t="shared" ca="1" si="4"/>
        <v>0</v>
      </c>
      <c r="D16">
        <f t="shared" ca="1" si="5"/>
        <v>0.337371826171875</v>
      </c>
      <c r="E16">
        <f t="shared" ca="1" si="6"/>
        <v>1</v>
      </c>
      <c r="G16">
        <v>15</v>
      </c>
      <c r="H16">
        <v>811</v>
      </c>
      <c r="I16">
        <v>821</v>
      </c>
      <c r="J16">
        <v>823</v>
      </c>
      <c r="K16">
        <v>827</v>
      </c>
      <c r="L16">
        <v>829</v>
      </c>
      <c r="M16">
        <v>839</v>
      </c>
      <c r="N16">
        <v>853</v>
      </c>
      <c r="O16">
        <v>857</v>
      </c>
      <c r="P16">
        <v>859</v>
      </c>
      <c r="Q16">
        <v>863</v>
      </c>
      <c r="R16">
        <v>2833</v>
      </c>
      <c r="S16">
        <v>2837</v>
      </c>
      <c r="T16">
        <v>2843</v>
      </c>
      <c r="U16">
        <v>2851</v>
      </c>
      <c r="V16">
        <v>2857</v>
      </c>
      <c r="W16">
        <v>2861</v>
      </c>
    </row>
    <row r="17" spans="1:23">
      <c r="A17" t="s">
        <v>47</v>
      </c>
      <c r="B17" s="14">
        <f t="shared" ca="1" si="3"/>
        <v>25916</v>
      </c>
      <c r="C17">
        <f t="shared" ca="1" si="4"/>
        <v>1</v>
      </c>
      <c r="D17">
        <f t="shared" ca="1" si="5"/>
        <v>0.7908935546875</v>
      </c>
      <c r="E17">
        <f t="shared" ca="1" si="6"/>
        <v>4</v>
      </c>
      <c r="G17">
        <v>16</v>
      </c>
      <c r="H17">
        <v>877</v>
      </c>
      <c r="I17">
        <v>881</v>
      </c>
      <c r="J17">
        <v>883</v>
      </c>
      <c r="K17">
        <v>887</v>
      </c>
      <c r="L17">
        <v>907</v>
      </c>
      <c r="M17">
        <v>911</v>
      </c>
      <c r="N17">
        <v>919</v>
      </c>
      <c r="O17">
        <v>929</v>
      </c>
      <c r="P17">
        <v>937</v>
      </c>
      <c r="Q17">
        <v>941</v>
      </c>
      <c r="R17">
        <v>2909</v>
      </c>
      <c r="S17">
        <v>2917</v>
      </c>
      <c r="T17">
        <v>2927</v>
      </c>
      <c r="U17">
        <v>2939</v>
      </c>
      <c r="V17">
        <v>2953</v>
      </c>
      <c r="W17">
        <v>2957</v>
      </c>
    </row>
    <row r="18" spans="1:23">
      <c r="A18" t="s">
        <v>48</v>
      </c>
      <c r="B18" s="14">
        <f t="shared" ca="1" si="3"/>
        <v>4805</v>
      </c>
      <c r="C18">
        <f t="shared" ca="1" si="4"/>
        <v>0</v>
      </c>
      <c r="D18">
        <f t="shared" ca="1" si="5"/>
        <v>0.146636962890625</v>
      </c>
      <c r="E18">
        <f t="shared" ca="1" si="6"/>
        <v>0</v>
      </c>
    </row>
    <row r="19" spans="1:23">
      <c r="A19" t="s">
        <v>49</v>
      </c>
      <c r="B19" s="14">
        <f t="shared" ca="1" si="3"/>
        <v>13338</v>
      </c>
      <c r="C19">
        <f t="shared" ca="1" si="4"/>
        <v>0</v>
      </c>
      <c r="D19">
        <f t="shared" ca="1" si="5"/>
        <v>0.40704345703125</v>
      </c>
      <c r="E19">
        <f t="shared" ca="1" si="6"/>
        <v>1</v>
      </c>
      <c r="H19" s="15">
        <f ca="1">1+E17</f>
        <v>5</v>
      </c>
      <c r="I19" s="1" t="str">
        <f ca="1">IF(H21=1,IF(H22=1,"-"&amp;H19&amp;"x - "&amp;H20,"-"&amp;H19&amp;"x + "&amp;H20),IF(H22=1,H19&amp;"x - "&amp;H20,H19&amp;"x + "&amp;H20))</f>
        <v>5x + 2</v>
      </c>
      <c r="J19" s="1">
        <f ca="1">IF(H21=1,-H19,H19)</f>
        <v>5</v>
      </c>
      <c r="K19" s="1" t="s">
        <v>50</v>
      </c>
    </row>
    <row r="20" spans="1:23">
      <c r="A20" t="s">
        <v>51</v>
      </c>
      <c r="B20" s="14">
        <f t="shared" ca="1" si="3"/>
        <v>19275</v>
      </c>
      <c r="C20">
        <f t="shared" ca="1" si="4"/>
        <v>1</v>
      </c>
      <c r="D20">
        <f t="shared" ca="1" si="5"/>
        <v>0.588226318359375</v>
      </c>
      <c r="E20">
        <f t="shared" ca="1" si="6"/>
        <v>3</v>
      </c>
      <c r="H20" s="15">
        <f ca="1">E19+1+E18</f>
        <v>2</v>
      </c>
      <c r="I20" s="1"/>
      <c r="J20" s="1">
        <f ca="1">IF(H22=1,-H20,H20)</f>
        <v>2</v>
      </c>
      <c r="K20" s="1" t="s">
        <v>52</v>
      </c>
    </row>
    <row r="21" spans="1:23">
      <c r="A21" t="s">
        <v>53</v>
      </c>
      <c r="B21" s="14">
        <f t="shared" ca="1" si="3"/>
        <v>6440</v>
      </c>
      <c r="C21">
        <f t="shared" ca="1" si="4"/>
        <v>0</v>
      </c>
      <c r="D21">
        <f t="shared" ca="1" si="5"/>
        <v>0.196533203125</v>
      </c>
      <c r="E21">
        <f t="shared" ca="1" si="6"/>
        <v>0</v>
      </c>
      <c r="G21" t="s">
        <v>54</v>
      </c>
      <c r="H21" s="15">
        <f ca="1">C18</f>
        <v>0</v>
      </c>
    </row>
    <row r="22" spans="1:23">
      <c r="A22" t="s">
        <v>55</v>
      </c>
      <c r="B22" s="14">
        <f t="shared" ca="1" si="3"/>
        <v>5697</v>
      </c>
      <c r="C22">
        <f t="shared" ca="1" si="4"/>
        <v>0</v>
      </c>
      <c r="D22">
        <f t="shared" ca="1" si="5"/>
        <v>0.173858642578125</v>
      </c>
      <c r="E22">
        <f t="shared" ca="1" si="6"/>
        <v>0</v>
      </c>
      <c r="G22" t="s">
        <v>56</v>
      </c>
      <c r="H22" s="15">
        <f ca="1">C19</f>
        <v>0</v>
      </c>
      <c r="M22" s="14"/>
    </row>
    <row r="23" spans="1:23">
      <c r="A23" t="s">
        <v>57</v>
      </c>
      <c r="B23" s="14">
        <f t="shared" ca="1" si="3"/>
        <v>30694</v>
      </c>
      <c r="C23">
        <f t="shared" ca="1" si="4"/>
        <v>1</v>
      </c>
      <c r="D23">
        <f t="shared" ca="1" si="5"/>
        <v>0.93670654296875</v>
      </c>
      <c r="E23">
        <f t="shared" ca="1" si="6"/>
        <v>4</v>
      </c>
      <c r="H23" s="15"/>
      <c r="I23" s="1" t="s">
        <v>14</v>
      </c>
      <c r="J23" s="1" t="s">
        <v>58</v>
      </c>
      <c r="M23" s="14"/>
    </row>
    <row r="24" spans="1:23">
      <c r="A24" t="s">
        <v>59</v>
      </c>
      <c r="B24" s="14">
        <f t="shared" ca="1" si="3"/>
        <v>20775</v>
      </c>
      <c r="C24">
        <f t="shared" ca="1" si="4"/>
        <v>1</v>
      </c>
      <c r="D24">
        <f t="shared" ca="1" si="5"/>
        <v>0.634002685546875</v>
      </c>
      <c r="E24">
        <f t="shared" ca="1" si="6"/>
        <v>3</v>
      </c>
      <c r="H24" s="18"/>
      <c r="I24" s="1">
        <f ca="1">E16+-5</f>
        <v>-4</v>
      </c>
      <c r="J24" s="1">
        <f ca="1">J$19*I24+J$20</f>
        <v>-18</v>
      </c>
      <c r="K24" s="1" t="str">
        <f ca="1">"("&amp;I24&amp;", "&amp;J24&amp;")"</f>
        <v>(-4, -18)</v>
      </c>
      <c r="M24" s="14"/>
    </row>
    <row r="25" spans="1:23">
      <c r="A25" t="s">
        <v>60</v>
      </c>
      <c r="B25" s="14">
        <f t="shared" ca="1" si="3"/>
        <v>8148</v>
      </c>
      <c r="C25">
        <f t="shared" ca="1" si="4"/>
        <v>0</v>
      </c>
      <c r="D25">
        <f t="shared" ca="1" si="5"/>
        <v>0.2486572265625</v>
      </c>
      <c r="E25">
        <f t="shared" ca="1" si="6"/>
        <v>0</v>
      </c>
      <c r="H25" s="15"/>
      <c r="I25" s="1">
        <f ca="1">I24+E17+1</f>
        <v>1</v>
      </c>
      <c r="J25" s="1">
        <f ca="1">J$19*I25+J$20</f>
        <v>7</v>
      </c>
      <c r="K25" s="1" t="str">
        <f ca="1">"("&amp;I25&amp;", "&amp;J25&amp;")"</f>
        <v>(1, 7)</v>
      </c>
      <c r="M25" s="14"/>
    </row>
    <row r="26" spans="1:23">
      <c r="A26" t="s">
        <v>61</v>
      </c>
      <c r="B26" s="14">
        <f t="shared" ca="1" si="3"/>
        <v>21885</v>
      </c>
      <c r="C26">
        <f t="shared" ca="1" si="4"/>
        <v>1</v>
      </c>
      <c r="D26">
        <f t="shared" ca="1" si="5"/>
        <v>0.667877197265625</v>
      </c>
      <c r="E26">
        <f t="shared" ca="1" si="6"/>
        <v>3</v>
      </c>
      <c r="H26" s="15"/>
      <c r="M26" s="14"/>
    </row>
    <row r="27" spans="1:23">
      <c r="A27" t="s">
        <v>62</v>
      </c>
      <c r="B27" s="14">
        <f t="shared" ca="1" si="3"/>
        <v>11378</v>
      </c>
      <c r="C27">
        <f t="shared" ca="1" si="4"/>
        <v>0</v>
      </c>
      <c r="D27">
        <f t="shared" ca="1" si="5"/>
        <v>0.34722900390625</v>
      </c>
      <c r="E27">
        <f t="shared" ca="1" si="6"/>
        <v>1</v>
      </c>
      <c r="L27" s="14"/>
    </row>
    <row r="28" spans="1:23">
      <c r="A28" t="s">
        <v>63</v>
      </c>
      <c r="B28" s="14">
        <f t="shared" ca="1" si="3"/>
        <v>22723</v>
      </c>
      <c r="C28">
        <f t="shared" ca="1" si="4"/>
        <v>1</v>
      </c>
      <c r="D28">
        <f t="shared" ca="1" si="5"/>
        <v>0.693450927734375</v>
      </c>
      <c r="E28">
        <f t="shared" ca="1" si="6"/>
        <v>3</v>
      </c>
      <c r="M28" s="14"/>
    </row>
    <row r="29" spans="1:23">
      <c r="A29" t="s">
        <v>64</v>
      </c>
      <c r="B29" s="14">
        <f t="shared" ca="1" si="3"/>
        <v>25920</v>
      </c>
      <c r="C29">
        <f t="shared" ca="1" si="4"/>
        <v>1</v>
      </c>
      <c r="D29">
        <f t="shared" ca="1" si="5"/>
        <v>0.791015625</v>
      </c>
      <c r="E29">
        <f t="shared" ca="1" si="6"/>
        <v>4</v>
      </c>
      <c r="M29" s="14"/>
    </row>
    <row r="30" spans="1:23">
      <c r="A30" t="s">
        <v>65</v>
      </c>
      <c r="B30" s="14">
        <f t="shared" ca="1" si="3"/>
        <v>19577</v>
      </c>
      <c r="C30">
        <f t="shared" ca="1" si="4"/>
        <v>1</v>
      </c>
      <c r="D30">
        <f t="shared" ca="1" si="5"/>
        <v>0.597442626953125</v>
      </c>
      <c r="E30">
        <f t="shared" ca="1" si="6"/>
        <v>3</v>
      </c>
      <c r="M30" s="14"/>
    </row>
    <row r="31" spans="1:23">
      <c r="A31" t="s">
        <v>66</v>
      </c>
      <c r="B31" s="14">
        <f t="shared" ca="1" si="3"/>
        <v>7614</v>
      </c>
      <c r="C31">
        <f t="shared" ca="1" si="4"/>
        <v>0</v>
      </c>
      <c r="D31">
        <f t="shared" ca="1" si="5"/>
        <v>0.23236083984375</v>
      </c>
      <c r="E31">
        <f t="shared" ca="1" si="6"/>
        <v>0</v>
      </c>
      <c r="M31" s="14"/>
    </row>
    <row r="32" spans="1:23">
      <c r="A32" t="s">
        <v>67</v>
      </c>
      <c r="B32" s="14">
        <f t="shared" ca="1" si="3"/>
        <v>15903</v>
      </c>
      <c r="C32">
        <f t="shared" ca="1" si="4"/>
        <v>0</v>
      </c>
      <c r="D32">
        <f t="shared" ca="1" si="5"/>
        <v>0.485321044921875</v>
      </c>
      <c r="E32">
        <f t="shared" ca="1" si="6"/>
        <v>1</v>
      </c>
      <c r="M32" s="14"/>
    </row>
    <row r="33" spans="1:13">
      <c r="A33" t="s">
        <v>68</v>
      </c>
      <c r="B33" s="14">
        <f t="shared" ca="1" si="3"/>
        <v>5484</v>
      </c>
      <c r="C33">
        <f t="shared" ca="1" si="4"/>
        <v>0</v>
      </c>
      <c r="D33">
        <f t="shared" ca="1" si="5"/>
        <v>0.1673583984375</v>
      </c>
      <c r="E33">
        <f t="shared" ca="1" si="6"/>
        <v>0</v>
      </c>
      <c r="M33" s="14"/>
    </row>
    <row r="34" spans="1:13">
      <c r="A34" t="s">
        <v>69</v>
      </c>
      <c r="B34" s="14">
        <f t="shared" ref="B34:B55" ca="1" si="7">MOD(B33*F$11+F$12,F$13)</f>
        <v>14133</v>
      </c>
      <c r="C34">
        <f t="shared" ref="C34:C55" ca="1" si="8">IF(D34&lt;0.5,0,1)</f>
        <v>0</v>
      </c>
      <c r="D34">
        <f t="shared" ref="D34:D55" ca="1" si="9">B34/F$13</f>
        <v>0.431304931640625</v>
      </c>
      <c r="E34">
        <f t="shared" ref="E34:E55" ca="1" si="10">IF(D34&lt;0.25,0,IF(D34&lt;0.5,1,IF(D34&lt;0.75,3,4)))</f>
        <v>1</v>
      </c>
      <c r="M34" s="14"/>
    </row>
    <row r="35" spans="1:13">
      <c r="A35" t="s">
        <v>70</v>
      </c>
      <c r="B35" s="14">
        <f t="shared" ca="1" si="7"/>
        <v>22474</v>
      </c>
      <c r="C35">
        <f t="shared" ca="1" si="8"/>
        <v>1</v>
      </c>
      <c r="D35">
        <f t="shared" ca="1" si="9"/>
        <v>0.68585205078125</v>
      </c>
      <c r="E35">
        <f t="shared" ca="1" si="10"/>
        <v>3</v>
      </c>
      <c r="M35" s="14"/>
    </row>
    <row r="36" spans="1:13">
      <c r="A36" t="s">
        <v>71</v>
      </c>
      <c r="B36" s="14">
        <f t="shared" ca="1" si="7"/>
        <v>7483</v>
      </c>
      <c r="C36">
        <f t="shared" ca="1" si="8"/>
        <v>0</v>
      </c>
      <c r="D36">
        <f t="shared" ca="1" si="9"/>
        <v>0.228363037109375</v>
      </c>
      <c r="E36">
        <f t="shared" ca="1" si="10"/>
        <v>0</v>
      </c>
      <c r="M36" s="14"/>
    </row>
    <row r="37" spans="1:13">
      <c r="A37" t="s">
        <v>72</v>
      </c>
      <c r="B37" s="14">
        <f t="shared" ca="1" si="7"/>
        <v>7256</v>
      </c>
      <c r="C37">
        <f t="shared" ca="1" si="8"/>
        <v>0</v>
      </c>
      <c r="D37">
        <f t="shared" ca="1" si="9"/>
        <v>0.221435546875</v>
      </c>
      <c r="E37">
        <f t="shared" ca="1" si="10"/>
        <v>0</v>
      </c>
      <c r="M37" s="14"/>
    </row>
    <row r="38" spans="1:13">
      <c r="A38" t="s">
        <v>73</v>
      </c>
      <c r="B38" s="14">
        <f t="shared" ca="1" si="7"/>
        <v>4529</v>
      </c>
      <c r="C38">
        <f t="shared" ca="1" si="8"/>
        <v>0</v>
      </c>
      <c r="D38">
        <f t="shared" ca="1" si="9"/>
        <v>0.138214111328125</v>
      </c>
      <c r="E38">
        <f t="shared" ca="1" si="10"/>
        <v>0</v>
      </c>
      <c r="M38" s="14"/>
    </row>
    <row r="39" spans="1:13">
      <c r="A39" t="s">
        <v>74</v>
      </c>
      <c r="B39" s="14">
        <f t="shared" ca="1" si="7"/>
        <v>9878</v>
      </c>
      <c r="C39">
        <f t="shared" ca="1" si="8"/>
        <v>0</v>
      </c>
      <c r="D39">
        <f t="shared" ca="1" si="9"/>
        <v>0.30145263671875</v>
      </c>
      <c r="E39">
        <f t="shared" ca="1" si="10"/>
        <v>1</v>
      </c>
      <c r="M39" s="14"/>
    </row>
    <row r="40" spans="1:13">
      <c r="A40" t="s">
        <v>75</v>
      </c>
      <c r="B40" s="14">
        <f t="shared" ca="1" si="7"/>
        <v>21015</v>
      </c>
      <c r="C40">
        <f t="shared" ca="1" si="8"/>
        <v>1</v>
      </c>
      <c r="D40">
        <f t="shared" ca="1" si="9"/>
        <v>0.641326904296875</v>
      </c>
      <c r="E40">
        <f t="shared" ca="1" si="10"/>
        <v>3</v>
      </c>
      <c r="M40" s="14"/>
    </row>
    <row r="41" spans="1:13">
      <c r="A41" t="s">
        <v>76</v>
      </c>
      <c r="B41" s="14">
        <f t="shared" ca="1" si="7"/>
        <v>9732</v>
      </c>
      <c r="C41">
        <f t="shared" ca="1" si="8"/>
        <v>0</v>
      </c>
      <c r="D41">
        <f t="shared" ca="1" si="9"/>
        <v>0.2969970703125</v>
      </c>
      <c r="E41">
        <f t="shared" ca="1" si="10"/>
        <v>1</v>
      </c>
      <c r="M41" s="14"/>
    </row>
    <row r="42" spans="1:13">
      <c r="A42" t="s">
        <v>77</v>
      </c>
      <c r="B42" s="14">
        <f t="shared" ca="1" si="7"/>
        <v>6125</v>
      </c>
      <c r="C42">
        <f t="shared" ca="1" si="8"/>
        <v>0</v>
      </c>
      <c r="D42">
        <f t="shared" ca="1" si="9"/>
        <v>0.186920166015625</v>
      </c>
      <c r="E42">
        <f t="shared" ca="1" si="10"/>
        <v>0</v>
      </c>
      <c r="M42" s="14"/>
    </row>
    <row r="43" spans="1:13">
      <c r="A43" t="s">
        <v>78</v>
      </c>
      <c r="B43" s="14">
        <f t="shared" ca="1" si="7"/>
        <v>5666</v>
      </c>
      <c r="C43">
        <f t="shared" ca="1" si="8"/>
        <v>0</v>
      </c>
      <c r="D43">
        <f t="shared" ca="1" si="9"/>
        <v>0.17291259765625</v>
      </c>
      <c r="E43">
        <f t="shared" ca="1" si="10"/>
        <v>0</v>
      </c>
      <c r="M43" s="14"/>
    </row>
    <row r="44" spans="1:13">
      <c r="A44" t="s">
        <v>79</v>
      </c>
      <c r="B44" s="14">
        <f t="shared" ca="1" si="7"/>
        <v>30899</v>
      </c>
      <c r="C44">
        <f t="shared" ca="1" si="8"/>
        <v>1</v>
      </c>
      <c r="D44">
        <f t="shared" ca="1" si="9"/>
        <v>0.942962646484375</v>
      </c>
      <c r="E44">
        <f t="shared" ca="1" si="10"/>
        <v>4</v>
      </c>
      <c r="M44" s="14"/>
    </row>
    <row r="45" spans="1:13">
      <c r="A45" t="s">
        <v>80</v>
      </c>
      <c r="B45" s="14">
        <f t="shared" ca="1" si="7"/>
        <v>7792</v>
      </c>
      <c r="C45">
        <f t="shared" ca="1" si="8"/>
        <v>0</v>
      </c>
      <c r="D45">
        <f t="shared" ca="1" si="9"/>
        <v>0.23779296875</v>
      </c>
      <c r="E45">
        <f t="shared" ca="1" si="10"/>
        <v>0</v>
      </c>
      <c r="M45" s="14"/>
    </row>
    <row r="46" spans="1:13">
      <c r="A46" t="s">
        <v>81</v>
      </c>
      <c r="B46" s="14">
        <f t="shared" ca="1" si="7"/>
        <v>17897</v>
      </c>
      <c r="C46">
        <f t="shared" ca="1" si="8"/>
        <v>1</v>
      </c>
      <c r="D46">
        <f t="shared" ca="1" si="9"/>
        <v>0.546173095703125</v>
      </c>
      <c r="E46">
        <f t="shared" ca="1" si="10"/>
        <v>3</v>
      </c>
    </row>
    <row r="47" spans="1:13">
      <c r="A47" t="s">
        <v>82</v>
      </c>
      <c r="B47" s="14">
        <f t="shared" ca="1" si="7"/>
        <v>29294</v>
      </c>
      <c r="C47">
        <f t="shared" ca="1" si="8"/>
        <v>1</v>
      </c>
      <c r="D47">
        <f t="shared" ca="1" si="9"/>
        <v>0.89398193359375</v>
      </c>
      <c r="E47">
        <f t="shared" ca="1" si="10"/>
        <v>4</v>
      </c>
    </row>
    <row r="48" spans="1:13">
      <c r="A48" t="s">
        <v>83</v>
      </c>
      <c r="B48" s="14">
        <f t="shared" ca="1" si="7"/>
        <v>27919</v>
      </c>
      <c r="C48">
        <f t="shared" ca="1" si="8"/>
        <v>1</v>
      </c>
      <c r="D48">
        <f t="shared" ca="1" si="9"/>
        <v>0.852020263671875</v>
      </c>
      <c r="E48">
        <f t="shared" ca="1" si="10"/>
        <v>4</v>
      </c>
    </row>
    <row r="49" spans="1:5">
      <c r="A49" t="s">
        <v>84</v>
      </c>
      <c r="B49" s="14">
        <f t="shared" ca="1" si="7"/>
        <v>12700</v>
      </c>
      <c r="C49">
        <f t="shared" ca="1" si="8"/>
        <v>0</v>
      </c>
      <c r="D49">
        <f t="shared" ca="1" si="9"/>
        <v>0.3875732421875</v>
      </c>
      <c r="E49">
        <f t="shared" ca="1" si="10"/>
        <v>1</v>
      </c>
    </row>
    <row r="50" spans="1:5">
      <c r="A50" t="s">
        <v>85</v>
      </c>
      <c r="B50" s="14">
        <f t="shared" ca="1" si="7"/>
        <v>22437</v>
      </c>
      <c r="C50">
        <f t="shared" ca="1" si="8"/>
        <v>1</v>
      </c>
      <c r="D50">
        <f t="shared" ca="1" si="9"/>
        <v>0.684722900390625</v>
      </c>
      <c r="E50">
        <f t="shared" ca="1" si="10"/>
        <v>3</v>
      </c>
    </row>
    <row r="51" spans="1:5">
      <c r="A51" t="s">
        <v>86</v>
      </c>
      <c r="B51" s="14">
        <f t="shared" ca="1" si="7"/>
        <v>18298</v>
      </c>
      <c r="C51">
        <f t="shared" ca="1" si="8"/>
        <v>1</v>
      </c>
      <c r="D51">
        <f t="shared" ca="1" si="9"/>
        <v>0.55841064453125</v>
      </c>
      <c r="E51">
        <f t="shared" ca="1" si="10"/>
        <v>3</v>
      </c>
    </row>
    <row r="52" spans="1:5">
      <c r="A52" t="s">
        <v>87</v>
      </c>
      <c r="B52" s="14">
        <f t="shared" ca="1" si="7"/>
        <v>19243</v>
      </c>
      <c r="C52">
        <f t="shared" ca="1" si="8"/>
        <v>1</v>
      </c>
      <c r="D52">
        <f t="shared" ca="1" si="9"/>
        <v>0.587249755859375</v>
      </c>
      <c r="E52">
        <f t="shared" ca="1" si="10"/>
        <v>3</v>
      </c>
    </row>
    <row r="53" spans="1:5">
      <c r="A53" t="s">
        <v>88</v>
      </c>
      <c r="B53" s="14">
        <f t="shared" ca="1" si="7"/>
        <v>19336</v>
      </c>
      <c r="C53">
        <f t="shared" ca="1" si="8"/>
        <v>1</v>
      </c>
      <c r="D53">
        <f t="shared" ca="1" si="9"/>
        <v>0.590087890625</v>
      </c>
      <c r="E53">
        <f t="shared" ca="1" si="10"/>
        <v>3</v>
      </c>
    </row>
    <row r="54" spans="1:5">
      <c r="A54" t="s">
        <v>89</v>
      </c>
      <c r="B54" s="14">
        <f t="shared" ca="1" si="7"/>
        <v>18721</v>
      </c>
      <c r="C54">
        <f t="shared" ca="1" si="8"/>
        <v>1</v>
      </c>
      <c r="D54">
        <f t="shared" ca="1" si="9"/>
        <v>0.571319580078125</v>
      </c>
      <c r="E54">
        <f t="shared" ca="1" si="10"/>
        <v>3</v>
      </c>
    </row>
    <row r="55" spans="1:5">
      <c r="A55" t="s">
        <v>90</v>
      </c>
      <c r="B55" s="14">
        <f t="shared" ca="1" si="7"/>
        <v>24902</v>
      </c>
      <c r="C55">
        <f t="shared" ca="1" si="8"/>
        <v>1</v>
      </c>
      <c r="D55">
        <f t="shared" ca="1" si="9"/>
        <v>0.75994873046875</v>
      </c>
      <c r="E55">
        <f t="shared" ca="1" si="10"/>
        <v>4</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A2B2D-0544-4AF4-8F48-1115B33F73A4}">
  <dimension ref="B1:F5"/>
  <sheetViews>
    <sheetView workbookViewId="0">
      <selection activeCell="F10" sqref="F10"/>
    </sheetView>
  </sheetViews>
  <sheetFormatPr defaultRowHeight="14.45"/>
  <cols>
    <col min="1" max="1" width="4" customWidth="1"/>
  </cols>
  <sheetData>
    <row r="1" spans="2:6" ht="15" thickBot="1"/>
    <row r="2" spans="2:6">
      <c r="B2" s="38" t="s">
        <v>91</v>
      </c>
      <c r="C2" s="39"/>
      <c r="D2" s="39"/>
      <c r="E2" s="39"/>
      <c r="F2" s="40"/>
    </row>
    <row r="3" spans="2:6">
      <c r="B3" s="41"/>
      <c r="C3" s="42"/>
      <c r="D3" s="42"/>
      <c r="E3" s="42"/>
      <c r="F3" s="43"/>
    </row>
    <row r="4" spans="2:6">
      <c r="B4" s="41"/>
      <c r="C4" s="42"/>
      <c r="D4" s="42"/>
      <c r="E4" s="42"/>
      <c r="F4" s="43"/>
    </row>
    <row r="5" spans="2:6" ht="15" thickBot="1">
      <c r="B5" s="44"/>
      <c r="C5" s="45"/>
      <c r="D5" s="45"/>
      <c r="E5" s="45"/>
      <c r="F5" s="46"/>
    </row>
  </sheetData>
  <mergeCells count="1">
    <mergeCell ref="B2:F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289946819CFF499E91D197BC975371" ma:contentTypeVersion="11" ma:contentTypeDescription="Create a new document." ma:contentTypeScope="" ma:versionID="de2bd5e5ea5c6a265058c5efa4ddba81">
  <xsd:schema xmlns:xsd="http://www.w3.org/2001/XMLSchema" xmlns:xs="http://www.w3.org/2001/XMLSchema" xmlns:p="http://schemas.microsoft.com/office/2006/metadata/properties" xmlns:ns2="cca9fd2d-ef84-45c9-8063-8f4bd4c29606" xmlns:ns3="18557d39-01b8-4d71-9479-3fad465290ae" targetNamespace="http://schemas.microsoft.com/office/2006/metadata/properties" ma:root="true" ma:fieldsID="5e49ffdde20fbfa7e998ce41529926de" ns2:_="" ns3:_="">
    <xsd:import namespace="cca9fd2d-ef84-45c9-8063-8f4bd4c29606"/>
    <xsd:import namespace="18557d39-01b8-4d71-9479-3fad465290a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a9fd2d-ef84-45c9-8063-8f4bd4c296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0da90ab-5b1a-4986-95e0-cc9abc033a4c"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557d39-01b8-4d71-9479-3fad465290a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ca9fd2d-ef84-45c9-8063-8f4bd4c2960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D16146-7AB2-438A-BCCA-0989BA6AD86B}"/>
</file>

<file path=customXml/itemProps2.xml><?xml version="1.0" encoding="utf-8"?>
<ds:datastoreItem xmlns:ds="http://schemas.openxmlformats.org/officeDocument/2006/customXml" ds:itemID="{52ECABA3-4604-4DCC-83DE-5C56B2BBA14F}"/>
</file>

<file path=customXml/itemProps3.xml><?xml version="1.0" encoding="utf-8"?>
<ds:datastoreItem xmlns:ds="http://schemas.openxmlformats.org/officeDocument/2006/customXml" ds:itemID="{F4B4BAB4-A788-4170-81D5-A8791962C65D}"/>
</file>

<file path=docProps/app.xml><?xml version="1.0" encoding="utf-8"?>
<Properties xmlns="http://schemas.openxmlformats.org/officeDocument/2006/extended-properties" xmlns:vt="http://schemas.openxmlformats.org/officeDocument/2006/docPropsVTypes">
  <Application>Microsoft Excel Online</Application>
  <Manager/>
  <Company>Grand Canyon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Ketchersid</dc:creator>
  <cp:keywords/>
  <dc:description/>
  <cp:lastModifiedBy>Katelyn Gutteridge</cp:lastModifiedBy>
  <cp:revision/>
  <dcterms:created xsi:type="dcterms:W3CDTF">2023-07-20T23:59:47Z</dcterms:created>
  <dcterms:modified xsi:type="dcterms:W3CDTF">2023-08-29T20:53:57Z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0x0101002C289946819CFF499E91D197BC975371</vt:lpwstr>
  </property>
</Properties>
</file>