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richard.ketchersid\Offline\Course Materials\git\Teaching\144F20\Topic 5\"/>
    </mc:Choice>
  </mc:AlternateContent>
  <xr:revisionPtr revIDLastSave="0" documentId="13_ncr:1_{FF46A83A-B0E9-4DDD-9F9C-CAD68E4D6218}" xr6:coauthVersionLast="41" xr6:coauthVersionMax="41" xr10:uidLastSave="{00000000-0000-0000-0000-000000000000}"/>
  <bookViews>
    <workbookView xWindow="1788" yWindow="0" windowWidth="19272" windowHeight="11400" tabRatio="500" xr2:uid="{00000000-000D-0000-FFFF-FFFF00000000}"/>
  </bookViews>
  <sheets>
    <sheet name="Games" sheetId="1" r:id="rId1"/>
    <sheet name="soln1" sheetId="2" state="hidden"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 i="2" l="1"/>
  <c r="D15" i="2"/>
  <c r="D14" i="2"/>
  <c r="G14" i="2" s="1"/>
  <c r="H14" i="2" s="1"/>
  <c r="I14" i="2" s="1"/>
  <c r="I12" i="2"/>
  <c r="I13" i="2"/>
  <c r="I11" i="2"/>
  <c r="G13" i="2"/>
  <c r="D13" i="2"/>
  <c r="H12" i="2"/>
  <c r="H13" i="2"/>
  <c r="H11" i="2"/>
  <c r="G12" i="2"/>
  <c r="G11" i="2"/>
  <c r="D12" i="2"/>
  <c r="D11" i="2"/>
  <c r="G15" i="2" l="1"/>
  <c r="H15" i="2" s="1"/>
  <c r="I15" i="2" s="1"/>
  <c r="D10" i="2"/>
  <c r="G10" i="2" s="1"/>
  <c r="H10" i="2" s="1"/>
  <c r="I10" i="2" s="1"/>
  <c r="I13" i="1" l="1"/>
  <c r="I14" i="1"/>
  <c r="I15" i="1"/>
  <c r="I16" i="1"/>
  <c r="I12" i="1"/>
  <c r="I11" i="1"/>
  <c r="D11" i="1" l="1"/>
  <c r="G11" i="1" s="1"/>
  <c r="H11" i="1" s="1"/>
</calcChain>
</file>

<file path=xl/sharedStrings.xml><?xml version="1.0" encoding="utf-8"?>
<sst xmlns="http://schemas.openxmlformats.org/spreadsheetml/2006/main" count="78" uniqueCount="42">
  <si>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</si>
  <si>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</si>
  <si>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</si>
  <si>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</si>
  <si>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</si>
  <si>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</si>
  <si>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</si>
  <si>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</si>
  <si>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</si>
  <si>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</si>
  <si>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</si>
  <si>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</si>
  <si>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</si>
  <si>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</si>
  <si>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</si>
  <si>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</si>
  <si>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</si>
  <si>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</si>
  <si>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</si>
  <si>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</si>
  <si>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</si>
  <si>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</si>
  <si>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</si>
  <si>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</si>
  <si>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</si>
  <si>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</si>
  <si>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</si>
  <si>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</si>
  <si>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</si>
  <si>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</si>
  <si>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</si>
  <si>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</si>
  <si>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</si>
  <si>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</si>
  <si>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</si>
  <si>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</si>
  <si>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5 balls from 50 without replacement where order does not matter.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</si>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</sst>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cellXfs>
  <cellStyles count="1">
    <cellStyle name="Normal" xfId="0" builtinId="0"/>
  </cellStyles>
  <dxfs count="4">
    <dxf>
      <font>
        <b/>
        <i val="0"/>
        <color rgb="FF00B050"/>
      </font>
    </dxf>
    <dxf>
      <font>
        <b/>
        <i val="0"/>
        <color rgb="FFFF0000"/>
      </font>
    </dxf>
    <dxf>
      <font>
        <b/>
        <i val="0"/>
        <color rgb="FFFF0000"/>
      </font>
    </dxf>
    <dxf>
      <font>
        <b/>
        <i val="0"/>
        <color rgb="FF00B050"/>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16</xdr:row>
      <xdr:rowOff>30480</xdr:rowOff>
    </xdr:from>
    <xdr:to>
      <xdr:col>6</xdr:col>
      <xdr:colOff>7620</xdr:colOff>
      <xdr:row>16</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showRuler="0" topLeftCell="C9" zoomScaleNormal="100" workbookViewId="0">
      <selection activeCell="E21" sqref="E21"/>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796875" style="4" customWidth="1"/>
    <col min="6" max="6" width="18.69921875" style="1" customWidth="1"/>
    <col min="7" max="7" width="18.19921875" style="1" customWidth="1"/>
    <col min="8" max="8" width="15.69921875" customWidth="1"/>
    <col min="9" max="9" width="34.09765625" style="23" customWidth="1"/>
    <col min="10" max="10" width="20.8984375" customWidth="1"/>
    <col min="11" max="11" width="23.296875" customWidth="1"/>
  </cols>
  <sheetData>
    <row r="1" spans="1:9" ht="16.2" thickBot="1" x14ac:dyDescent="0.35"/>
    <row r="2" spans="1:9" x14ac:dyDescent="0.3">
      <c r="B2" s="25" t="s">
        <v>13</v>
      </c>
      <c r="C2" s="26"/>
    </row>
    <row r="3" spans="1:9" x14ac:dyDescent="0.3">
      <c r="B3" s="27" t="s">
        <v>14</v>
      </c>
      <c r="C3" s="28" t="s">
        <v>15</v>
      </c>
    </row>
    <row r="4" spans="1:9" x14ac:dyDescent="0.3">
      <c r="B4" s="29" t="s">
        <v>40</v>
      </c>
      <c r="C4" s="30" t="s">
        <v>39</v>
      </c>
    </row>
    <row r="5" spans="1:9" x14ac:dyDescent="0.3">
      <c r="B5" s="31" t="s">
        <v>16</v>
      </c>
      <c r="C5" s="32" t="s">
        <v>17</v>
      </c>
    </row>
    <row r="6" spans="1:9" x14ac:dyDescent="0.3">
      <c r="B6" s="33" t="s">
        <v>18</v>
      </c>
      <c r="C6" s="32" t="s">
        <v>19</v>
      </c>
    </row>
    <row r="7" spans="1:9" x14ac:dyDescent="0.3">
      <c r="B7" s="34" t="s">
        <v>20</v>
      </c>
      <c r="C7" s="32" t="s">
        <v>21</v>
      </c>
    </row>
    <row r="8" spans="1:9" ht="16.2" thickBot="1" x14ac:dyDescent="0.35">
      <c r="B8" s="35" t="s">
        <v>22</v>
      </c>
      <c r="C8" s="36" t="s">
        <v>23</v>
      </c>
    </row>
    <row r="10" spans="1:9" s="2" customFormat="1" ht="62.4" x14ac:dyDescent="0.3">
      <c r="A10" s="5" t="s">
        <v>0</v>
      </c>
      <c r="B10" s="5" t="s">
        <v>8</v>
      </c>
      <c r="C10" s="5" t="s">
        <v>9</v>
      </c>
      <c r="D10" s="5" t="s">
        <v>11</v>
      </c>
      <c r="E10" s="5" t="s">
        <v>26</v>
      </c>
      <c r="F10" s="6" t="s">
        <v>12</v>
      </c>
      <c r="G10" s="6" t="s">
        <v>1</v>
      </c>
      <c r="H10" s="6" t="s">
        <v>25</v>
      </c>
      <c r="I10" s="6" t="s">
        <v>28</v>
      </c>
    </row>
    <row r="11" spans="1:9" ht="70.5" customHeight="1" x14ac:dyDescent="0.3">
      <c r="A11" s="20" t="s">
        <v>4</v>
      </c>
      <c r="B11" s="7" t="s">
        <v>7</v>
      </c>
      <c r="C11" s="7" t="s">
        <v>24</v>
      </c>
      <c r="D11" s="13">
        <f>PERMUT(20,2)</f>
        <v>380</v>
      </c>
      <c r="E11" s="7" t="s">
        <v>10</v>
      </c>
      <c r="F11" s="11">
        <v>1</v>
      </c>
      <c r="G11" s="18">
        <f>F11/D11</f>
        <v>2.631578947368421E-3</v>
      </c>
      <c r="H11" s="11">
        <f>(1-G11)/G11</f>
        <v>379</v>
      </c>
      <c r="I11" s="6" t="str">
        <f>"Your odds of winning are "&amp;H11&amp;" to 1!"</f>
        <v>Your odds of winning are 379 to 1!</v>
      </c>
    </row>
    <row r="12" spans="1:9" ht="70.5" customHeight="1" x14ac:dyDescent="0.3">
      <c r="A12" s="20" t="s">
        <v>5</v>
      </c>
      <c r="B12" s="37"/>
      <c r="C12" s="8"/>
      <c r="D12" s="14"/>
      <c r="E12" s="8"/>
      <c r="F12" s="17"/>
      <c r="G12" s="19"/>
      <c r="H12" s="12"/>
      <c r="I12" s="6" t="str">
        <f>"Your odds of winning are "&amp;IF(NOT(ISBLANK(H12)),H12,"???")&amp;" to 1!"</f>
        <v>Your odds of winning are ??? to 1!</v>
      </c>
    </row>
    <row r="13" spans="1:9" ht="70.5" customHeight="1" x14ac:dyDescent="0.3">
      <c r="A13" s="20" t="s">
        <v>6</v>
      </c>
      <c r="B13" s="37"/>
      <c r="C13" s="8"/>
      <c r="D13" s="14"/>
      <c r="E13" s="8"/>
      <c r="F13" s="17"/>
      <c r="G13" s="19"/>
      <c r="H13" s="12"/>
      <c r="I13" s="6" t="str">
        <f t="shared" ref="I13:I16" si="0">"Your odds of winning are "&amp;IF(NOT(ISBLANK(H13)),H13,"???")&amp;" to 1!"</f>
        <v>Your odds of winning are ??? to 1!</v>
      </c>
    </row>
    <row r="14" spans="1:9" ht="70.5" customHeight="1" x14ac:dyDescent="0.3">
      <c r="A14" s="21" t="s">
        <v>2</v>
      </c>
      <c r="B14" s="38"/>
      <c r="C14" s="9"/>
      <c r="D14" s="15"/>
      <c r="E14" s="9"/>
      <c r="F14" s="17"/>
      <c r="G14" s="19"/>
      <c r="H14" s="12"/>
      <c r="I14" s="6" t="str">
        <f t="shared" si="0"/>
        <v>Your odds of winning are ??? to 1!</v>
      </c>
    </row>
    <row r="15" spans="1:9" ht="70.5" customHeight="1" x14ac:dyDescent="0.3">
      <c r="A15" s="21" t="s">
        <v>3</v>
      </c>
      <c r="B15" s="38"/>
      <c r="C15" s="9"/>
      <c r="D15" s="15"/>
      <c r="E15" s="9"/>
      <c r="F15" s="17"/>
      <c r="G15" s="19"/>
      <c r="H15" s="12"/>
      <c r="I15" s="6" t="str">
        <f t="shared" si="0"/>
        <v>Your odds of winning are ??? to 1!</v>
      </c>
    </row>
    <row r="16" spans="1:9" ht="70.5" customHeight="1" x14ac:dyDescent="0.3">
      <c r="A16" s="22" t="s">
        <v>27</v>
      </c>
      <c r="B16" s="39"/>
      <c r="C16" s="10"/>
      <c r="D16" s="16"/>
      <c r="E16" s="10"/>
      <c r="F16" s="12"/>
      <c r="G16" s="19"/>
      <c r="H16" s="12"/>
      <c r="I16" s="6" t="str">
        <f t="shared" si="0"/>
        <v>Your odds of winning are ??? to 1!</v>
      </c>
    </row>
    <row r="17" spans="6:7" ht="16.2" thickBot="1" x14ac:dyDescent="0.35">
      <c r="G17" s="3"/>
    </row>
    <row r="18" spans="6:7" x14ac:dyDescent="0.3">
      <c r="F18" s="74" t="s">
        <v>41</v>
      </c>
      <c r="G18" s="75"/>
    </row>
    <row r="19" spans="6:7" x14ac:dyDescent="0.3">
      <c r="F19" s="76"/>
      <c r="G19" s="77"/>
    </row>
    <row r="20" spans="6:7" x14ac:dyDescent="0.3">
      <c r="F20" s="76"/>
      <c r="G20" s="77"/>
    </row>
    <row r="21" spans="6:7" ht="16.2" thickBot="1" x14ac:dyDescent="0.35">
      <c r="F21" s="78"/>
      <c r="G21" s="79"/>
    </row>
    <row r="22" spans="6:7" x14ac:dyDescent="0.3">
      <c r="G22" s="3"/>
    </row>
    <row r="44" spans="2:2" x14ac:dyDescent="0.3">
      <c r="B44" s="24" t="s">
        <v>7</v>
      </c>
    </row>
    <row r="45" spans="2:2" x14ac:dyDescent="0.3">
      <c r="B45" s="24" t="s">
        <v>29</v>
      </c>
    </row>
  </sheetData>
  <mergeCells count="2">
    <mergeCell ref="B2:C2"/>
    <mergeCell ref="F18:G21"/>
  </mergeCells>
  <dataValidations count="1">
    <dataValidation type="list" allowBlank="1" showErrorMessage="1" error="Make a selection" promptTitle="Choose" prompt="Permutation_x000a_Combination" sqref="B12:B16" xr:uid="{F1371D0C-4D6C-4564-8606-B5780CB0D4F2}">
      <formula1>$B$44:$B$45</formula1>
    </dataValidation>
  </dataValidations>
  <pageMargins left="0.7" right="0.7" top="0.75" bottom="0.75" header="0.3" footer="0.3"/>
  <pageSetup orientation="portrait" horizontalDpi="1200" verticalDpi="1200" r:id="rId1"/>
  <drawing r:id="rId2"/>
  <extLst>
    <ext xmlns:x14="http://schemas.microsoft.com/office/spreadsheetml/2009/9/main" uri="{78C0D931-6437-407d-A8EE-F0AAD7539E65}">
      <x14:conditionalFormattings>
        <x14:conditionalFormatting xmlns:xm="http://schemas.microsoft.com/office/excel/2006/main">
          <x14:cfRule type="expression" priority="1" id="{495C08AE-80E7-4948-9AA1-572EA21DB2FC}">
            <xm:f>B12&lt;&gt;soln1!B11</xm:f>
            <x14:dxf>
              <font>
                <b/>
                <i val="0"/>
                <color rgb="FFFF0000"/>
              </font>
            </x14:dxf>
          </x14:cfRule>
          <x14:cfRule type="expression" priority="2" id="{5DAB86F2-292A-45BF-AB02-5BA097126ADD}">
            <xm:f>B12=soln1!B11</xm:f>
            <x14:dxf>
              <font>
                <b/>
                <i val="0"/>
                <color rgb="FF00B050"/>
              </font>
            </x14:dxf>
          </x14:cfRule>
          <xm:sqref>B12:B16 D12:D16 F12:H16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3" zoomScaleNormal="100" workbookViewId="0">
      <selection activeCell="B13" sqref="A1:XFD1048576"/>
    </sheetView>
  </sheetViews>
  <sheetFormatPr defaultColWidth="11" defaultRowHeight="15.6" x14ac:dyDescent="0.3"/>
  <cols>
    <col min="1" max="1" width="71.5" style="40" customWidth="1"/>
    <col min="2" max="2" width="21.8984375" style="40" customWidth="1"/>
    <col min="3" max="3" width="24.59765625" style="40" customWidth="1"/>
    <col min="4" max="4" width="18.69921875" style="40" customWidth="1"/>
    <col min="5" max="5" width="25.796875" style="40" customWidth="1"/>
    <col min="6" max="6" width="18.69921875" style="41" customWidth="1"/>
    <col min="7" max="7" width="18.19921875" style="41" customWidth="1"/>
    <col min="8" max="8" width="15.69921875" style="42" customWidth="1"/>
    <col min="9" max="9" width="34.09765625" style="43" customWidth="1"/>
    <col min="10" max="10" width="20.8984375" style="42" customWidth="1"/>
    <col min="11" max="11" width="23.296875" style="42" customWidth="1"/>
    <col min="12" max="16384" width="11" style="42"/>
  </cols>
  <sheetData>
    <row r="1" spans="1:9" ht="16.2" thickBot="1" x14ac:dyDescent="0.35"/>
    <row r="2" spans="1:9" ht="16.2" thickTop="1" x14ac:dyDescent="0.3">
      <c r="B2" s="44" t="s">
        <v>13</v>
      </c>
      <c r="C2" s="45"/>
    </row>
    <row r="3" spans="1:9" x14ac:dyDescent="0.3">
      <c r="B3" s="46" t="s">
        <v>14</v>
      </c>
      <c r="C3" s="47" t="s">
        <v>15</v>
      </c>
    </row>
    <row r="4" spans="1:9" x14ac:dyDescent="0.3">
      <c r="B4" s="48" t="s">
        <v>16</v>
      </c>
      <c r="C4" s="49" t="s">
        <v>17</v>
      </c>
    </row>
    <row r="5" spans="1:9" x14ac:dyDescent="0.3">
      <c r="B5" s="50" t="s">
        <v>18</v>
      </c>
      <c r="C5" s="49" t="s">
        <v>19</v>
      </c>
    </row>
    <row r="6" spans="1:9" x14ac:dyDescent="0.3">
      <c r="B6" s="51" t="s">
        <v>20</v>
      </c>
      <c r="C6" s="49" t="s">
        <v>21</v>
      </c>
    </row>
    <row r="7" spans="1:9" ht="16.2" thickBot="1" x14ac:dyDescent="0.35">
      <c r="B7" s="52" t="s">
        <v>22</v>
      </c>
      <c r="C7" s="53" t="s">
        <v>23</v>
      </c>
    </row>
    <row r="8" spans="1:9" ht="16.2" thickTop="1" x14ac:dyDescent="0.3"/>
    <row r="9" spans="1:9" s="56" customFormat="1" ht="62.4" x14ac:dyDescent="0.3">
      <c r="A9" s="54" t="s">
        <v>0</v>
      </c>
      <c r="B9" s="54" t="s">
        <v>8</v>
      </c>
      <c r="C9" s="54" t="s">
        <v>9</v>
      </c>
      <c r="D9" s="54" t="s">
        <v>11</v>
      </c>
      <c r="E9" s="54" t="s">
        <v>26</v>
      </c>
      <c r="F9" s="55" t="s">
        <v>12</v>
      </c>
      <c r="G9" s="55" t="s">
        <v>1</v>
      </c>
      <c r="H9" s="55" t="s">
        <v>25</v>
      </c>
      <c r="I9" s="55" t="s">
        <v>28</v>
      </c>
    </row>
    <row r="10" spans="1:9" ht="70.5" customHeight="1" x14ac:dyDescent="0.3">
      <c r="A10" s="57" t="s">
        <v>4</v>
      </c>
      <c r="B10" s="58" t="s">
        <v>7</v>
      </c>
      <c r="C10" s="58" t="s">
        <v>24</v>
      </c>
      <c r="D10" s="59">
        <f>PERMUT(20,2)</f>
        <v>380</v>
      </c>
      <c r="E10" s="58" t="s">
        <v>10</v>
      </c>
      <c r="F10" s="60">
        <v>1</v>
      </c>
      <c r="G10" s="61">
        <f>F10/D10</f>
        <v>2.631578947368421E-3</v>
      </c>
      <c r="H10" s="60">
        <f>(1-G10)/G10</f>
        <v>379</v>
      </c>
      <c r="I10" s="55" t="str">
        <f>"Your odds of winning are "&amp;H10&amp;" to 1!"</f>
        <v>Your odds of winning are 379 to 1!</v>
      </c>
    </row>
    <row r="11" spans="1:9" ht="70.5" customHeight="1" x14ac:dyDescent="0.3">
      <c r="A11" s="57" t="s">
        <v>5</v>
      </c>
      <c r="B11" s="62" t="s">
        <v>7</v>
      </c>
      <c r="C11" s="63" t="s">
        <v>31</v>
      </c>
      <c r="D11" s="64">
        <f>PERMUT(20,3)</f>
        <v>6840</v>
      </c>
      <c r="E11" s="63" t="s">
        <v>32</v>
      </c>
      <c r="F11" s="65">
        <v>1</v>
      </c>
      <c r="G11" s="66">
        <f>F11/D11</f>
        <v>1.4619883040935673E-4</v>
      </c>
      <c r="H11" s="67">
        <f>(1-G11)/G11</f>
        <v>6839</v>
      </c>
      <c r="I11" s="55" t="str">
        <f>"Your odds of winning are 1 to "&amp;IF(NOT(ISBLANK(H11)),H11&amp;"!","???")</f>
        <v>Your odds of winning are 1 to 6839!</v>
      </c>
    </row>
    <row r="12" spans="1:9" ht="70.5" customHeight="1" x14ac:dyDescent="0.3">
      <c r="A12" s="57" t="s">
        <v>6</v>
      </c>
      <c r="B12" s="62" t="s">
        <v>7</v>
      </c>
      <c r="C12" s="63" t="s">
        <v>30</v>
      </c>
      <c r="D12" s="64">
        <f>PERMUT(20,4)</f>
        <v>116280</v>
      </c>
      <c r="E12" s="63" t="s">
        <v>33</v>
      </c>
      <c r="F12" s="65">
        <v>1</v>
      </c>
      <c r="G12" s="66">
        <f>F12/D12</f>
        <v>8.5999312005503954E-6</v>
      </c>
      <c r="H12" s="67">
        <f t="shared" ref="H12:H15" si="0">(1-G12)/G12</f>
        <v>116279.00000000001</v>
      </c>
      <c r="I12" s="55" t="str">
        <f t="shared" ref="I12:I15" si="1">"Your odds of winning are 1 to "&amp;IF(NOT(ISBLANK(H12)),H12&amp;"!","???")</f>
        <v>Your odds of winning are 1 to 116279!</v>
      </c>
    </row>
    <row r="13" spans="1:9" ht="70.5" customHeight="1" x14ac:dyDescent="0.3">
      <c r="A13" s="68" t="s">
        <v>2</v>
      </c>
      <c r="B13" s="69" t="s">
        <v>7</v>
      </c>
      <c r="C13" s="69" t="s">
        <v>34</v>
      </c>
      <c r="D13" s="70">
        <f>PERMUT(50,4)</f>
        <v>5527200</v>
      </c>
      <c r="E13" s="69" t="s">
        <v>35</v>
      </c>
      <c r="F13" s="65">
        <v>1</v>
      </c>
      <c r="G13" s="66">
        <f>F13/D13</f>
        <v>1.8092343320306847E-7</v>
      </c>
      <c r="H13" s="67">
        <f t="shared" si="0"/>
        <v>5527199</v>
      </c>
      <c r="I13" s="55" t="str">
        <f t="shared" si="1"/>
        <v>Your odds of winning are 1 to 5527199!</v>
      </c>
    </row>
    <row r="14" spans="1:9" ht="70.5" customHeight="1" x14ac:dyDescent="0.3">
      <c r="A14" s="68" t="s">
        <v>3</v>
      </c>
      <c r="B14" s="69" t="s">
        <v>29</v>
      </c>
      <c r="C14" s="69" t="s">
        <v>36</v>
      </c>
      <c r="D14" s="70">
        <f>COMBIN(50,5)</f>
        <v>2118760</v>
      </c>
      <c r="E14" s="69" t="s">
        <v>37</v>
      </c>
      <c r="F14" s="65">
        <v>1</v>
      </c>
      <c r="G14" s="66">
        <f>F14/D14</f>
        <v>4.7197417357322209E-7</v>
      </c>
      <c r="H14" s="67">
        <f t="shared" si="0"/>
        <v>2118759</v>
      </c>
      <c r="I14" s="55" t="str">
        <f t="shared" si="1"/>
        <v>Your odds of winning are 1 to 2118759!</v>
      </c>
    </row>
    <row r="15" spans="1:9" ht="70.5" customHeight="1" x14ac:dyDescent="0.3">
      <c r="A15" s="71" t="s">
        <v>27</v>
      </c>
      <c r="B15" s="62" t="s">
        <v>29</v>
      </c>
      <c r="C15" s="69" t="s">
        <v>36</v>
      </c>
      <c r="D15" s="72">
        <f>COMBIN(50,5)</f>
        <v>2118760</v>
      </c>
      <c r="E15" s="63" t="s">
        <v>38</v>
      </c>
      <c r="F15" s="67">
        <f>COMBIN(5,3)*COMBIN(45,2)</f>
        <v>9900</v>
      </c>
      <c r="G15" s="66">
        <f>F15/D15</f>
        <v>4.6725443183748983E-3</v>
      </c>
      <c r="H15" s="67">
        <f t="shared" si="0"/>
        <v>213.01616161616161</v>
      </c>
      <c r="I15" s="55" t="str">
        <f t="shared" si="1"/>
        <v>Your odds of winning are 1 to 213.016161616162!</v>
      </c>
    </row>
    <row r="16" spans="1:9" x14ac:dyDescent="0.3">
      <c r="G16" s="73"/>
    </row>
    <row r="17" spans="7:7" x14ac:dyDescent="0.3">
      <c r="G17" s="73"/>
    </row>
    <row r="18" spans="7:7" x14ac:dyDescent="0.3">
      <c r="G18" s="73"/>
    </row>
    <row r="19" spans="7:7" x14ac:dyDescent="0.3">
      <c r="G19" s="73"/>
    </row>
    <row r="20" spans="7:7" x14ac:dyDescent="0.3">
      <c r="G20" s="73"/>
    </row>
    <row r="21" spans="7:7" x14ac:dyDescent="0.3">
      <c r="G21" s="73"/>
    </row>
  </sheetData>
  <sheetProtection algorithmName="SHA-512" hashValue="CmlhA2zbnwu3h9uKbZsw6qLM+7OuGI0FS1SRNc69ACPAEByGKirqmpKLoiDtS1IiGUm3x3N8pJb8pVtDasia5w==" saltValue="XY6bjqE60wLj0DaUngYsiw==" spinCount="100000" sheet="1" objects="1" scenarios="1"/>
  <mergeCells count="1">
    <mergeCell ref="B2:C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Games</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2020-10-14T22:52:23Z</dcterms:modified>
</cp:coreProperties>
</file>