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144\Excel\"/>
    </mc:Choice>
  </mc:AlternateContent>
  <xr:revisionPtr revIDLastSave="0" documentId="13_ncr:1_{0B88CE84-8C4F-43EB-9A1B-96FDB7969AEF}" xr6:coauthVersionLast="41" xr6:coauthVersionMax="41" xr10:uidLastSave="{00000000-0000-0000-0000-000000000000}"/>
  <bookViews>
    <workbookView xWindow="1824" yWindow="600" windowWidth="17916" windowHeight="11256" xr2:uid="{011C4A02-87E8-4792-88FF-8999AC85C290}"/>
  </bookViews>
  <sheets>
    <sheet name="FutureValue (Periodic)" sheetId="1" r:id="rId1"/>
    <sheet name="FutureValue (Single)" sheetId="3" r:id="rId2"/>
    <sheet name="PMT" sheetId="2" r:id="rId3"/>
  </sheets>
  <definedNames>
    <definedName name="APR">'FutureValue (Periodic)'!$C$6</definedName>
    <definedName name="FV">'FutureValue (Periodic)'!$C$7</definedName>
    <definedName name="n">'FutureValue (Periodic)'!$C$2</definedName>
    <definedName name="P">'FutureValue (Periodic)'!$C$1</definedName>
    <definedName name="t">'FutureValue (Periodic)'!$C$3</definedName>
    <definedName name="TotalInvested">'FutureValue (Periodic)'!$C$8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C16" i="2"/>
  <c r="B16" i="2"/>
  <c r="E16" i="2"/>
  <c r="F14" i="1"/>
  <c r="E14" i="1"/>
  <c r="D14" i="1"/>
  <c r="C14" i="1"/>
  <c r="B14" i="1"/>
  <c r="F11" i="3"/>
  <c r="D11" i="3"/>
  <c r="C11" i="3"/>
  <c r="B11" i="3"/>
  <c r="B9" i="3" l="1"/>
  <c r="B11" i="1"/>
  <c r="B10" i="1"/>
  <c r="B8" i="3"/>
  <c r="B11" i="2" l="1"/>
  <c r="B12" i="2" s="1"/>
  <c r="B13" i="2" s="1"/>
</calcChain>
</file>

<file path=xl/sharedStrings.xml><?xml version="1.0" encoding="utf-8"?>
<sst xmlns="http://schemas.openxmlformats.org/spreadsheetml/2006/main" count="53" uniqueCount="30">
  <si>
    <t>P</t>
  </si>
  <si>
    <t>n</t>
  </si>
  <si>
    <t>t</t>
  </si>
  <si>
    <t>APR</t>
  </si>
  <si>
    <t>PMT</t>
  </si>
  <si>
    <t>Total Paid</t>
  </si>
  <si>
    <t>Interest Paid</t>
  </si>
  <si>
    <t>FV = P*(1 + r/n)^(n*t)</t>
  </si>
  <si>
    <t>Principle = P =</t>
  </si>
  <si>
    <t>APR = r =</t>
  </si>
  <si>
    <t># of compoundings/year = n =</t>
  </si>
  <si>
    <t xml:space="preserve"># of years = t = </t>
  </si>
  <si>
    <t>Future Value =</t>
  </si>
  <si>
    <t># of contributions/year = n =</t>
  </si>
  <si>
    <t>FV = P*((1 + r/n)^(n*t)-1)/(r/n)</t>
  </si>
  <si>
    <t>Interest Earned =</t>
  </si>
  <si>
    <t>PMT = (r/n)/(1 - (1 + r/n)^(-n*t))</t>
  </si>
  <si>
    <t>Built In FV</t>
  </si>
  <si>
    <t>rate</t>
  </si>
  <si>
    <t>nper</t>
  </si>
  <si>
    <t>pmt</t>
  </si>
  <si>
    <t>pv</t>
  </si>
  <si>
    <t>https://exceljet.net/excel-functions/excel-fv-function</t>
  </si>
  <si>
    <t>r/n</t>
  </si>
  <si>
    <t>n*t</t>
  </si>
  <si>
    <t xml:space="preserve">-P </t>
  </si>
  <si>
    <t>Built in PMT</t>
  </si>
  <si>
    <t xml:space="preserve">P  </t>
  </si>
  <si>
    <t>https://exceljet.net/excel-functions/excel-pmt-function</t>
  </si>
  <si>
    <t>Warning!!!
We do not use FV, PMT, or CUMIPMT in this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</si>
</sst>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70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C00000"/>
      </left>
      <right style="thin">
        <color theme="2" tint="-9.9978637043366805E-2"/>
      </right>
      <top style="medium">
        <color rgb="FFC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C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C00000"/>
      </right>
      <top style="medium">
        <color rgb="FFC00000"/>
      </top>
      <bottom style="thin">
        <color theme="2" tint="-9.9978637043366805E-2"/>
      </bottom>
      <diagonal/>
    </border>
    <border>
      <left style="medium">
        <color rgb="FFC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C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C00000"/>
      </left>
      <right/>
      <top style="thin">
        <color theme="2" tint="-9.9978637043366805E-2"/>
      </top>
      <bottom style="medium">
        <color rgb="FFC00000"/>
      </bottom>
      <diagonal/>
    </border>
    <border>
      <left/>
      <right/>
      <top style="thin">
        <color theme="2" tint="-9.9978637043366805E-2"/>
      </top>
      <bottom style="medium">
        <color rgb="FFC00000"/>
      </bottom>
      <diagonal/>
    </border>
    <border>
      <left/>
      <right style="medium">
        <color rgb="FFC00000"/>
      </right>
      <top style="thin">
        <color theme="2" tint="-9.9978637043366805E-2"/>
      </top>
      <bottom style="medium">
        <color rgb="FFC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0" borderId="0" xfId="0" applyAlignment="1">
      <alignment horizontal="right"/>
    </xf>
    <xf numFmtId="8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8" fontId="0" fillId="5" borderId="1" xfId="0" applyNumberFormat="1" applyFill="1" applyBorder="1"/>
    <xf numFmtId="170" fontId="0" fillId="5" borderId="1" xfId="2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quotePrefix="1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164" fontId="0" fillId="5" borderId="6" xfId="1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2" fillId="5" borderId="7" xfId="3" applyFill="1" applyBorder="1" applyAlignment="1">
      <alignment horizontal="center"/>
    </xf>
    <xf numFmtId="0" fontId="2" fillId="5" borderId="8" xfId="3" applyFill="1" applyBorder="1" applyAlignment="1">
      <alignment horizontal="center"/>
    </xf>
    <xf numFmtId="0" fontId="2" fillId="5" borderId="9" xfId="3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270510</xdr:colOff>
      <xdr:row>0</xdr:row>
      <xdr:rowOff>0</xdr:rowOff>
    </xdr:from>
    <xdr:ext cx="1625510" cy="64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CFDCFDE-7E16-479E-A146-8D46EFB38471}"/>
                </a:ext>
              </a:extLst>
            </xdr:cNvPr>
            <xdr:cNvSpPr txBox="1"/>
          </xdr:nvSpPr>
          <xdr:spPr>
            <a:xfrm>
              <a:off x="2015490" y="0"/>
              <a:ext cx="1625510" cy="64697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f>
                                      <m:f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⋅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num>
                      <m:den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CFDCFDE-7E16-479E-A146-8D46EFB38471}"/>
                </a:ext>
              </a:extLst>
            </xdr:cNvPr>
            <xdr:cNvSpPr txBox="1"/>
          </xdr:nvSpPr>
          <xdr:spPr>
            <a:xfrm>
              <a:off x="2015490" y="0"/>
              <a:ext cx="1625510" cy="64697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𝐹𝑉=𝑃⋅((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(1+𝑟/𝑛)^(𝑛⋅𝑡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−1))/(</a:t>
              </a:r>
              <a:r>
                <a:rPr lang="en-US" sz="1100" b="0" i="0">
                  <a:latin typeface="Cambria Math" panose="02040503050406030204" pitchFamily="18" charset="0"/>
                </a:rPr>
                <a:t>𝑟/𝑛)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22860</xdr:colOff>
      <xdr:row>5</xdr:row>
      <xdr:rowOff>22860</xdr:rowOff>
    </xdr:from>
    <xdr:to>
      <xdr:col>2</xdr:col>
      <xdr:colOff>307848</xdr:colOff>
      <xdr:row>9</xdr:row>
      <xdr:rowOff>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421CDE78-78D9-4080-9620-5F9B29B68663}"/>
            </a:ext>
          </a:extLst>
        </xdr:cNvPr>
        <xdr:cNvSpPr/>
      </xdr:nvSpPr>
      <xdr:spPr>
        <a:xfrm>
          <a:off x="2423160" y="571500"/>
          <a:ext cx="284988" cy="708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411480</xdr:colOff>
      <xdr:row>5</xdr:row>
      <xdr:rowOff>76200</xdr:rowOff>
    </xdr:from>
    <xdr:ext cx="2268570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79AFB1-9BF1-4167-8543-AE395846675C}"/>
            </a:ext>
          </a:extLst>
        </xdr:cNvPr>
        <xdr:cNvSpPr txBox="1"/>
      </xdr:nvSpPr>
      <xdr:spPr>
        <a:xfrm>
          <a:off x="2842260" y="990600"/>
          <a:ext cx="226857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Just change these parameters and</a:t>
          </a:r>
        </a:p>
        <a:p>
          <a:r>
            <a:rPr lang="en-US" sz="1100"/>
            <a:t>the future value and interest earned</a:t>
          </a:r>
        </a:p>
        <a:p>
          <a:r>
            <a:rPr lang="en-US" sz="1100"/>
            <a:t>do what they must.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</xdr:colOff>
      <xdr:row>0</xdr:row>
      <xdr:rowOff>30480</xdr:rowOff>
    </xdr:from>
    <xdr:ext cx="1231234" cy="3306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0D5AEC-A51B-4AE1-A787-F8E462B470D7}"/>
                </a:ext>
              </a:extLst>
            </xdr:cNvPr>
            <xdr:cNvSpPr txBox="1"/>
          </xdr:nvSpPr>
          <xdr:spPr>
            <a:xfrm>
              <a:off x="918210" y="30480"/>
              <a:ext cx="1231234" cy="3306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60D5AEC-A51B-4AE1-A787-F8E462B470D7}"/>
                </a:ext>
              </a:extLst>
            </xdr:cNvPr>
            <xdr:cNvSpPr txBox="1"/>
          </xdr:nvSpPr>
          <xdr:spPr>
            <a:xfrm>
              <a:off x="918210" y="30480"/>
              <a:ext cx="1231234" cy="3306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𝐹𝑉=𝑃⋅(1+𝑟/𝑛)^(𝑛⋅𝑡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22860</xdr:colOff>
      <xdr:row>3</xdr:row>
      <xdr:rowOff>22860</xdr:rowOff>
    </xdr:from>
    <xdr:to>
      <xdr:col>2</xdr:col>
      <xdr:colOff>307848</xdr:colOff>
      <xdr:row>7</xdr:row>
      <xdr:rowOff>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8984287-D874-4CE1-B87A-CF6260E5FD6B}"/>
            </a:ext>
          </a:extLst>
        </xdr:cNvPr>
        <xdr:cNvSpPr/>
      </xdr:nvSpPr>
      <xdr:spPr>
        <a:xfrm>
          <a:off x="2423160" y="571500"/>
          <a:ext cx="284988" cy="708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365760</xdr:colOff>
      <xdr:row>3</xdr:row>
      <xdr:rowOff>160020</xdr:rowOff>
    </xdr:from>
    <xdr:ext cx="2268570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37275E-D50D-4F07-B914-7A0C8F97209F}"/>
            </a:ext>
          </a:extLst>
        </xdr:cNvPr>
        <xdr:cNvSpPr txBox="1"/>
      </xdr:nvSpPr>
      <xdr:spPr>
        <a:xfrm>
          <a:off x="2766060" y="708660"/>
          <a:ext cx="226857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Just change these parameters and</a:t>
          </a:r>
        </a:p>
        <a:p>
          <a:r>
            <a:rPr lang="en-US" sz="1100"/>
            <a:t>the future value and interest earned</a:t>
          </a:r>
        </a:p>
        <a:p>
          <a:r>
            <a:rPr lang="en-US" sz="1100"/>
            <a:t>do what they must.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114300</xdr:rowOff>
    </xdr:from>
    <xdr:ext cx="1644233" cy="551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A5621E-DCB8-41E9-BB65-ED801133EB1D}"/>
                </a:ext>
              </a:extLst>
            </xdr:cNvPr>
            <xdr:cNvSpPr txBox="1"/>
          </xdr:nvSpPr>
          <xdr:spPr>
            <a:xfrm>
              <a:off x="826770" y="114300"/>
              <a:ext cx="1644233" cy="55130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EA5621E-DCB8-41E9-BB65-ED801133EB1D}"/>
                </a:ext>
              </a:extLst>
            </xdr:cNvPr>
            <xdr:cNvSpPr txBox="1"/>
          </xdr:nvSpPr>
          <xdr:spPr>
            <a:xfrm>
              <a:off x="826770" y="114300"/>
              <a:ext cx="1644233" cy="55130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𝑃𝑀𝑇=𝑃⋅(𝑟/𝑛)/(1−(1+𝑟/𝑛)^(−𝑛⋅𝑡)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76200</xdr:colOff>
      <xdr:row>6</xdr:row>
      <xdr:rowOff>22860</xdr:rowOff>
    </xdr:from>
    <xdr:to>
      <xdr:col>2</xdr:col>
      <xdr:colOff>315468</xdr:colOff>
      <xdr:row>9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FEFC1BAC-299D-4665-8496-52ABF3E0483A}"/>
            </a:ext>
          </a:extLst>
        </xdr:cNvPr>
        <xdr:cNvSpPr/>
      </xdr:nvSpPr>
      <xdr:spPr>
        <a:xfrm>
          <a:off x="1493520" y="1120140"/>
          <a:ext cx="239268" cy="6934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449580</xdr:colOff>
      <xdr:row>6</xdr:row>
      <xdr:rowOff>83820</xdr:rowOff>
    </xdr:from>
    <xdr:ext cx="2326342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73D744-EEBE-4189-A14F-093CD493592F}"/>
            </a:ext>
          </a:extLst>
        </xdr:cNvPr>
        <xdr:cNvSpPr txBox="1"/>
      </xdr:nvSpPr>
      <xdr:spPr>
        <a:xfrm>
          <a:off x="1866900" y="1181100"/>
          <a:ext cx="2326342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Just change these parameters and</a:t>
          </a:r>
        </a:p>
        <a:p>
          <a:r>
            <a:rPr lang="en-US" sz="1100"/>
            <a:t>the payment,</a:t>
          </a:r>
          <a:r>
            <a:rPr lang="en-US" sz="1100" baseline="0"/>
            <a:t> total paid, and</a:t>
          </a:r>
          <a:r>
            <a:rPr lang="en-US" sz="1100"/>
            <a:t> interest </a:t>
          </a:r>
        </a:p>
        <a:p>
          <a:r>
            <a:rPr lang="en-US" sz="1100"/>
            <a:t>payed</a:t>
          </a:r>
          <a:r>
            <a:rPr lang="en-US" sz="1100" baseline="0"/>
            <a:t> </a:t>
          </a:r>
          <a:r>
            <a:rPr lang="en-US" sz="1100"/>
            <a:t>do what they must.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celjet.net/excel-functions/excel-fv-func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excel-functions/excel-fv-fun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xceljet.net/excel-functions/excel-pmt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3BCE-B4D7-4DAA-A258-AD7C4FEEA9C6}">
  <dimension ref="A2:I16"/>
  <sheetViews>
    <sheetView tabSelected="1" workbookViewId="0">
      <selection activeCell="L13" sqref="L13"/>
    </sheetView>
  </sheetViews>
  <sheetFormatPr defaultRowHeight="14.4" x14ac:dyDescent="0.3"/>
  <cols>
    <col min="1" max="1" width="25.44140625" customWidth="1"/>
    <col min="2" max="2" width="10.5546875" bestFit="1" customWidth="1"/>
  </cols>
  <sheetData>
    <row r="2" spans="1:9" x14ac:dyDescent="0.3">
      <c r="E2" s="9" t="s">
        <v>14</v>
      </c>
      <c r="F2" s="9"/>
      <c r="G2" s="9"/>
    </row>
    <row r="3" spans="1:9" x14ac:dyDescent="0.3">
      <c r="E3" s="9"/>
      <c r="F3" s="9"/>
      <c r="G3" s="9"/>
    </row>
    <row r="6" spans="1:9" x14ac:dyDescent="0.3">
      <c r="A6" s="6" t="s">
        <v>8</v>
      </c>
      <c r="B6" s="7">
        <v>100</v>
      </c>
    </row>
    <row r="7" spans="1:9" x14ac:dyDescent="0.3">
      <c r="A7" s="6" t="s">
        <v>9</v>
      </c>
      <c r="B7" s="8">
        <v>3.5000000000000003E-2</v>
      </c>
    </row>
    <row r="8" spans="1:9" x14ac:dyDescent="0.3">
      <c r="A8" s="6" t="s">
        <v>13</v>
      </c>
      <c r="B8" s="4">
        <v>12</v>
      </c>
    </row>
    <row r="9" spans="1:9" x14ac:dyDescent="0.3">
      <c r="A9" s="6" t="s">
        <v>11</v>
      </c>
      <c r="B9" s="4">
        <v>10</v>
      </c>
    </row>
    <row r="10" spans="1:9" x14ac:dyDescent="0.3">
      <c r="A10" s="6" t="s">
        <v>12</v>
      </c>
      <c r="B10" s="2">
        <f>B6*((1+B7/B8)^(B8*B9)-1)/(B7/B8)</f>
        <v>14343.251049835892</v>
      </c>
    </row>
    <row r="11" spans="1:9" x14ac:dyDescent="0.3">
      <c r="A11" s="6" t="s">
        <v>15</v>
      </c>
      <c r="B11" s="2">
        <f>B10-B6*B8*B9</f>
        <v>2343.2510498358915</v>
      </c>
    </row>
    <row r="12" spans="1:9" ht="15" thickBot="1" x14ac:dyDescent="0.35"/>
    <row r="13" spans="1:9" ht="14.4" customHeight="1" x14ac:dyDescent="0.3">
      <c r="A13" s="16"/>
      <c r="B13" s="17"/>
      <c r="C13" s="18" t="s">
        <v>23</v>
      </c>
      <c r="D13" s="18" t="s">
        <v>24</v>
      </c>
      <c r="E13" s="18" t="s">
        <v>4</v>
      </c>
      <c r="F13" s="19" t="s">
        <v>25</v>
      </c>
      <c r="G13" s="10" t="s">
        <v>29</v>
      </c>
      <c r="H13" s="10"/>
      <c r="I13" s="10"/>
    </row>
    <row r="14" spans="1:9" x14ac:dyDescent="0.3">
      <c r="A14" s="20" t="s">
        <v>17</v>
      </c>
      <c r="B14" s="13">
        <f>FV(B7/B8,B8*B9,-B6,0)</f>
        <v>14343.251049835892</v>
      </c>
      <c r="C14" s="14">
        <f>B7/B8</f>
        <v>2.9166666666666668E-3</v>
      </c>
      <c r="D14" s="12">
        <f>B8*B9</f>
        <v>120</v>
      </c>
      <c r="E14" s="15">
        <f>-B6</f>
        <v>-100</v>
      </c>
      <c r="F14" s="21">
        <f>0</f>
        <v>0</v>
      </c>
      <c r="G14" s="10"/>
      <c r="H14" s="10"/>
      <c r="I14" s="10"/>
    </row>
    <row r="15" spans="1:9" x14ac:dyDescent="0.3">
      <c r="A15" s="22"/>
      <c r="B15" s="11"/>
      <c r="C15" s="12" t="s">
        <v>18</v>
      </c>
      <c r="D15" s="12" t="s">
        <v>19</v>
      </c>
      <c r="E15" s="12" t="s">
        <v>20</v>
      </c>
      <c r="F15" s="23" t="s">
        <v>21</v>
      </c>
      <c r="G15" s="10"/>
      <c r="H15" s="10"/>
      <c r="I15" s="10"/>
    </row>
    <row r="16" spans="1:9" ht="15" thickBot="1" x14ac:dyDescent="0.35">
      <c r="A16" s="24" t="s">
        <v>22</v>
      </c>
      <c r="B16" s="25"/>
      <c r="C16" s="25"/>
      <c r="D16" s="25"/>
      <c r="E16" s="25"/>
      <c r="F16" s="26"/>
      <c r="G16" s="10"/>
      <c r="H16" s="10"/>
      <c r="I16" s="10"/>
    </row>
  </sheetData>
  <mergeCells count="3">
    <mergeCell ref="E2:G3"/>
    <mergeCell ref="G13:I16"/>
    <mergeCell ref="A16:F16"/>
  </mergeCells>
  <hyperlinks>
    <hyperlink ref="A16" r:id="rId1" xr:uid="{53EA6A29-55F3-476A-9827-4D7DB149B11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F9AE-BDB7-462B-8941-FCC574D80D0A}">
  <dimension ref="A1:I13"/>
  <sheetViews>
    <sheetView workbookViewId="0">
      <selection activeCell="A13" sqref="A13:F13"/>
    </sheetView>
  </sheetViews>
  <sheetFormatPr defaultRowHeight="14.4" x14ac:dyDescent="0.3"/>
  <cols>
    <col min="1" max="1" width="25.44140625" customWidth="1"/>
    <col min="2" max="2" width="12.109375" bestFit="1" customWidth="1"/>
    <col min="6" max="6" width="10.109375" bestFit="1" customWidth="1"/>
  </cols>
  <sheetData>
    <row r="1" spans="1:9" x14ac:dyDescent="0.3">
      <c r="D1" s="9" t="s">
        <v>7</v>
      </c>
      <c r="E1" s="9"/>
      <c r="F1" s="9"/>
    </row>
    <row r="2" spans="1:9" x14ac:dyDescent="0.3">
      <c r="D2" s="9"/>
      <c r="E2" s="9"/>
      <c r="F2" s="9"/>
    </row>
    <row r="4" spans="1:9" x14ac:dyDescent="0.3">
      <c r="A4" s="6" t="s">
        <v>8</v>
      </c>
      <c r="B4" s="7">
        <v>2500</v>
      </c>
    </row>
    <row r="5" spans="1:9" x14ac:dyDescent="0.3">
      <c r="A5" s="6" t="s">
        <v>9</v>
      </c>
      <c r="B5" s="8">
        <v>3.5000000000000003E-2</v>
      </c>
    </row>
    <row r="6" spans="1:9" x14ac:dyDescent="0.3">
      <c r="A6" s="6" t="s">
        <v>10</v>
      </c>
      <c r="B6" s="4">
        <v>12</v>
      </c>
    </row>
    <row r="7" spans="1:9" x14ac:dyDescent="0.3">
      <c r="A7" s="6" t="s">
        <v>11</v>
      </c>
      <c r="B7" s="4">
        <v>10</v>
      </c>
    </row>
    <row r="8" spans="1:9" x14ac:dyDescent="0.3">
      <c r="A8" s="6" t="s">
        <v>12</v>
      </c>
      <c r="B8" s="2">
        <f>B4*(1+B5/B6)^(B6*B7)</f>
        <v>3545.8620557172003</v>
      </c>
    </row>
    <row r="9" spans="1:9" ht="15" thickBot="1" x14ac:dyDescent="0.35">
      <c r="A9" s="6" t="s">
        <v>15</v>
      </c>
      <c r="B9" s="2">
        <f>B8-B4</f>
        <v>1045.8620557172003</v>
      </c>
    </row>
    <row r="10" spans="1:9" ht="14.4" customHeight="1" x14ac:dyDescent="0.3">
      <c r="A10" s="16"/>
      <c r="B10" s="17"/>
      <c r="C10" s="18" t="s">
        <v>23</v>
      </c>
      <c r="D10" s="18" t="s">
        <v>24</v>
      </c>
      <c r="E10" s="18" t="s">
        <v>4</v>
      </c>
      <c r="F10" s="19" t="s">
        <v>25</v>
      </c>
      <c r="G10" s="10" t="s">
        <v>29</v>
      </c>
      <c r="H10" s="10"/>
      <c r="I10" s="10"/>
    </row>
    <row r="11" spans="1:9" x14ac:dyDescent="0.3">
      <c r="A11" s="20" t="s">
        <v>17</v>
      </c>
      <c r="B11" s="13">
        <f>FV(B5/B6,B6*B7,0,-B4)</f>
        <v>3545.8620557172003</v>
      </c>
      <c r="C11" s="14">
        <f>B5/B6</f>
        <v>2.9166666666666668E-3</v>
      </c>
      <c r="D11" s="12">
        <f>B6*B7</f>
        <v>120</v>
      </c>
      <c r="E11" s="12">
        <v>0</v>
      </c>
      <c r="F11" s="21">
        <f>-B4</f>
        <v>-2500</v>
      </c>
      <c r="G11" s="10"/>
      <c r="H11" s="10"/>
      <c r="I11" s="10"/>
    </row>
    <row r="12" spans="1:9" x14ac:dyDescent="0.3">
      <c r="A12" s="22"/>
      <c r="B12" s="11"/>
      <c r="C12" s="12" t="s">
        <v>18</v>
      </c>
      <c r="D12" s="12" t="s">
        <v>19</v>
      </c>
      <c r="E12" s="12" t="s">
        <v>20</v>
      </c>
      <c r="F12" s="23" t="s">
        <v>21</v>
      </c>
      <c r="G12" s="10"/>
      <c r="H12" s="10"/>
      <c r="I12" s="10"/>
    </row>
    <row r="13" spans="1:9" ht="15" thickBot="1" x14ac:dyDescent="0.35">
      <c r="A13" s="24" t="s">
        <v>22</v>
      </c>
      <c r="B13" s="25"/>
      <c r="C13" s="25"/>
      <c r="D13" s="25"/>
      <c r="E13" s="25"/>
      <c r="F13" s="26"/>
      <c r="G13" s="10"/>
      <c r="H13" s="10"/>
      <c r="I13" s="10"/>
    </row>
  </sheetData>
  <mergeCells count="3">
    <mergeCell ref="D1:F2"/>
    <mergeCell ref="G10:I13"/>
    <mergeCell ref="A13:F13"/>
  </mergeCells>
  <hyperlinks>
    <hyperlink ref="A13" r:id="rId1" xr:uid="{E6942A26-21BD-4EEF-AAD7-DE61B0751C5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5853-599F-4B10-BEF0-824296441019}">
  <dimension ref="A2:I18"/>
  <sheetViews>
    <sheetView workbookViewId="0">
      <selection activeCell="K11" sqref="K11"/>
    </sheetView>
  </sheetViews>
  <sheetFormatPr defaultRowHeight="14.4" x14ac:dyDescent="0.3"/>
  <cols>
    <col min="1" max="1" width="11.77734375" customWidth="1"/>
  </cols>
  <sheetData>
    <row r="2" spans="1:9" x14ac:dyDescent="0.3">
      <c r="E2" s="9" t="s">
        <v>16</v>
      </c>
      <c r="F2" s="9"/>
      <c r="G2" s="9"/>
      <c r="H2" s="9"/>
    </row>
    <row r="3" spans="1:9" x14ac:dyDescent="0.3">
      <c r="E3" s="9"/>
      <c r="F3" s="9"/>
      <c r="G3" s="9"/>
      <c r="H3" s="9"/>
    </row>
    <row r="7" spans="1:9" x14ac:dyDescent="0.3">
      <c r="A7" t="s">
        <v>0</v>
      </c>
      <c r="B7" s="3">
        <v>5000</v>
      </c>
    </row>
    <row r="8" spans="1:9" x14ac:dyDescent="0.3">
      <c r="A8" t="s">
        <v>1</v>
      </c>
      <c r="B8" s="4">
        <v>12</v>
      </c>
    </row>
    <row r="9" spans="1:9" x14ac:dyDescent="0.3">
      <c r="A9" t="s">
        <v>2</v>
      </c>
      <c r="B9" s="4">
        <v>8</v>
      </c>
    </row>
    <row r="10" spans="1:9" x14ac:dyDescent="0.3">
      <c r="A10" t="s">
        <v>3</v>
      </c>
      <c r="B10" s="5">
        <v>0.05</v>
      </c>
    </row>
    <row r="11" spans="1:9" x14ac:dyDescent="0.3">
      <c r="A11" t="s">
        <v>4</v>
      </c>
      <c r="B11" s="1">
        <f>B7*(B10/B8)/(1-(1 + B10/B8)^(-B8*B9))</f>
        <v>63.299600060618793</v>
      </c>
    </row>
    <row r="12" spans="1:9" x14ac:dyDescent="0.3">
      <c r="A12" t="s">
        <v>5</v>
      </c>
      <c r="B12" s="1">
        <f>B11*B8*B9</f>
        <v>6076.7616058194044</v>
      </c>
    </row>
    <row r="13" spans="1:9" x14ac:dyDescent="0.3">
      <c r="A13" t="s">
        <v>6</v>
      </c>
      <c r="B13" s="1">
        <f>B12-B7</f>
        <v>1076.7616058194044</v>
      </c>
    </row>
    <row r="14" spans="1:9" ht="15" thickBot="1" x14ac:dyDescent="0.35"/>
    <row r="15" spans="1:9" ht="14.4" customHeight="1" x14ac:dyDescent="0.3">
      <c r="A15" s="16"/>
      <c r="B15" s="17"/>
      <c r="C15" s="18" t="s">
        <v>23</v>
      </c>
      <c r="D15" s="18" t="s">
        <v>24</v>
      </c>
      <c r="E15" s="18" t="s">
        <v>27</v>
      </c>
      <c r="F15" s="19"/>
      <c r="G15" s="10" t="s">
        <v>29</v>
      </c>
      <c r="H15" s="10"/>
      <c r="I15" s="10"/>
    </row>
    <row r="16" spans="1:9" x14ac:dyDescent="0.3">
      <c r="A16" s="20" t="s">
        <v>26</v>
      </c>
      <c r="B16" s="13">
        <f>PMT(B10/B8,B8*B9,B7)</f>
        <v>-63.299600060618978</v>
      </c>
      <c r="C16" s="14">
        <f>B10/B8</f>
        <v>4.1666666666666666E-3</v>
      </c>
      <c r="D16" s="12">
        <f>B8*B9</f>
        <v>96</v>
      </c>
      <c r="E16" s="15">
        <f>-B8</f>
        <v>-12</v>
      </c>
      <c r="F16" s="21"/>
      <c r="G16" s="10"/>
      <c r="H16" s="10"/>
      <c r="I16" s="10"/>
    </row>
    <row r="17" spans="1:9" x14ac:dyDescent="0.3">
      <c r="A17" s="22"/>
      <c r="B17" s="11"/>
      <c r="C17" s="12" t="s">
        <v>18</v>
      </c>
      <c r="D17" s="12" t="s">
        <v>19</v>
      </c>
      <c r="E17" s="12" t="s">
        <v>21</v>
      </c>
      <c r="F17" s="23"/>
      <c r="G17" s="10"/>
      <c r="H17" s="10"/>
      <c r="I17" s="10"/>
    </row>
    <row r="18" spans="1:9" ht="15" thickBot="1" x14ac:dyDescent="0.35">
      <c r="A18" s="24" t="s">
        <v>28</v>
      </c>
      <c r="B18" s="25"/>
      <c r="C18" s="25"/>
      <c r="D18" s="25"/>
      <c r="E18" s="25"/>
      <c r="F18" s="26"/>
      <c r="G18" s="10"/>
      <c r="H18" s="10"/>
      <c r="I18" s="10"/>
    </row>
  </sheetData>
  <mergeCells count="3">
    <mergeCell ref="E2:H3"/>
    <mergeCell ref="G15:I18"/>
    <mergeCell ref="A18:F18"/>
  </mergeCells>
  <hyperlinks>
    <hyperlink ref="A18" r:id="rId1" xr:uid="{6903C704-421C-4822-ABD3-0BBA0FAA5B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FutureValue (Periodic)</vt:lpstr>
      <vt:lpstr>FutureValue (Single)</vt:lpstr>
      <vt:lpstr>PMT</vt:lpstr>
      <vt:lpstr>APR</vt:lpstr>
      <vt:lpstr>FV</vt:lpstr>
      <vt:lpstr>n</vt:lpstr>
      <vt:lpstr>P</vt:lpstr>
      <vt:lpstr>t</vt:lpstr>
      <vt:lpstr>TotalInvested</vt:lpstr>
    </vt:vector>
  </TitlesOfParts>
  <Company>Grand Canyon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2019-02-18T20:18:44Z</dcterms:created>
  <dcterms:modified xsi:type="dcterms:W3CDTF">2020-05-08T20:55:51Z</dcterms:modified>
</cp:coreProperties>
</file>