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gcumail-my.sharepoint.com/personal/richard_ketchersid_gcu_edu/Documents/Course Materials/git/Teaching/144F20/Topic 3/"/>
    </mc:Choice>
  </mc:AlternateContent>
  <xr:revisionPtr revIDLastSave="0" documentId="10_ncr:80_{57B5B204-44F8-4A33-A26C-EC671B283DD1}" xr6:coauthVersionLast="46" xr6:coauthVersionMax="46" xr10:uidLastSave="{00000000-0000-0000-0000-000000000000}"/>
  <bookViews>
    <workbookView xWindow="1875" yWindow="1770" windowWidth="24660" windowHeight="12390" tabRatio="500" xr2:uid="{00000000-000D-0000-FFFF-FFFF00000000}"/>
  </bookViews>
  <sheets>
    <sheet name="Interest" sheetId="1" r:id="rId1"/>
    <sheet name="Sheet1" sheetId="2" state="hidden" r:id="rId2"/>
  </sheets>
  <calcPr calcId="191029"/>
  <customWorkbookViews>
    <customWorkbookView name="Richard Ketchersid - Personal View" guid="{155D4935-5B0D-4D9B-9526-5391F2A5AE7E}" mergeInterval="0" personalView="1" xWindow="125" yWindow="118" windowWidth="1644" windowHeight="826" tabRatio="50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" i="2" l="1"/>
  <c r="C6" i="2" s="1"/>
  <c r="B7" i="2"/>
  <c r="C7" i="2" s="1"/>
  <c r="B8" i="2"/>
  <c r="C8" i="2" s="1"/>
  <c r="B9" i="2"/>
  <c r="C9" i="2" s="1"/>
  <c r="B10" i="2"/>
  <c r="C10" i="2" s="1"/>
  <c r="C25" i="1"/>
  <c r="C26" i="1"/>
  <c r="C27" i="1"/>
  <c r="C28" i="1"/>
  <c r="C29" i="1"/>
  <c r="D10" i="2" l="1"/>
  <c r="D7" i="2"/>
  <c r="D8" i="2"/>
  <c r="D9" i="2"/>
  <c r="D6" i="2"/>
  <c r="E6" i="2"/>
  <c r="E7" i="2"/>
  <c r="E10" i="2"/>
  <c r="E8" i="2"/>
  <c r="E9" i="2"/>
  <c r="B11" i="2" l="1"/>
  <c r="B12" i="2" s="1"/>
  <c r="D12" i="2" s="1"/>
  <c r="E12" i="2" s="1"/>
  <c r="B13" i="2" l="1"/>
  <c r="D13" i="2" s="1"/>
  <c r="C12" i="2"/>
  <c r="B14" i="2" l="1"/>
  <c r="D14" i="2" s="1"/>
  <c r="E13" i="2"/>
  <c r="C13" i="2"/>
  <c r="B15" i="2" l="1"/>
  <c r="B16" i="2" s="1"/>
  <c r="E14" i="2"/>
  <c r="C14" i="2"/>
  <c r="D15" i="2" l="1"/>
  <c r="C15" i="2" s="1"/>
  <c r="D16" i="2"/>
  <c r="B17" i="2"/>
  <c r="E15" i="2" l="1"/>
  <c r="B18" i="2"/>
  <c r="D17" i="2"/>
  <c r="E16" i="2"/>
  <c r="C16" i="2"/>
  <c r="C17" i="2" l="1"/>
  <c r="E17" i="2"/>
  <c r="D18" i="2"/>
  <c r="B19" i="2"/>
  <c r="D19" i="2" l="1"/>
  <c r="B20" i="2"/>
  <c r="E18" i="2"/>
  <c r="C18" i="2"/>
  <c r="E19" i="2" l="1"/>
  <c r="C19" i="2"/>
  <c r="D20" i="2"/>
  <c r="B24" i="1" s="1"/>
  <c r="B21" i="2"/>
  <c r="B22" i="2" l="1"/>
  <c r="D21" i="2"/>
  <c r="C20" i="2"/>
  <c r="E20" i="2"/>
  <c r="D22" i="2" l="1"/>
  <c r="B23" i="2"/>
  <c r="E21" i="2"/>
  <c r="C21" i="2"/>
  <c r="B24" i="2" l="1"/>
  <c r="D23" i="2"/>
  <c r="E22" i="2"/>
  <c r="C22" i="2"/>
  <c r="C23" i="2" l="1"/>
  <c r="E23" i="2"/>
  <c r="D24" i="2"/>
  <c r="B25" i="2"/>
  <c r="B26" i="2" l="1"/>
  <c r="D25" i="2"/>
  <c r="E24" i="2"/>
  <c r="C24" i="2"/>
  <c r="E25" i="2" l="1"/>
  <c r="C25" i="2"/>
  <c r="B27" i="2"/>
  <c r="D26" i="2"/>
  <c r="E26" i="2" l="1"/>
  <c r="C26" i="2"/>
  <c r="B28" i="2"/>
  <c r="D27" i="2"/>
  <c r="E27" i="2" l="1"/>
  <c r="C27" i="2"/>
  <c r="B29" i="2"/>
  <c r="D28" i="2"/>
  <c r="B30" i="2" l="1"/>
  <c r="D29" i="2"/>
  <c r="E28" i="2"/>
  <c r="C28" i="2"/>
  <c r="E29" i="2" l="1"/>
  <c r="C29" i="2"/>
  <c r="D30" i="2"/>
  <c r="B31" i="2"/>
  <c r="B32" i="2" l="1"/>
  <c r="D31" i="2"/>
  <c r="E30" i="2"/>
  <c r="C30" i="2"/>
  <c r="D32" i="2" l="1"/>
  <c r="B33" i="2"/>
  <c r="D33" i="2" s="1"/>
  <c r="C31" i="2"/>
  <c r="E31" i="2"/>
  <c r="E33" i="2" l="1"/>
  <c r="C33" i="2"/>
  <c r="E32" i="2"/>
  <c r="C32" i="2"/>
</calcChain>
</file>

<file path=xl/sharedStrings.xml><?xml version="1.0" encoding="utf-8"?>
<sst xmlns="http://schemas.openxmlformats.org/spreadsheetml/2006/main" count="63" uniqueCount="61">
  <si>
    <t>Principal</t>
  </si>
  <si>
    <t>Rate</t>
  </si>
  <si>
    <t>Number of years</t>
  </si>
  <si>
    <t>Value of account</t>
  </si>
  <si>
    <t>Total interest earned</t>
  </si>
  <si>
    <t>Simple Interest</t>
  </si>
  <si>
    <t>Compound Interest</t>
  </si>
  <si>
    <t>Legend</t>
  </si>
  <si>
    <t>If a cell is shaded</t>
  </si>
  <si>
    <t>Cell Should Contain</t>
  </si>
  <si>
    <t>Blue</t>
  </si>
  <si>
    <t>Text</t>
  </si>
  <si>
    <t>Green</t>
  </si>
  <si>
    <t>Number</t>
  </si>
  <si>
    <t>Gold</t>
  </si>
  <si>
    <t>Excel Formula</t>
  </si>
  <si>
    <t>Any other color</t>
  </si>
  <si>
    <t>Make no changes</t>
  </si>
  <si>
    <t>t</t>
  </si>
  <si>
    <t>FV = P + P⋅r⋅t</t>
  </si>
  <si>
    <t>I = FV - P</t>
  </si>
  <si>
    <t>I = P⋅r⋅t = FV - P</t>
  </si>
  <si>
    <t>FV = P⋅(1 + r)^t</t>
  </si>
  <si>
    <t xml:space="preserve">P </t>
  </si>
  <si>
    <t xml:space="preserve">r </t>
  </si>
  <si>
    <t>simple interest</t>
  </si>
  <si>
    <t>compound interest</t>
  </si>
  <si>
    <t>P</t>
  </si>
  <si>
    <t>FV</t>
  </si>
  <si>
    <t>Copy the exact FV for each case and paste here as a value.</t>
  </si>
  <si>
    <t>Seed</t>
  </si>
  <si>
    <t>Rand1</t>
  </si>
  <si>
    <t>Rand2</t>
  </si>
  <si>
    <t>Rand3</t>
  </si>
  <si>
    <t>Rand4</t>
  </si>
  <si>
    <t>Rand5</t>
  </si>
  <si>
    <t>Rand6</t>
  </si>
  <si>
    <t>Rand7</t>
  </si>
  <si>
    <t>Rand8</t>
  </si>
  <si>
    <t>Rand9</t>
  </si>
  <si>
    <t>Rand10</t>
  </si>
  <si>
    <t>Rand11</t>
  </si>
  <si>
    <t>Rand12</t>
  </si>
  <si>
    <t>Rand13</t>
  </si>
  <si>
    <t>Rand14</t>
  </si>
  <si>
    <t>Rand15</t>
  </si>
  <si>
    <t>Rand16</t>
  </si>
  <si>
    <t>Rand17</t>
  </si>
  <si>
    <t>Rand18</t>
  </si>
  <si>
    <t>Rand19</t>
  </si>
  <si>
    <t>Rand20</t>
  </si>
  <si>
    <t>Rand21</t>
  </si>
  <si>
    <t>Rand22</t>
  </si>
  <si>
    <t>Comment on what you notice comparing simple and compound interest. (Box Below)</t>
  </si>
  <si>
    <t>Comment on what you notice here.</t>
  </si>
  <si>
    <t>Fill out the table without entering any additional formulas. (One double click will do it!)</t>
  </si>
  <si>
    <t>Enter Name =&gt;</t>
  </si>
  <si>
    <t>Video for this DQ</t>
  </si>
  <si>
    <t>Your Name</t>
  </si>
  <si>
    <t>- In E24 write the Excel formula for P +  P⋅r⋅t (simple interest). Add "$" signs on your cell references for P and r so that autofill correctly copies those down.
- In G24 write the Excel formula for P⋅(1 + r)^t (compound interest). Add "$" signs on your cell references for P and r so that autofill correctly copies those down.
- In F24 and D24 write the Excel formula for I = FV - P. Again, add necessary "$" signs to your cell references.</t>
  </si>
  <si>
    <t>For both simple interest and compound interest experiment with different values of P until the future value after 10 years is at least $10,000. For each case, find the least such value of P (A24), in whole dollars, that makes FV ≥ $10,000 (E30 and G30).  Put P in E18:E19 and enter the FV in F18:F19.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</si>
</sst>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/>
      <diagonal/>
    </border>
    <border>
      <left style="medium">
        <color indexed="64"/>
      </left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44" fontId="0" fillId="0" borderId="0" xfId="1" applyFont="1" applyAlignment="1">
      <alignment horizontal="center"/>
    </xf>
    <xf numFmtId="0" fontId="0" fillId="3" borderId="3" xfId="0" applyFill="1" applyBorder="1" applyAlignment="1" applyProtection="1">
      <alignment horizontal="center" vertical="center"/>
      <protection locked="0"/>
    </xf>
    <xf numFmtId="0" fontId="0" fillId="3" borderId="4" xfId="0" applyFill="1" applyBorder="1" applyAlignment="1" applyProtection="1">
      <alignment horizontal="center" vertical="center"/>
      <protection locked="0"/>
    </xf>
    <xf numFmtId="0" fontId="0" fillId="4" borderId="3" xfId="0" applyFill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5" borderId="3" xfId="0" applyFill="1" applyBorder="1" applyAlignment="1" applyProtection="1">
      <alignment horizontal="center" vertical="center"/>
      <protection locked="0"/>
    </xf>
    <xf numFmtId="0" fontId="0" fillId="6" borderId="3" xfId="0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44" fontId="2" fillId="0" borderId="17" xfId="1" applyFont="1" applyBorder="1" applyAlignment="1">
      <alignment horizontal="center" vertical="center" wrapText="1"/>
    </xf>
    <xf numFmtId="44" fontId="2" fillId="0" borderId="19" xfId="1" applyFont="1" applyBorder="1" applyAlignment="1">
      <alignment horizontal="center" vertical="center" wrapText="1"/>
    </xf>
    <xf numFmtId="44" fontId="2" fillId="0" borderId="13" xfId="1" applyFont="1" applyBorder="1" applyAlignment="1">
      <alignment horizontal="center" vertical="center" wrapText="1"/>
    </xf>
    <xf numFmtId="44" fontId="2" fillId="0" borderId="20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7" borderId="9" xfId="1" applyNumberFormat="1" applyFont="1" applyFill="1" applyBorder="1" applyProtection="1">
      <protection locked="0"/>
    </xf>
    <xf numFmtId="164" fontId="0" fillId="7" borderId="9" xfId="0" applyNumberFormat="1" applyFill="1" applyBorder="1" applyProtection="1">
      <protection locked="0"/>
    </xf>
    <xf numFmtId="164" fontId="0" fillId="7" borderId="10" xfId="1" applyNumberFormat="1" applyFont="1" applyFill="1" applyBorder="1" applyProtection="1">
      <protection locked="0"/>
    </xf>
    <xf numFmtId="164" fontId="0" fillId="7" borderId="10" xfId="0" applyNumberFormat="1" applyFill="1" applyBorder="1" applyProtection="1">
      <protection locked="0"/>
    </xf>
    <xf numFmtId="164" fontId="0" fillId="7" borderId="15" xfId="1" applyNumberFormat="1" applyFont="1" applyFill="1" applyBorder="1" applyAlignment="1" applyProtection="1">
      <alignment horizontal="center"/>
      <protection locked="0"/>
    </xf>
    <xf numFmtId="164" fontId="0" fillId="7" borderId="21" xfId="1" applyNumberFormat="1" applyFont="1" applyFill="1" applyBorder="1" applyProtection="1">
      <protection locked="0"/>
    </xf>
    <xf numFmtId="164" fontId="0" fillId="7" borderId="21" xfId="0" applyNumberFormat="1" applyFill="1" applyBorder="1" applyProtection="1">
      <protection locked="0"/>
    </xf>
    <xf numFmtId="164" fontId="0" fillId="7" borderId="8" xfId="1" applyNumberFormat="1" applyFont="1" applyFill="1" applyBorder="1" applyAlignment="1" applyProtection="1">
      <alignment horizontal="center"/>
      <protection locked="0"/>
    </xf>
    <xf numFmtId="164" fontId="0" fillId="7" borderId="8" xfId="1" applyNumberFormat="1" applyFont="1" applyFill="1" applyBorder="1" applyProtection="1">
      <protection locked="0"/>
    </xf>
    <xf numFmtId="164" fontId="0" fillId="7" borderId="8" xfId="0" applyNumberFormat="1" applyFill="1" applyBorder="1" applyProtection="1">
      <protection locked="0"/>
    </xf>
    <xf numFmtId="164" fontId="0" fillId="7" borderId="22" xfId="1" applyNumberFormat="1" applyFont="1" applyFill="1" applyBorder="1" applyAlignment="1" applyProtection="1">
      <alignment horizontal="center"/>
      <protection locked="0"/>
    </xf>
    <xf numFmtId="164" fontId="0" fillId="7" borderId="23" xfId="1" applyNumberFormat="1" applyFont="1" applyFill="1" applyBorder="1" applyProtection="1">
      <protection locked="0"/>
    </xf>
    <xf numFmtId="164" fontId="0" fillId="7" borderId="23" xfId="0" applyNumberFormat="1" applyFill="1" applyBorder="1" applyProtection="1">
      <protection locked="0"/>
    </xf>
    <xf numFmtId="164" fontId="0" fillId="7" borderId="12" xfId="1" applyNumberFormat="1" applyFont="1" applyFill="1" applyBorder="1" applyAlignment="1" applyProtection="1">
      <alignment horizontal="center"/>
      <protection locked="0"/>
    </xf>
    <xf numFmtId="164" fontId="0" fillId="7" borderId="11" xfId="1" applyNumberFormat="1" applyFont="1" applyFill="1" applyBorder="1" applyProtection="1">
      <protection locked="0"/>
    </xf>
    <xf numFmtId="164" fontId="0" fillId="7" borderId="11" xfId="0" applyNumberFormat="1" applyFill="1" applyBorder="1" applyProtection="1">
      <protection locked="0"/>
    </xf>
    <xf numFmtId="44" fontId="0" fillId="0" borderId="0" xfId="1" applyFont="1" applyFill="1" applyBorder="1" applyAlignment="1" applyProtection="1">
      <alignment horizontal="center"/>
      <protection locked="0"/>
    </xf>
    <xf numFmtId="44" fontId="0" fillId="0" borderId="0" xfId="1" applyFont="1" applyFill="1" applyBorder="1" applyProtection="1">
      <protection locked="0"/>
    </xf>
    <xf numFmtId="164" fontId="0" fillId="7" borderId="9" xfId="1" applyNumberFormat="1" applyFont="1" applyFill="1" applyBorder="1" applyAlignment="1" applyProtection="1">
      <alignment horizontal="center"/>
      <protection locked="0"/>
    </xf>
    <xf numFmtId="164" fontId="0" fillId="7" borderId="10" xfId="1" applyNumberFormat="1" applyFont="1" applyFill="1" applyBorder="1" applyAlignment="1" applyProtection="1">
      <alignment horizontal="center"/>
      <protection locked="0"/>
    </xf>
    <xf numFmtId="164" fontId="0" fillId="7" borderId="21" xfId="1" applyNumberFormat="1" applyFont="1" applyFill="1" applyBorder="1" applyAlignment="1" applyProtection="1">
      <alignment horizontal="center"/>
      <protection locked="0"/>
    </xf>
    <xf numFmtId="164" fontId="0" fillId="7" borderId="23" xfId="1" applyNumberFormat="1" applyFont="1" applyFill="1" applyBorder="1" applyAlignment="1" applyProtection="1">
      <alignment horizontal="center"/>
      <protection locked="0"/>
    </xf>
    <xf numFmtId="164" fontId="0" fillId="7" borderId="11" xfId="1" applyNumberFormat="1" applyFont="1" applyFill="1" applyBorder="1" applyAlignment="1" applyProtection="1">
      <alignment horizontal="center"/>
      <protection locked="0"/>
    </xf>
    <xf numFmtId="164" fontId="0" fillId="5" borderId="7" xfId="1" applyNumberFormat="1" applyFont="1" applyFill="1" applyBorder="1" applyAlignment="1" applyProtection="1">
      <alignment horizontal="center"/>
      <protection locked="0"/>
    </xf>
    <xf numFmtId="164" fontId="0" fillId="5" borderId="31" xfId="1" applyNumberFormat="1" applyFont="1" applyFill="1" applyBorder="1" applyProtection="1">
      <protection locked="0"/>
    </xf>
    <xf numFmtId="0" fontId="3" fillId="0" borderId="0" xfId="0" applyFont="1" applyAlignment="1">
      <alignment vertical="center"/>
    </xf>
    <xf numFmtId="10" fontId="0" fillId="2" borderId="7" xfId="2" applyNumberFormat="1" applyFont="1" applyFill="1" applyBorder="1" applyAlignment="1" applyProtection="1">
      <alignment horizontal="center"/>
      <protection hidden="1"/>
    </xf>
    <xf numFmtId="164" fontId="0" fillId="7" borderId="14" xfId="1" applyNumberFormat="1" applyFont="1" applyFill="1" applyBorder="1" applyAlignment="1" applyProtection="1">
      <alignment horizontal="center"/>
      <protection locked="0"/>
    </xf>
    <xf numFmtId="164" fontId="0" fillId="7" borderId="13" xfId="1" applyNumberFormat="1" applyFont="1" applyFill="1" applyBorder="1" applyAlignment="1" applyProtection="1">
      <alignment horizontal="center"/>
      <protection locked="0"/>
    </xf>
    <xf numFmtId="0" fontId="6" fillId="0" borderId="0" xfId="3" applyFont="1"/>
    <xf numFmtId="0" fontId="0" fillId="2" borderId="29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4" fillId="4" borderId="29" xfId="0" applyFont="1" applyFill="1" applyBorder="1" applyAlignment="1" applyProtection="1">
      <alignment horizontal="center"/>
      <protection locked="0"/>
    </xf>
    <xf numFmtId="0" fontId="4" fillId="4" borderId="24" xfId="0" applyFont="1" applyFill="1" applyBorder="1" applyAlignment="1" applyProtection="1">
      <alignment horizontal="center"/>
      <protection locked="0"/>
    </xf>
    <xf numFmtId="0" fontId="0" fillId="2" borderId="29" xfId="0" applyFill="1" applyBorder="1" applyAlignment="1">
      <alignment horizontal="left" vertical="top" wrapText="1"/>
    </xf>
    <xf numFmtId="0" fontId="0" fillId="2" borderId="30" xfId="0" applyFill="1" applyBorder="1" applyAlignment="1">
      <alignment horizontal="left" vertical="top" wrapText="1"/>
    </xf>
    <xf numFmtId="0" fontId="0" fillId="2" borderId="24" xfId="0" applyFill="1" applyBorder="1" applyAlignment="1">
      <alignment horizontal="left" vertical="top" wrapText="1"/>
    </xf>
    <xf numFmtId="0" fontId="0" fillId="4" borderId="16" xfId="0" applyFill="1" applyBorder="1" applyAlignment="1" applyProtection="1">
      <alignment horizontal="left" vertical="top" wrapText="1"/>
      <protection locked="0"/>
    </xf>
    <xf numFmtId="0" fontId="0" fillId="4" borderId="25" xfId="0" applyFill="1" applyBorder="1" applyAlignment="1" applyProtection="1">
      <alignment horizontal="left" vertical="top" wrapText="1"/>
      <protection locked="0"/>
    </xf>
    <xf numFmtId="0" fontId="0" fillId="4" borderId="17" xfId="0" applyFill="1" applyBorder="1" applyAlignment="1" applyProtection="1">
      <alignment horizontal="left" vertical="top" wrapText="1"/>
      <protection locked="0"/>
    </xf>
    <xf numFmtId="0" fontId="0" fillId="4" borderId="26" xfId="0" applyFill="1" applyBorder="1" applyAlignment="1" applyProtection="1">
      <alignment horizontal="left" vertical="top" wrapText="1"/>
      <protection locked="0"/>
    </xf>
    <xf numFmtId="0" fontId="0" fillId="4" borderId="0" xfId="0" applyFill="1" applyBorder="1" applyAlignment="1" applyProtection="1">
      <alignment horizontal="left" vertical="top" wrapText="1"/>
      <protection locked="0"/>
    </xf>
    <xf numFmtId="0" fontId="0" fillId="4" borderId="27" xfId="0" applyFill="1" applyBorder="1" applyAlignment="1" applyProtection="1">
      <alignment horizontal="left" vertical="top" wrapText="1"/>
      <protection locked="0"/>
    </xf>
    <xf numFmtId="0" fontId="0" fillId="4" borderId="18" xfId="0" applyFill="1" applyBorder="1" applyAlignment="1" applyProtection="1">
      <alignment horizontal="left" vertical="top" wrapText="1"/>
      <protection locked="0"/>
    </xf>
    <xf numFmtId="0" fontId="0" fillId="4" borderId="28" xfId="0" applyFill="1" applyBorder="1" applyAlignment="1" applyProtection="1">
      <alignment horizontal="left" vertical="top" wrapText="1"/>
      <protection locked="0"/>
    </xf>
    <xf numFmtId="0" fontId="0" fillId="4" borderId="19" xfId="0" applyFill="1" applyBorder="1" applyAlignment="1" applyProtection="1">
      <alignment horizontal="left" vertical="top" wrapText="1"/>
      <protection locked="0"/>
    </xf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16" xfId="0" quotePrefix="1" applyFill="1" applyBorder="1" applyAlignment="1">
      <alignment horizontal="left" wrapText="1"/>
    </xf>
    <xf numFmtId="0" fontId="0" fillId="2" borderId="25" xfId="0" quotePrefix="1" applyFill="1" applyBorder="1" applyAlignment="1">
      <alignment horizontal="left" wrapText="1"/>
    </xf>
    <xf numFmtId="0" fontId="0" fillId="2" borderId="17" xfId="0" quotePrefix="1" applyFill="1" applyBorder="1" applyAlignment="1">
      <alignment horizontal="left" wrapText="1"/>
    </xf>
    <xf numFmtId="0" fontId="0" fillId="2" borderId="26" xfId="0" quotePrefix="1" applyFill="1" applyBorder="1" applyAlignment="1">
      <alignment horizontal="left" wrapText="1"/>
    </xf>
    <xf numFmtId="0" fontId="0" fillId="2" borderId="0" xfId="0" quotePrefix="1" applyFill="1" applyBorder="1" applyAlignment="1">
      <alignment horizontal="left" wrapText="1"/>
    </xf>
    <xf numFmtId="0" fontId="0" fillId="2" borderId="27" xfId="0" quotePrefix="1" applyFill="1" applyBorder="1" applyAlignment="1">
      <alignment horizontal="left" wrapText="1"/>
    </xf>
    <xf numFmtId="0" fontId="0" fillId="2" borderId="18" xfId="0" quotePrefix="1" applyFill="1" applyBorder="1" applyAlignment="1">
      <alignment horizontal="left" wrapText="1"/>
    </xf>
    <xf numFmtId="0" fontId="0" fillId="2" borderId="28" xfId="0" quotePrefix="1" applyFill="1" applyBorder="1" applyAlignment="1">
      <alignment horizontal="left" wrapText="1"/>
    </xf>
    <xf numFmtId="0" fontId="0" fillId="2" borderId="19" xfId="0" quotePrefix="1" applyFill="1" applyBorder="1" applyAlignment="1">
      <alignment horizontal="left" wrapText="1"/>
    </xf>
    <xf numFmtId="0" fontId="0" fillId="2" borderId="16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26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7" xfId="0" applyFill="1" applyBorder="1" applyAlignment="1">
      <alignment horizontal="left" vertical="center" wrapText="1"/>
    </xf>
    <xf numFmtId="0" fontId="0" fillId="2" borderId="18" xfId="0" applyFill="1" applyBorder="1" applyAlignment="1">
      <alignment horizontal="left" vertical="center" wrapText="1"/>
    </xf>
    <xf numFmtId="0" fontId="0" fillId="2" borderId="2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/>
    </xf>
    <xf numFmtId="0" fontId="0" fillId="2" borderId="30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2" borderId="16" xfId="0" applyFill="1" applyBorder="1" applyAlignment="1">
      <alignment horizontal="center" wrapText="1"/>
    </xf>
    <xf numFmtId="0" fontId="0" fillId="2" borderId="17" xfId="0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9" xfId="0" applyFill="1" applyBorder="1" applyAlignment="1">
      <alignment horizontal="center" wrapText="1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1">
    <dxf>
      <font>
        <color theme="0" tint="-0.24994659260841701"/>
      </font>
      <fill>
        <patternFill>
          <bgColor theme="0" tint="-0.34998626667073579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theme" Target="theme/theme1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simple vs compound interest</a:t>
            </a:r>
            <a:endParaRPr lang="en-US"/>
          </a:p>
        </c:rich>
      </c:tx>
      <c:layout>
        <c:manualLayout>
          <c:xMode val="edge"/>
          <c:yMode val="edge"/>
          <c:x val="0.10510734199748216"/>
          <c:y val="2.172097694797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Interest!$D$23</c:f>
              <c:strCache>
                <c:ptCount val="1"/>
                <c:pt idx="0">
                  <c:v> I = P⋅r⋅t = FV - P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Interest!$C$24:$C$37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</c:numCache>
            </c:numRef>
          </c:xVal>
          <c:yVal>
            <c:numRef>
              <c:f>Interest!$D$24:$D$37</c:f>
              <c:numCache>
                <c:formatCode>"$"#,##0.00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A3-436A-8D1E-9BFDA1DDE613}"/>
            </c:ext>
          </c:extLst>
        </c:ser>
        <c:ser>
          <c:idx val="1"/>
          <c:order val="1"/>
          <c:tx>
            <c:strRef>
              <c:f>Interest!$F$23</c:f>
              <c:strCache>
                <c:ptCount val="1"/>
                <c:pt idx="0">
                  <c:v> I = FV - P 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Interest!$C$24:$C$37</c:f>
              <c:numCache>
                <c:formatCode>General</c:formatCode>
                <c:ptCount val="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  <c:pt idx="11">
                  <c:v>40</c:v>
                </c:pt>
                <c:pt idx="12">
                  <c:v>50</c:v>
                </c:pt>
                <c:pt idx="13">
                  <c:v>60</c:v>
                </c:pt>
              </c:numCache>
            </c:numRef>
          </c:xVal>
          <c:yVal>
            <c:numRef>
              <c:f>Interest!$F$24:$F$37</c:f>
              <c:numCache>
                <c:formatCode>"$"#,##0.00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A3-436A-8D1E-9BFDA1DDE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4679968"/>
        <c:axId val="634676032"/>
      </c:scatterChart>
      <c:valAx>
        <c:axId val="634679968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676032"/>
        <c:crosses val="autoZero"/>
        <c:crossBetween val="midCat"/>
      </c:valAx>
      <c:valAx>
        <c:axId val="63467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4679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youtu.be/HJjBvsdRkow" TargetMode="Externa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67408</xdr:colOff>
      <xdr:row>19</xdr:row>
      <xdr:rowOff>58614</xdr:rowOff>
    </xdr:from>
    <xdr:to>
      <xdr:col>10</xdr:col>
      <xdr:colOff>82062</xdr:colOff>
      <xdr:row>30</xdr:row>
      <xdr:rowOff>11719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5B5814-2A0B-4D41-96F8-79F98B3F5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666751</xdr:colOff>
      <xdr:row>12</xdr:row>
      <xdr:rowOff>58614</xdr:rowOff>
    </xdr:from>
    <xdr:to>
      <xdr:col>8</xdr:col>
      <xdr:colOff>20516</xdr:colOff>
      <xdr:row>13</xdr:row>
      <xdr:rowOff>71803</xdr:rowOff>
    </xdr:to>
    <xdr:sp macro="" textlink="">
      <xdr:nvSpPr>
        <xdr:cNvPr id="2" name="Star: 5 Points 1">
          <a:extLst>
            <a:ext uri="{FF2B5EF4-FFF2-40B4-BE49-F238E27FC236}">
              <a16:creationId xmlns:a16="http://schemas.microsoft.com/office/drawing/2014/main" id="{9AE8C5EC-0290-4F78-A174-E8576D179F98}"/>
            </a:ext>
          </a:extLst>
        </xdr:cNvPr>
        <xdr:cNvSpPr/>
      </xdr:nvSpPr>
      <xdr:spPr>
        <a:xfrm>
          <a:off x="7151078" y="2322633"/>
          <a:ext cx="189034" cy="20368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241789</xdr:colOff>
      <xdr:row>14</xdr:row>
      <xdr:rowOff>0</xdr:rowOff>
    </xdr:from>
    <xdr:to>
      <xdr:col>8</xdr:col>
      <xdr:colOff>430823</xdr:colOff>
      <xdr:row>15</xdr:row>
      <xdr:rowOff>13189</xdr:rowOff>
    </xdr:to>
    <xdr:sp macro="" textlink="">
      <xdr:nvSpPr>
        <xdr:cNvPr id="6" name="Star: 5 Points 5">
          <a:extLst>
            <a:ext uri="{FF2B5EF4-FFF2-40B4-BE49-F238E27FC236}">
              <a16:creationId xmlns:a16="http://schemas.microsoft.com/office/drawing/2014/main" id="{30510D2B-F7F9-48C2-A950-9F75A33A72A6}"/>
            </a:ext>
          </a:extLst>
        </xdr:cNvPr>
        <xdr:cNvSpPr/>
      </xdr:nvSpPr>
      <xdr:spPr>
        <a:xfrm>
          <a:off x="7561385" y="2645019"/>
          <a:ext cx="189034" cy="20368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548054</xdr:colOff>
      <xdr:row>12</xdr:row>
      <xdr:rowOff>27842</xdr:rowOff>
    </xdr:from>
    <xdr:to>
      <xdr:col>8</xdr:col>
      <xdr:colOff>737088</xdr:colOff>
      <xdr:row>13</xdr:row>
      <xdr:rowOff>41031</xdr:rowOff>
    </xdr:to>
    <xdr:sp macro="" textlink="">
      <xdr:nvSpPr>
        <xdr:cNvPr id="7" name="Star: 5 Points 6">
          <a:extLst>
            <a:ext uri="{FF2B5EF4-FFF2-40B4-BE49-F238E27FC236}">
              <a16:creationId xmlns:a16="http://schemas.microsoft.com/office/drawing/2014/main" id="{A4806AC4-6C12-4C96-ACC9-1077459670C6}"/>
            </a:ext>
          </a:extLst>
        </xdr:cNvPr>
        <xdr:cNvSpPr/>
      </xdr:nvSpPr>
      <xdr:spPr>
        <a:xfrm>
          <a:off x="7867650" y="2291861"/>
          <a:ext cx="189034" cy="20368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1047750</xdr:colOff>
      <xdr:row>11</xdr:row>
      <xdr:rowOff>161191</xdr:rowOff>
    </xdr:from>
    <xdr:to>
      <xdr:col>9</xdr:col>
      <xdr:colOff>71803</xdr:colOff>
      <xdr:row>12</xdr:row>
      <xdr:rowOff>174380</xdr:rowOff>
    </xdr:to>
    <xdr:sp macro="" textlink="">
      <xdr:nvSpPr>
        <xdr:cNvPr id="8" name="Star: 5 Points 7">
          <a:extLst>
            <a:ext uri="{FF2B5EF4-FFF2-40B4-BE49-F238E27FC236}">
              <a16:creationId xmlns:a16="http://schemas.microsoft.com/office/drawing/2014/main" id="{9731100F-8C2E-4219-9984-9A3D339D24E0}"/>
            </a:ext>
          </a:extLst>
        </xdr:cNvPr>
        <xdr:cNvSpPr/>
      </xdr:nvSpPr>
      <xdr:spPr>
        <a:xfrm>
          <a:off x="8367346" y="2234710"/>
          <a:ext cx="189034" cy="20368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1009650</xdr:colOff>
      <xdr:row>14</xdr:row>
      <xdr:rowOff>27842</xdr:rowOff>
    </xdr:from>
    <xdr:to>
      <xdr:col>9</xdr:col>
      <xdr:colOff>33703</xdr:colOff>
      <xdr:row>15</xdr:row>
      <xdr:rowOff>41031</xdr:rowOff>
    </xdr:to>
    <xdr:sp macro="" textlink="">
      <xdr:nvSpPr>
        <xdr:cNvPr id="10" name="Star: 5 Points 9">
          <a:extLst>
            <a:ext uri="{FF2B5EF4-FFF2-40B4-BE49-F238E27FC236}">
              <a16:creationId xmlns:a16="http://schemas.microsoft.com/office/drawing/2014/main" id="{D2BBF04D-5267-412C-BE9D-A062727133A1}"/>
            </a:ext>
          </a:extLst>
        </xdr:cNvPr>
        <xdr:cNvSpPr/>
      </xdr:nvSpPr>
      <xdr:spPr>
        <a:xfrm>
          <a:off x="8329246" y="2672861"/>
          <a:ext cx="189034" cy="203689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120895</xdr:colOff>
      <xdr:row>21</xdr:row>
      <xdr:rowOff>183173</xdr:rowOff>
    </xdr:from>
    <xdr:to>
      <xdr:col>3</xdr:col>
      <xdr:colOff>373672</xdr:colOff>
      <xdr:row>22</xdr:row>
      <xdr:rowOff>32970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06A383E-392E-4E00-A270-1473B98FD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55607" y="4879731"/>
          <a:ext cx="252777" cy="252777"/>
        </a:xfrm>
        <a:prstGeom prst="rect">
          <a:avLst/>
        </a:prstGeom>
      </xdr:spPr>
    </xdr:pic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BE77225-0638-4A5F-AB0C-DCE4C718CE57}">
  <header guid="{1BE77225-0638-4A5F-AB0C-DCE4C718CE57}" dateTime="2022-03-31T12:18:58" maxSheetId="3" userName="Richard Ketchersid" r:id="rId1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BE77225-0638-4A5F-AB0C-DCE4C718CE57}" name="Richard Ketchersid" id="-1739544957" dateTime="2022-03-31T12:18:5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youtu.be/NXx7i4IPN_o" TargetMode="External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zoomScale="130" zoomScaleNormal="130" zoomScalePageLayoutView="184" workbookViewId="0">
      <selection activeCell="D2" sqref="D2:E2"/>
    </sheetView>
  </sheetViews>
  <sheetFormatPr defaultColWidth="11" defaultRowHeight="15.75"/>
  <cols>
    <col min="1" max="1" width="10.625" style="1" customWidth="1"/>
    <col min="2" max="2" width="9.25" style="1" customWidth="1"/>
    <col min="3" max="3" width="9.375" style="1" customWidth="1"/>
    <col min="4" max="4" width="16.25" style="1" customWidth="1"/>
    <col min="5" max="5" width="12.625" style="4" customWidth="1"/>
    <col min="6" max="6" width="13.125" style="2" customWidth="1"/>
    <col min="7" max="7" width="15.625" customWidth="1"/>
    <col min="9" max="9" width="15.25" bestFit="1" customWidth="1"/>
    <col min="10" max="10" width="17.625" bestFit="1" customWidth="1"/>
  </cols>
  <sheetData>
    <row r="1" spans="2:10" ht="16.5" thickBot="1"/>
    <row r="2" spans="2:10" ht="16.5" thickBot="1">
      <c r="B2" s="51" t="s">
        <v>56</v>
      </c>
      <c r="C2" s="52"/>
      <c r="D2" s="53" t="s">
        <v>58</v>
      </c>
      <c r="E2" s="54"/>
    </row>
    <row r="3" spans="2:10" ht="16.5" thickBot="1"/>
    <row r="4" spans="2:10" ht="33" customHeight="1" thickBot="1">
      <c r="B4" s="71" t="s">
        <v>59</v>
      </c>
      <c r="C4" s="72"/>
      <c r="D4" s="72"/>
      <c r="E4" s="72"/>
      <c r="F4" s="72"/>
      <c r="G4" s="73"/>
    </row>
    <row r="5" spans="2:10" ht="16.5" thickTop="1">
      <c r="B5" s="74"/>
      <c r="C5" s="75"/>
      <c r="D5" s="75"/>
      <c r="E5" s="75"/>
      <c r="F5" s="75"/>
      <c r="G5" s="76"/>
      <c r="I5" s="69" t="s">
        <v>7</v>
      </c>
      <c r="J5" s="70"/>
    </row>
    <row r="6" spans="2:10">
      <c r="B6" s="74"/>
      <c r="C6" s="75"/>
      <c r="D6" s="75"/>
      <c r="E6" s="75"/>
      <c r="F6" s="75"/>
      <c r="G6" s="76"/>
      <c r="I6" s="5" t="s">
        <v>8</v>
      </c>
      <c r="J6" s="6" t="s">
        <v>9</v>
      </c>
    </row>
    <row r="7" spans="2:10">
      <c r="B7" s="74"/>
      <c r="C7" s="75"/>
      <c r="D7" s="75"/>
      <c r="E7" s="75"/>
      <c r="F7" s="75"/>
      <c r="G7" s="76"/>
      <c r="I7" s="7" t="s">
        <v>10</v>
      </c>
      <c r="J7" s="8" t="s">
        <v>11</v>
      </c>
    </row>
    <row r="8" spans="2:10" ht="16.5" thickBot="1">
      <c r="B8" s="77"/>
      <c r="C8" s="78"/>
      <c r="D8" s="78"/>
      <c r="E8" s="78"/>
      <c r="F8" s="78"/>
      <c r="G8" s="79"/>
      <c r="I8" s="9" t="s">
        <v>12</v>
      </c>
      <c r="J8" s="8" t="s">
        <v>13</v>
      </c>
    </row>
    <row r="9" spans="2:10" ht="16.5" thickBot="1">
      <c r="B9" s="89" t="s">
        <v>55</v>
      </c>
      <c r="C9" s="90"/>
      <c r="D9" s="90"/>
      <c r="E9" s="90"/>
      <c r="F9" s="90"/>
      <c r="G9" s="91"/>
      <c r="I9" s="10" t="s">
        <v>14</v>
      </c>
      <c r="J9" s="8" t="s">
        <v>15</v>
      </c>
    </row>
    <row r="10" spans="2:10" ht="16.149999999999999" customHeight="1" thickBot="1">
      <c r="B10" s="80" t="s">
        <v>60</v>
      </c>
      <c r="C10" s="81"/>
      <c r="D10" s="81"/>
      <c r="E10" s="81"/>
      <c r="F10" s="81"/>
      <c r="G10" s="82"/>
      <c r="I10" s="11" t="s">
        <v>16</v>
      </c>
      <c r="J10" s="12" t="s">
        <v>17</v>
      </c>
    </row>
    <row r="11" spans="2:10" ht="16.5" thickTop="1">
      <c r="B11" s="83"/>
      <c r="C11" s="84"/>
      <c r="D11" s="84"/>
      <c r="E11" s="84"/>
      <c r="F11" s="84"/>
      <c r="G11" s="85"/>
    </row>
    <row r="12" spans="2:10" ht="31.5" customHeight="1" thickBot="1">
      <c r="B12" s="86"/>
      <c r="C12" s="87"/>
      <c r="D12" s="87"/>
      <c r="E12" s="87"/>
      <c r="F12" s="87"/>
      <c r="G12" s="88"/>
    </row>
    <row r="13" spans="2:10" ht="15.6" customHeight="1" thickBot="1">
      <c r="B13" s="55" t="s">
        <v>53</v>
      </c>
      <c r="C13" s="56"/>
      <c r="D13" s="56"/>
      <c r="E13" s="56"/>
      <c r="F13" s="56"/>
      <c r="G13" s="57"/>
    </row>
    <row r="14" spans="2:10" ht="15.6" customHeight="1">
      <c r="B14" s="58" t="s">
        <v>54</v>
      </c>
      <c r="C14" s="59"/>
      <c r="D14" s="59"/>
      <c r="E14" s="59"/>
      <c r="F14" s="59"/>
      <c r="G14" s="60"/>
      <c r="I14" s="50" t="s">
        <v>57</v>
      </c>
    </row>
    <row r="15" spans="2:10" ht="15.6" customHeight="1">
      <c r="B15" s="61"/>
      <c r="C15" s="62"/>
      <c r="D15" s="62"/>
      <c r="E15" s="62"/>
      <c r="F15" s="62"/>
      <c r="G15" s="63"/>
    </row>
    <row r="16" spans="2:10" ht="15.6" customHeight="1" thickBot="1">
      <c r="B16" s="64"/>
      <c r="C16" s="65"/>
      <c r="D16" s="65"/>
      <c r="E16" s="65"/>
      <c r="F16" s="65"/>
      <c r="G16" s="66"/>
    </row>
    <row r="17" spans="1:8" ht="16.5" thickBot="1">
      <c r="B17" s="20"/>
      <c r="C17" s="20"/>
      <c r="D17" s="20"/>
      <c r="E17" s="14" t="s">
        <v>27</v>
      </c>
      <c r="F17" s="14" t="s">
        <v>28</v>
      </c>
      <c r="G17" s="20"/>
    </row>
    <row r="18" spans="1:8">
      <c r="D18" s="3" t="s">
        <v>25</v>
      </c>
      <c r="E18" s="44"/>
      <c r="F18" s="45"/>
      <c r="G18" s="92" t="s">
        <v>29</v>
      </c>
      <c r="H18" s="93"/>
    </row>
    <row r="19" spans="1:8" ht="16.5" thickBot="1">
      <c r="D19" s="3" t="s">
        <v>26</v>
      </c>
      <c r="E19" s="44"/>
      <c r="F19" s="45"/>
      <c r="G19" s="94"/>
      <c r="H19" s="95"/>
    </row>
    <row r="20" spans="1:8">
      <c r="E20" s="37"/>
      <c r="F20" s="38"/>
    </row>
    <row r="21" spans="1:8" ht="16.5" thickBot="1">
      <c r="D21" s="67" t="s">
        <v>5</v>
      </c>
      <c r="E21" s="67"/>
      <c r="F21" s="68" t="s">
        <v>6</v>
      </c>
      <c r="G21" s="68"/>
    </row>
    <row r="22" spans="1:8" s="15" customFormat="1" ht="31.5">
      <c r="A22" s="13" t="s">
        <v>0</v>
      </c>
      <c r="B22" s="13" t="s">
        <v>1</v>
      </c>
      <c r="C22" s="14" t="s">
        <v>2</v>
      </c>
      <c r="D22" s="18" t="s">
        <v>4</v>
      </c>
      <c r="E22" s="16" t="s">
        <v>3</v>
      </c>
      <c r="F22" s="18" t="s">
        <v>4</v>
      </c>
      <c r="G22" s="16" t="s">
        <v>3</v>
      </c>
    </row>
    <row r="23" spans="1:8" s="15" customFormat="1" ht="16.5" thickBot="1">
      <c r="A23" s="13" t="s">
        <v>23</v>
      </c>
      <c r="B23" s="13" t="s">
        <v>24</v>
      </c>
      <c r="C23" s="14" t="s">
        <v>18</v>
      </c>
      <c r="D23" s="19" t="s">
        <v>21</v>
      </c>
      <c r="E23" s="17" t="s">
        <v>19</v>
      </c>
      <c r="F23" s="19" t="s">
        <v>20</v>
      </c>
      <c r="G23" s="17" t="s">
        <v>22</v>
      </c>
    </row>
    <row r="24" spans="1:8">
      <c r="A24" s="44">
        <v>600</v>
      </c>
      <c r="B24" s="47">
        <f ca="1">IF(D2="Full Name (5 letters)", "Fill C14",5%+SIGN(0.5-Sheet1!C15)*(1%+Sheet1!D20/100))</f>
        <v>3.4117736816406251E-2</v>
      </c>
      <c r="C24" s="1">
        <v>0</v>
      </c>
      <c r="D24" s="49"/>
      <c r="E24" s="39"/>
      <c r="F24" s="21"/>
      <c r="G24" s="22"/>
    </row>
    <row r="25" spans="1:8">
      <c r="C25" s="1">
        <f>C24+1</f>
        <v>1</v>
      </c>
      <c r="D25" s="48"/>
      <c r="E25" s="40"/>
      <c r="F25" s="23"/>
      <c r="G25" s="24"/>
    </row>
    <row r="26" spans="1:8">
      <c r="C26" s="1">
        <f t="shared" ref="C26:C29" si="0">C25+1</f>
        <v>2</v>
      </c>
      <c r="D26" s="25"/>
      <c r="E26" s="40"/>
      <c r="F26" s="23"/>
      <c r="G26" s="24"/>
    </row>
    <row r="27" spans="1:8">
      <c r="C27" s="1">
        <f t="shared" si="0"/>
        <v>3</v>
      </c>
      <c r="D27" s="25"/>
      <c r="E27" s="40"/>
      <c r="F27" s="23"/>
      <c r="G27" s="24"/>
    </row>
    <row r="28" spans="1:8">
      <c r="C28" s="1">
        <f t="shared" si="0"/>
        <v>4</v>
      </c>
      <c r="D28" s="25"/>
      <c r="E28" s="40"/>
      <c r="F28" s="23"/>
      <c r="G28" s="24"/>
    </row>
    <row r="29" spans="1:8" ht="15" customHeight="1" thickBot="1">
      <c r="C29" s="1">
        <f t="shared" si="0"/>
        <v>5</v>
      </c>
      <c r="D29" s="48"/>
      <c r="E29" s="41"/>
      <c r="F29" s="26"/>
      <c r="G29" s="27"/>
    </row>
    <row r="30" spans="1:8" ht="16.5" thickBot="1">
      <c r="C30" s="1">
        <v>10</v>
      </c>
      <c r="D30" s="28"/>
      <c r="E30" s="28"/>
      <c r="F30" s="29"/>
      <c r="G30" s="30"/>
    </row>
    <row r="31" spans="1:8">
      <c r="C31" s="1">
        <v>15</v>
      </c>
      <c r="D31" s="31"/>
      <c r="E31" s="42"/>
      <c r="F31" s="32"/>
      <c r="G31" s="33"/>
    </row>
    <row r="32" spans="1:8">
      <c r="C32" s="1">
        <v>20</v>
      </c>
      <c r="D32" s="25"/>
      <c r="E32" s="40"/>
      <c r="F32" s="23"/>
      <c r="G32" s="24"/>
    </row>
    <row r="33" spans="1:7">
      <c r="C33" s="1">
        <v>25</v>
      </c>
      <c r="D33" s="25"/>
      <c r="E33" s="40"/>
      <c r="F33" s="23"/>
      <c r="G33" s="24"/>
    </row>
    <row r="34" spans="1:7">
      <c r="C34" s="1">
        <v>30</v>
      </c>
      <c r="D34" s="25"/>
      <c r="E34" s="40"/>
      <c r="F34" s="23"/>
      <c r="G34" s="24"/>
    </row>
    <row r="35" spans="1:7">
      <c r="C35" s="1">
        <v>40</v>
      </c>
      <c r="D35" s="25"/>
      <c r="E35" s="40"/>
      <c r="F35" s="23"/>
      <c r="G35" s="24"/>
    </row>
    <row r="36" spans="1:7">
      <c r="C36" s="1">
        <v>50</v>
      </c>
      <c r="D36" s="25"/>
      <c r="E36" s="40"/>
      <c r="F36" s="23"/>
      <c r="G36" s="24"/>
    </row>
    <row r="37" spans="1:7" ht="16.5" thickBot="1">
      <c r="C37" s="1">
        <v>60</v>
      </c>
      <c r="D37" s="34"/>
      <c r="E37" s="43"/>
      <c r="F37" s="35"/>
      <c r="G37" s="36"/>
    </row>
    <row r="38" spans="1:7">
      <c r="A38"/>
      <c r="B38"/>
      <c r="C38"/>
      <c r="D38"/>
      <c r="E38"/>
      <c r="F38"/>
    </row>
    <row r="39" spans="1:7">
      <c r="A39"/>
      <c r="B39"/>
      <c r="C39"/>
      <c r="D39"/>
      <c r="E39"/>
      <c r="F39"/>
    </row>
    <row r="40" spans="1:7">
      <c r="A40"/>
      <c r="B40"/>
      <c r="C40"/>
      <c r="D40"/>
      <c r="E40"/>
      <c r="F40"/>
    </row>
    <row r="41" spans="1:7">
      <c r="A41"/>
      <c r="B41"/>
      <c r="C41"/>
      <c r="D41"/>
      <c r="E41"/>
      <c r="F41"/>
    </row>
    <row r="42" spans="1:7">
      <c r="A42"/>
      <c r="B42"/>
      <c r="C42"/>
      <c r="D42"/>
      <c r="E42"/>
      <c r="F42"/>
    </row>
    <row r="43" spans="1:7">
      <c r="A43"/>
      <c r="B43"/>
      <c r="C43"/>
      <c r="D43"/>
      <c r="E43"/>
      <c r="F43"/>
    </row>
    <row r="44" spans="1:7">
      <c r="A44"/>
      <c r="B44"/>
      <c r="C44"/>
      <c r="D44"/>
      <c r="E44"/>
      <c r="F44"/>
    </row>
    <row r="45" spans="1:7">
      <c r="A45"/>
      <c r="B45"/>
      <c r="C45"/>
      <c r="D45"/>
      <c r="E45"/>
      <c r="F45"/>
    </row>
    <row r="46" spans="1:7">
      <c r="A46"/>
      <c r="B46"/>
      <c r="C46"/>
      <c r="D46"/>
      <c r="E46"/>
      <c r="F46"/>
    </row>
    <row r="47" spans="1:7">
      <c r="A47"/>
      <c r="B47"/>
      <c r="C47"/>
      <c r="D47"/>
      <c r="E47"/>
      <c r="F47"/>
    </row>
    <row r="48" spans="1:7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  <row r="50" spans="1:6">
      <c r="A50"/>
      <c r="B50"/>
      <c r="C50"/>
      <c r="D50"/>
      <c r="E50"/>
      <c r="F50"/>
    </row>
  </sheetData>
  <sheetProtection algorithmName="SHA-512" hashValue="Fwa717jxLZZ12Tj3fmh22LPgDHFBvuAS+JlnMgeJNPxIqaisBHCc25YG59+KEZ/4hTVRr2M8TYqamAKyWce2rA==" saltValue="8MwMXRSv+R+cQ5en7vnEHA==" spinCount="100000" sheet="1" formatCells="0" formatColumns="0" formatRows="0"/>
  <customSheetViews>
    <customSheetView guid="{155D4935-5B0D-4D9B-9526-5391F2A5AE7E}" scale="130">
      <selection activeCell="D2" sqref="D2:E2"/>
      <pageMargins left="0.7" right="0.7" top="0.75" bottom="0.75" header="0.3" footer="0.3"/>
      <pageSetup orientation="portrait" r:id="rId1"/>
    </customSheetView>
  </customSheetViews>
  <mergeCells count="11">
    <mergeCell ref="I5:J5"/>
    <mergeCell ref="B4:G8"/>
    <mergeCell ref="B10:G12"/>
    <mergeCell ref="B9:G9"/>
    <mergeCell ref="G18:H19"/>
    <mergeCell ref="B2:C2"/>
    <mergeCell ref="D2:E2"/>
    <mergeCell ref="B13:G13"/>
    <mergeCell ref="B14:G16"/>
    <mergeCell ref="D21:E21"/>
    <mergeCell ref="F21:G21"/>
  </mergeCells>
  <conditionalFormatting sqref="A3:J38">
    <cfRule type="expression" dxfId="0" priority="1">
      <formula>$D$2="Your Name"</formula>
    </cfRule>
  </conditionalFormatting>
  <hyperlinks>
    <hyperlink ref="I14" r:id="rId2" xr:uid="{B44B8843-75A1-4EDB-87A4-CB0078683746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6A75-6040-406C-8E1B-B875E549B226}">
  <dimension ref="A1:W45"/>
  <sheetViews>
    <sheetView workbookViewId="0">
      <selection activeCell="D12" sqref="D12"/>
    </sheetView>
  </sheetViews>
  <sheetFormatPr defaultRowHeight="15.75"/>
  <cols>
    <col min="5" max="6" width="9.875" bestFit="1" customWidth="1"/>
  </cols>
  <sheetData>
    <row r="1" spans="1:23"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  <c r="T1">
        <v>13</v>
      </c>
      <c r="U1">
        <v>14</v>
      </c>
      <c r="V1">
        <v>15</v>
      </c>
      <c r="W1">
        <v>16</v>
      </c>
    </row>
    <row r="2" spans="1:23">
      <c r="G2">
        <v>1</v>
      </c>
      <c r="H2">
        <v>2</v>
      </c>
      <c r="I2">
        <v>3</v>
      </c>
      <c r="J2">
        <v>5</v>
      </c>
      <c r="K2">
        <v>7</v>
      </c>
      <c r="L2">
        <v>11</v>
      </c>
      <c r="M2">
        <v>13</v>
      </c>
      <c r="N2">
        <v>17</v>
      </c>
      <c r="O2">
        <v>19</v>
      </c>
      <c r="P2">
        <v>23</v>
      </c>
      <c r="Q2">
        <v>29</v>
      </c>
      <c r="R2">
        <v>947</v>
      </c>
      <c r="S2">
        <v>953</v>
      </c>
      <c r="T2">
        <v>967</v>
      </c>
      <c r="U2">
        <v>971</v>
      </c>
      <c r="V2">
        <v>977</v>
      </c>
      <c r="W2">
        <v>983</v>
      </c>
    </row>
    <row r="3" spans="1:23">
      <c r="G3">
        <v>2</v>
      </c>
      <c r="H3">
        <v>31</v>
      </c>
      <c r="I3">
        <v>37</v>
      </c>
      <c r="J3">
        <v>41</v>
      </c>
      <c r="K3">
        <v>43</v>
      </c>
      <c r="L3">
        <v>47</v>
      </c>
      <c r="M3">
        <v>53</v>
      </c>
      <c r="N3">
        <v>59</v>
      </c>
      <c r="O3">
        <v>61</v>
      </c>
      <c r="P3">
        <v>67</v>
      </c>
      <c r="Q3">
        <v>71</v>
      </c>
      <c r="R3">
        <v>991</v>
      </c>
      <c r="S3">
        <v>997</v>
      </c>
      <c r="T3">
        <v>1009</v>
      </c>
      <c r="U3">
        <v>1013</v>
      </c>
      <c r="V3">
        <v>1019</v>
      </c>
      <c r="W3">
        <v>1021</v>
      </c>
    </row>
    <row r="4" spans="1:23">
      <c r="G4">
        <v>3</v>
      </c>
      <c r="H4">
        <v>73</v>
      </c>
      <c r="I4">
        <v>79</v>
      </c>
      <c r="J4">
        <v>83</v>
      </c>
      <c r="K4">
        <v>89</v>
      </c>
      <c r="L4">
        <v>97</v>
      </c>
      <c r="M4">
        <v>101</v>
      </c>
      <c r="N4">
        <v>103</v>
      </c>
      <c r="O4">
        <v>107</v>
      </c>
      <c r="P4">
        <v>109</v>
      </c>
      <c r="Q4">
        <v>113</v>
      </c>
      <c r="R4">
        <v>1031</v>
      </c>
      <c r="S4">
        <v>1033</v>
      </c>
      <c r="T4">
        <v>1039</v>
      </c>
      <c r="U4">
        <v>1049</v>
      </c>
      <c r="V4">
        <v>1051</v>
      </c>
      <c r="W4">
        <v>1061</v>
      </c>
    </row>
    <row r="5" spans="1:23">
      <c r="G5">
        <v>4</v>
      </c>
      <c r="H5">
        <v>127</v>
      </c>
      <c r="I5">
        <v>131</v>
      </c>
      <c r="J5">
        <v>137</v>
      </c>
      <c r="K5">
        <v>139</v>
      </c>
      <c r="L5">
        <v>149</v>
      </c>
      <c r="M5">
        <v>151</v>
      </c>
      <c r="N5">
        <v>157</v>
      </c>
      <c r="O5">
        <v>163</v>
      </c>
      <c r="P5">
        <v>167</v>
      </c>
      <c r="Q5">
        <v>173</v>
      </c>
      <c r="R5">
        <v>1993</v>
      </c>
      <c r="S5">
        <v>1997</v>
      </c>
      <c r="T5">
        <v>1999</v>
      </c>
      <c r="U5">
        <v>2003</v>
      </c>
      <c r="V5">
        <v>2011</v>
      </c>
      <c r="W5">
        <v>2017</v>
      </c>
    </row>
    <row r="6" spans="1:23">
      <c r="A6">
        <v>1</v>
      </c>
      <c r="B6">
        <f>CODE(MID(Interest!D$2,A6,1))</f>
        <v>89</v>
      </c>
      <c r="C6">
        <f>MOD(B6,16)</f>
        <v>9</v>
      </c>
      <c r="D6">
        <f>MOD((B6-C6)/16,16)</f>
        <v>5</v>
      </c>
      <c r="E6">
        <f ca="1">INDIRECT("R"&amp;(C6+1)&amp;"C"&amp;(D6+7),0)</f>
        <v>439</v>
      </c>
      <c r="G6">
        <v>5</v>
      </c>
      <c r="H6">
        <v>179</v>
      </c>
      <c r="I6">
        <v>181</v>
      </c>
      <c r="J6">
        <v>191</v>
      </c>
      <c r="K6">
        <v>193</v>
      </c>
      <c r="L6">
        <v>197</v>
      </c>
      <c r="M6">
        <v>199</v>
      </c>
      <c r="N6">
        <v>211</v>
      </c>
      <c r="O6">
        <v>223</v>
      </c>
      <c r="P6">
        <v>227</v>
      </c>
      <c r="Q6">
        <v>229</v>
      </c>
      <c r="R6">
        <v>2063</v>
      </c>
      <c r="S6">
        <v>2069</v>
      </c>
      <c r="T6">
        <v>2081</v>
      </c>
      <c r="U6">
        <v>2083</v>
      </c>
      <c r="V6">
        <v>2087</v>
      </c>
      <c r="W6">
        <v>2089</v>
      </c>
    </row>
    <row r="7" spans="1:23">
      <c r="A7">
        <v>2</v>
      </c>
      <c r="B7">
        <f>CODE(MID(Interest!D$2,A7,1))</f>
        <v>111</v>
      </c>
      <c r="C7">
        <f t="shared" ref="C7:C10" si="0">MOD(B7,16)</f>
        <v>15</v>
      </c>
      <c r="D7">
        <f t="shared" ref="D7:D10" si="1">MOD((B7-C7)/16,16)</f>
        <v>6</v>
      </c>
      <c r="E7">
        <f t="shared" ref="E7:E10" ca="1" si="2">INDIRECT("R"&amp;(C7+1)&amp;"C"&amp;(D7+7),0)</f>
        <v>839</v>
      </c>
      <c r="G7">
        <v>6</v>
      </c>
      <c r="H7">
        <v>233</v>
      </c>
      <c r="I7">
        <v>239</v>
      </c>
      <c r="J7">
        <v>241</v>
      </c>
      <c r="K7">
        <v>251</v>
      </c>
      <c r="L7">
        <v>257</v>
      </c>
      <c r="M7">
        <v>263</v>
      </c>
      <c r="N7">
        <v>269</v>
      </c>
      <c r="O7">
        <v>271</v>
      </c>
      <c r="P7">
        <v>277</v>
      </c>
      <c r="Q7">
        <v>281</v>
      </c>
      <c r="R7">
        <v>2131</v>
      </c>
      <c r="S7">
        <v>2137</v>
      </c>
      <c r="T7">
        <v>2141</v>
      </c>
      <c r="U7">
        <v>2143</v>
      </c>
      <c r="V7">
        <v>2153</v>
      </c>
      <c r="W7">
        <v>2161</v>
      </c>
    </row>
    <row r="8" spans="1:23">
      <c r="A8">
        <v>3</v>
      </c>
      <c r="B8">
        <f>CODE(MID(Interest!D$2,A8,1))</f>
        <v>117</v>
      </c>
      <c r="C8">
        <f t="shared" si="0"/>
        <v>5</v>
      </c>
      <c r="D8">
        <f t="shared" si="1"/>
        <v>7</v>
      </c>
      <c r="E8">
        <f t="shared" ca="1" si="2"/>
        <v>211</v>
      </c>
      <c r="G8">
        <v>7</v>
      </c>
      <c r="H8">
        <v>283</v>
      </c>
      <c r="I8">
        <v>293</v>
      </c>
      <c r="J8">
        <v>307</v>
      </c>
      <c r="K8">
        <v>311</v>
      </c>
      <c r="L8">
        <v>313</v>
      </c>
      <c r="M8">
        <v>317</v>
      </c>
      <c r="N8">
        <v>331</v>
      </c>
      <c r="O8">
        <v>337</v>
      </c>
      <c r="P8">
        <v>347</v>
      </c>
      <c r="Q8">
        <v>349</v>
      </c>
      <c r="R8">
        <v>2221</v>
      </c>
      <c r="S8">
        <v>2237</v>
      </c>
      <c r="T8">
        <v>2239</v>
      </c>
      <c r="U8">
        <v>2243</v>
      </c>
      <c r="V8">
        <v>2251</v>
      </c>
      <c r="W8">
        <v>2267</v>
      </c>
    </row>
    <row r="9" spans="1:23">
      <c r="A9">
        <v>4</v>
      </c>
      <c r="B9">
        <f>CODE(MID(Interest!D$2,A9,1))</f>
        <v>114</v>
      </c>
      <c r="C9">
        <f t="shared" si="0"/>
        <v>2</v>
      </c>
      <c r="D9">
        <f t="shared" si="1"/>
        <v>7</v>
      </c>
      <c r="E9">
        <f t="shared" ca="1" si="2"/>
        <v>59</v>
      </c>
      <c r="G9">
        <v>8</v>
      </c>
      <c r="H9">
        <v>353</v>
      </c>
      <c r="I9">
        <v>359</v>
      </c>
      <c r="J9">
        <v>367</v>
      </c>
      <c r="K9">
        <v>373</v>
      </c>
      <c r="L9">
        <v>379</v>
      </c>
      <c r="M9">
        <v>383</v>
      </c>
      <c r="N9">
        <v>389</v>
      </c>
      <c r="O9">
        <v>397</v>
      </c>
      <c r="P9">
        <v>401</v>
      </c>
      <c r="Q9">
        <v>409</v>
      </c>
      <c r="R9">
        <v>2293</v>
      </c>
      <c r="S9">
        <v>2297</v>
      </c>
      <c r="T9">
        <v>2309</v>
      </c>
      <c r="U9">
        <v>2311</v>
      </c>
      <c r="V9">
        <v>2333</v>
      </c>
      <c r="W9">
        <v>2339</v>
      </c>
    </row>
    <row r="10" spans="1:23">
      <c r="A10">
        <v>5</v>
      </c>
      <c r="B10">
        <f>CODE(MID(Interest!D$2,A10,1))</f>
        <v>32</v>
      </c>
      <c r="C10">
        <f t="shared" si="0"/>
        <v>0</v>
      </c>
      <c r="D10">
        <f t="shared" si="1"/>
        <v>2</v>
      </c>
      <c r="E10">
        <f t="shared" ca="1" si="2"/>
        <v>2</v>
      </c>
      <c r="G10">
        <v>9</v>
      </c>
      <c r="H10">
        <v>419</v>
      </c>
      <c r="I10">
        <v>421</v>
      </c>
      <c r="J10">
        <v>431</v>
      </c>
      <c r="K10">
        <v>433</v>
      </c>
      <c r="L10">
        <v>439</v>
      </c>
      <c r="M10">
        <v>443</v>
      </c>
      <c r="N10">
        <v>449</v>
      </c>
      <c r="O10">
        <v>457</v>
      </c>
      <c r="P10">
        <v>461</v>
      </c>
      <c r="Q10">
        <v>463</v>
      </c>
      <c r="R10">
        <v>2371</v>
      </c>
      <c r="S10">
        <v>2377</v>
      </c>
      <c r="T10">
        <v>2381</v>
      </c>
      <c r="U10">
        <v>2383</v>
      </c>
      <c r="V10">
        <v>2389</v>
      </c>
      <c r="W10">
        <v>2393</v>
      </c>
    </row>
    <row r="11" spans="1:23">
      <c r="A11" t="s">
        <v>30</v>
      </c>
      <c r="B11">
        <f ca="1">MOD(PRODUCT(E6:E10),F13)</f>
        <v>3778</v>
      </c>
      <c r="F11">
        <v>1103515245</v>
      </c>
      <c r="G11">
        <v>10</v>
      </c>
      <c r="H11">
        <v>467</v>
      </c>
      <c r="I11">
        <v>479</v>
      </c>
      <c r="J11">
        <v>487</v>
      </c>
      <c r="K11">
        <v>491</v>
      </c>
      <c r="L11">
        <v>499</v>
      </c>
      <c r="M11">
        <v>503</v>
      </c>
      <c r="N11">
        <v>509</v>
      </c>
      <c r="O11">
        <v>521</v>
      </c>
      <c r="P11">
        <v>523</v>
      </c>
      <c r="Q11">
        <v>541</v>
      </c>
      <c r="R11">
        <v>2437</v>
      </c>
      <c r="S11">
        <v>2441</v>
      </c>
      <c r="T11">
        <v>2447</v>
      </c>
      <c r="U11">
        <v>2459</v>
      </c>
      <c r="V11">
        <v>2467</v>
      </c>
      <c r="W11">
        <v>2473</v>
      </c>
    </row>
    <row r="12" spans="1:23">
      <c r="A12" t="s">
        <v>31</v>
      </c>
      <c r="B12">
        <f ca="1">MOD(B11*F11+F12,F13)</f>
        <v>5331</v>
      </c>
      <c r="C12">
        <f ca="1">MOD(B12,2)</f>
        <v>1</v>
      </c>
      <c r="D12">
        <f ca="1">B12/F$13</f>
        <v>0.162689208984375</v>
      </c>
      <c r="E12">
        <f ca="1">IF(D12&lt;0.25,0,IF(D12&lt;0.5,1,IF(D12&lt;0.75,3,4)))</f>
        <v>0</v>
      </c>
      <c r="F12">
        <v>12345</v>
      </c>
      <c r="G12">
        <v>11</v>
      </c>
      <c r="H12">
        <v>547</v>
      </c>
      <c r="I12">
        <v>557</v>
      </c>
      <c r="J12">
        <v>563</v>
      </c>
      <c r="K12">
        <v>569</v>
      </c>
      <c r="L12">
        <v>571</v>
      </c>
      <c r="M12">
        <v>577</v>
      </c>
      <c r="N12">
        <v>587</v>
      </c>
      <c r="O12">
        <v>593</v>
      </c>
      <c r="P12">
        <v>599</v>
      </c>
      <c r="Q12">
        <v>601</v>
      </c>
      <c r="R12">
        <v>2539</v>
      </c>
      <c r="S12">
        <v>2543</v>
      </c>
      <c r="T12">
        <v>2549</v>
      </c>
      <c r="U12">
        <v>2551</v>
      </c>
      <c r="V12">
        <v>2557</v>
      </c>
      <c r="W12">
        <v>2579</v>
      </c>
    </row>
    <row r="13" spans="1:23">
      <c r="A13" t="s">
        <v>32</v>
      </c>
      <c r="B13" s="46">
        <f t="shared" ref="B13:B33" ca="1" si="3">MOD(B12*F$11+F$12,F$13)</f>
        <v>22544</v>
      </c>
      <c r="C13">
        <f t="shared" ref="C13:C33" ca="1" si="4">IF(D13&lt;0.5,0,1)</f>
        <v>1</v>
      </c>
      <c r="D13">
        <f t="shared" ref="D13:D33" ca="1" si="5">B13/F$13</f>
        <v>0.68798828125</v>
      </c>
      <c r="E13">
        <f t="shared" ref="E13:E33" ca="1" si="6">IF(D13&lt;0.25,0,IF(D13&lt;0.5,1,IF(D13&lt;0.75,3,4)))</f>
        <v>3</v>
      </c>
      <c r="F13">
        <v>32768</v>
      </c>
      <c r="G13">
        <v>12</v>
      </c>
      <c r="H13">
        <v>607</v>
      </c>
      <c r="I13">
        <v>613</v>
      </c>
      <c r="J13">
        <v>617</v>
      </c>
      <c r="K13">
        <v>619</v>
      </c>
      <c r="L13">
        <v>631</v>
      </c>
      <c r="M13">
        <v>641</v>
      </c>
      <c r="N13">
        <v>643</v>
      </c>
      <c r="O13">
        <v>647</v>
      </c>
      <c r="P13">
        <v>653</v>
      </c>
      <c r="Q13">
        <v>659</v>
      </c>
      <c r="R13">
        <v>2621</v>
      </c>
      <c r="S13">
        <v>2633</v>
      </c>
      <c r="T13">
        <v>2647</v>
      </c>
      <c r="U13">
        <v>2657</v>
      </c>
      <c r="V13">
        <v>2659</v>
      </c>
      <c r="W13">
        <v>2663</v>
      </c>
    </row>
    <row r="14" spans="1:23">
      <c r="A14" t="s">
        <v>33</v>
      </c>
      <c r="B14" s="46">
        <f t="shared" ca="1" si="3"/>
        <v>3849</v>
      </c>
      <c r="C14">
        <f t="shared" ca="1" si="4"/>
        <v>0</v>
      </c>
      <c r="D14">
        <f t="shared" ca="1" si="5"/>
        <v>0.117462158203125</v>
      </c>
      <c r="E14">
        <f t="shared" ca="1" si="6"/>
        <v>0</v>
      </c>
      <c r="G14">
        <v>13</v>
      </c>
      <c r="H14">
        <v>661</v>
      </c>
      <c r="I14">
        <v>673</v>
      </c>
      <c r="J14">
        <v>677</v>
      </c>
      <c r="K14">
        <v>683</v>
      </c>
      <c r="L14">
        <v>691</v>
      </c>
      <c r="M14">
        <v>701</v>
      </c>
      <c r="N14">
        <v>709</v>
      </c>
      <c r="O14">
        <v>719</v>
      </c>
      <c r="P14">
        <v>727</v>
      </c>
      <c r="Q14">
        <v>733</v>
      </c>
      <c r="R14">
        <v>2689</v>
      </c>
      <c r="S14">
        <v>2693</v>
      </c>
      <c r="T14">
        <v>2699</v>
      </c>
      <c r="U14">
        <v>2707</v>
      </c>
      <c r="V14">
        <v>2711</v>
      </c>
      <c r="W14">
        <v>2713</v>
      </c>
    </row>
    <row r="15" spans="1:23">
      <c r="A15" t="s">
        <v>34</v>
      </c>
      <c r="B15" s="46">
        <f t="shared" ca="1" si="3"/>
        <v>21774</v>
      </c>
      <c r="C15">
        <f t="shared" ca="1" si="4"/>
        <v>1</v>
      </c>
      <c r="D15">
        <f t="shared" ca="1" si="5"/>
        <v>0.66448974609375</v>
      </c>
      <c r="E15">
        <f t="shared" ca="1" si="6"/>
        <v>3</v>
      </c>
      <c r="G15">
        <v>14</v>
      </c>
      <c r="H15">
        <v>739</v>
      </c>
      <c r="I15">
        <v>743</v>
      </c>
      <c r="J15">
        <v>751</v>
      </c>
      <c r="K15">
        <v>757</v>
      </c>
      <c r="L15">
        <v>761</v>
      </c>
      <c r="M15">
        <v>769</v>
      </c>
      <c r="N15">
        <v>773</v>
      </c>
      <c r="O15">
        <v>787</v>
      </c>
      <c r="P15">
        <v>797</v>
      </c>
      <c r="Q15">
        <v>809</v>
      </c>
      <c r="R15">
        <v>2749</v>
      </c>
      <c r="S15">
        <v>2753</v>
      </c>
      <c r="T15">
        <v>2767</v>
      </c>
      <c r="U15">
        <v>2777</v>
      </c>
      <c r="V15">
        <v>2789</v>
      </c>
      <c r="W15">
        <v>2791</v>
      </c>
    </row>
    <row r="16" spans="1:23">
      <c r="A16" t="s">
        <v>35</v>
      </c>
      <c r="B16" s="46">
        <f t="shared" ca="1" si="3"/>
        <v>11055</v>
      </c>
      <c r="C16">
        <f t="shared" ca="1" si="4"/>
        <v>0</v>
      </c>
      <c r="D16">
        <f t="shared" ca="1" si="5"/>
        <v>0.337371826171875</v>
      </c>
      <c r="E16">
        <f t="shared" ca="1" si="6"/>
        <v>1</v>
      </c>
      <c r="G16">
        <v>15</v>
      </c>
      <c r="H16">
        <v>811</v>
      </c>
      <c r="I16">
        <v>821</v>
      </c>
      <c r="J16">
        <v>823</v>
      </c>
      <c r="K16">
        <v>827</v>
      </c>
      <c r="L16">
        <v>829</v>
      </c>
      <c r="M16">
        <v>839</v>
      </c>
      <c r="N16">
        <v>853</v>
      </c>
      <c r="O16">
        <v>857</v>
      </c>
      <c r="P16">
        <v>859</v>
      </c>
      <c r="Q16">
        <v>863</v>
      </c>
      <c r="R16">
        <v>2833</v>
      </c>
      <c r="S16">
        <v>2837</v>
      </c>
      <c r="T16">
        <v>2843</v>
      </c>
      <c r="U16">
        <v>2851</v>
      </c>
      <c r="V16">
        <v>2857</v>
      </c>
      <c r="W16">
        <v>2861</v>
      </c>
    </row>
    <row r="17" spans="1:23">
      <c r="A17" t="s">
        <v>36</v>
      </c>
      <c r="B17" s="46">
        <f t="shared" ca="1" si="3"/>
        <v>25916</v>
      </c>
      <c r="C17">
        <f t="shared" ca="1" si="4"/>
        <v>1</v>
      </c>
      <c r="D17">
        <f t="shared" ca="1" si="5"/>
        <v>0.7908935546875</v>
      </c>
      <c r="E17">
        <f t="shared" ca="1" si="6"/>
        <v>4</v>
      </c>
      <c r="G17">
        <v>16</v>
      </c>
      <c r="H17">
        <v>877</v>
      </c>
      <c r="I17">
        <v>881</v>
      </c>
      <c r="J17">
        <v>883</v>
      </c>
      <c r="K17">
        <v>887</v>
      </c>
      <c r="L17">
        <v>907</v>
      </c>
      <c r="M17">
        <v>911</v>
      </c>
      <c r="N17">
        <v>919</v>
      </c>
      <c r="O17">
        <v>929</v>
      </c>
      <c r="P17">
        <v>937</v>
      </c>
      <c r="Q17">
        <v>941</v>
      </c>
      <c r="R17">
        <v>2909</v>
      </c>
      <c r="S17">
        <v>2917</v>
      </c>
      <c r="T17">
        <v>2927</v>
      </c>
      <c r="U17">
        <v>2939</v>
      </c>
      <c r="V17">
        <v>2953</v>
      </c>
      <c r="W17">
        <v>2957</v>
      </c>
    </row>
    <row r="18" spans="1:23">
      <c r="A18" t="s">
        <v>37</v>
      </c>
      <c r="B18" s="46">
        <f t="shared" ca="1" si="3"/>
        <v>4805</v>
      </c>
      <c r="C18">
        <f t="shared" ca="1" si="4"/>
        <v>0</v>
      </c>
      <c r="D18">
        <f t="shared" ca="1" si="5"/>
        <v>0.146636962890625</v>
      </c>
      <c r="E18">
        <f t="shared" ca="1" si="6"/>
        <v>0</v>
      </c>
    </row>
    <row r="19" spans="1:23">
      <c r="A19" t="s">
        <v>38</v>
      </c>
      <c r="B19" s="46">
        <f t="shared" ca="1" si="3"/>
        <v>13338</v>
      </c>
      <c r="C19">
        <f t="shared" ca="1" si="4"/>
        <v>0</v>
      </c>
      <c r="D19">
        <f t="shared" ca="1" si="5"/>
        <v>0.40704345703125</v>
      </c>
      <c r="E19">
        <f t="shared" ca="1" si="6"/>
        <v>1</v>
      </c>
    </row>
    <row r="20" spans="1:23">
      <c r="A20" t="s">
        <v>39</v>
      </c>
      <c r="B20" s="46">
        <f t="shared" ca="1" si="3"/>
        <v>19275</v>
      </c>
      <c r="C20">
        <f t="shared" ca="1" si="4"/>
        <v>1</v>
      </c>
      <c r="D20">
        <f t="shared" ca="1" si="5"/>
        <v>0.588226318359375</v>
      </c>
      <c r="E20">
        <f t="shared" ca="1" si="6"/>
        <v>3</v>
      </c>
    </row>
    <row r="21" spans="1:23">
      <c r="A21" t="s">
        <v>40</v>
      </c>
      <c r="B21" s="46">
        <f t="shared" ca="1" si="3"/>
        <v>6440</v>
      </c>
      <c r="C21">
        <f t="shared" ca="1" si="4"/>
        <v>0</v>
      </c>
      <c r="D21">
        <f t="shared" ca="1" si="5"/>
        <v>0.196533203125</v>
      </c>
      <c r="E21">
        <f t="shared" ca="1" si="6"/>
        <v>0</v>
      </c>
    </row>
    <row r="22" spans="1:23">
      <c r="A22" t="s">
        <v>41</v>
      </c>
      <c r="B22" s="46">
        <f t="shared" ca="1" si="3"/>
        <v>5697</v>
      </c>
      <c r="C22">
        <f t="shared" ca="1" si="4"/>
        <v>0</v>
      </c>
      <c r="D22">
        <f t="shared" ca="1" si="5"/>
        <v>0.173858642578125</v>
      </c>
      <c r="E22">
        <f t="shared" ca="1" si="6"/>
        <v>0</v>
      </c>
      <c r="M22" s="46"/>
    </row>
    <row r="23" spans="1:23">
      <c r="A23" t="s">
        <v>42</v>
      </c>
      <c r="B23" s="46">
        <f t="shared" ca="1" si="3"/>
        <v>30694</v>
      </c>
      <c r="C23">
        <f t="shared" ca="1" si="4"/>
        <v>1</v>
      </c>
      <c r="D23">
        <f t="shared" ca="1" si="5"/>
        <v>0.93670654296875</v>
      </c>
      <c r="E23">
        <f t="shared" ca="1" si="6"/>
        <v>4</v>
      </c>
      <c r="M23" s="46"/>
    </row>
    <row r="24" spans="1:23">
      <c r="A24" t="s">
        <v>43</v>
      </c>
      <c r="B24" s="46">
        <f t="shared" ca="1" si="3"/>
        <v>20775</v>
      </c>
      <c r="C24">
        <f t="shared" ca="1" si="4"/>
        <v>1</v>
      </c>
      <c r="D24">
        <f t="shared" ca="1" si="5"/>
        <v>0.634002685546875</v>
      </c>
      <c r="E24">
        <f t="shared" ca="1" si="6"/>
        <v>3</v>
      </c>
      <c r="M24" s="46"/>
    </row>
    <row r="25" spans="1:23">
      <c r="A25" t="s">
        <v>44</v>
      </c>
      <c r="B25" s="46">
        <f t="shared" ca="1" si="3"/>
        <v>8148</v>
      </c>
      <c r="C25">
        <f t="shared" ca="1" si="4"/>
        <v>0</v>
      </c>
      <c r="D25">
        <f t="shared" ca="1" si="5"/>
        <v>0.2486572265625</v>
      </c>
      <c r="E25">
        <f t="shared" ca="1" si="6"/>
        <v>0</v>
      </c>
      <c r="M25" s="46"/>
    </row>
    <row r="26" spans="1:23">
      <c r="A26" t="s">
        <v>45</v>
      </c>
      <c r="B26" s="46">
        <f t="shared" ca="1" si="3"/>
        <v>21885</v>
      </c>
      <c r="C26">
        <f t="shared" ca="1" si="4"/>
        <v>1</v>
      </c>
      <c r="D26">
        <f t="shared" ca="1" si="5"/>
        <v>0.667877197265625</v>
      </c>
      <c r="E26">
        <f t="shared" ca="1" si="6"/>
        <v>3</v>
      </c>
      <c r="M26" s="46"/>
    </row>
    <row r="27" spans="1:23">
      <c r="A27" t="s">
        <v>46</v>
      </c>
      <c r="B27" s="46">
        <f t="shared" ca="1" si="3"/>
        <v>11378</v>
      </c>
      <c r="C27">
        <f t="shared" ca="1" si="4"/>
        <v>0</v>
      </c>
      <c r="D27">
        <f t="shared" ca="1" si="5"/>
        <v>0.34722900390625</v>
      </c>
      <c r="E27">
        <f t="shared" ca="1" si="6"/>
        <v>1</v>
      </c>
      <c r="M27" s="46"/>
    </row>
    <row r="28" spans="1:23">
      <c r="A28" t="s">
        <v>47</v>
      </c>
      <c r="B28" s="46">
        <f t="shared" ca="1" si="3"/>
        <v>22723</v>
      </c>
      <c r="C28">
        <f t="shared" ca="1" si="4"/>
        <v>1</v>
      </c>
      <c r="D28">
        <f t="shared" ca="1" si="5"/>
        <v>0.693450927734375</v>
      </c>
      <c r="E28">
        <f t="shared" ca="1" si="6"/>
        <v>3</v>
      </c>
      <c r="M28" s="46"/>
    </row>
    <row r="29" spans="1:23">
      <c r="A29" t="s">
        <v>48</v>
      </c>
      <c r="B29" s="46">
        <f t="shared" ca="1" si="3"/>
        <v>25920</v>
      </c>
      <c r="C29">
        <f t="shared" ca="1" si="4"/>
        <v>1</v>
      </c>
      <c r="D29">
        <f t="shared" ca="1" si="5"/>
        <v>0.791015625</v>
      </c>
      <c r="E29">
        <f t="shared" ca="1" si="6"/>
        <v>4</v>
      </c>
      <c r="M29" s="46"/>
    </row>
    <row r="30" spans="1:23">
      <c r="A30" t="s">
        <v>49</v>
      </c>
      <c r="B30" s="46">
        <f t="shared" ca="1" si="3"/>
        <v>19577</v>
      </c>
      <c r="C30">
        <f t="shared" ca="1" si="4"/>
        <v>1</v>
      </c>
      <c r="D30">
        <f t="shared" ca="1" si="5"/>
        <v>0.597442626953125</v>
      </c>
      <c r="E30">
        <f t="shared" ca="1" si="6"/>
        <v>3</v>
      </c>
      <c r="M30" s="46"/>
    </row>
    <row r="31" spans="1:23">
      <c r="A31" t="s">
        <v>50</v>
      </c>
      <c r="B31" s="46">
        <f t="shared" ca="1" si="3"/>
        <v>7614</v>
      </c>
      <c r="C31">
        <f t="shared" ca="1" si="4"/>
        <v>0</v>
      </c>
      <c r="D31">
        <f t="shared" ca="1" si="5"/>
        <v>0.23236083984375</v>
      </c>
      <c r="E31">
        <f t="shared" ca="1" si="6"/>
        <v>0</v>
      </c>
      <c r="M31" s="46"/>
    </row>
    <row r="32" spans="1:23">
      <c r="A32" t="s">
        <v>51</v>
      </c>
      <c r="B32" s="46">
        <f t="shared" ca="1" si="3"/>
        <v>15903</v>
      </c>
      <c r="C32">
        <f t="shared" ca="1" si="4"/>
        <v>0</v>
      </c>
      <c r="D32">
        <f t="shared" ca="1" si="5"/>
        <v>0.485321044921875</v>
      </c>
      <c r="E32">
        <f t="shared" ca="1" si="6"/>
        <v>1</v>
      </c>
      <c r="M32" s="46"/>
    </row>
    <row r="33" spans="1:13">
      <c r="A33" t="s">
        <v>52</v>
      </c>
      <c r="B33" s="46">
        <f t="shared" ca="1" si="3"/>
        <v>5484</v>
      </c>
      <c r="C33">
        <f t="shared" ca="1" si="4"/>
        <v>0</v>
      </c>
      <c r="D33">
        <f t="shared" ca="1" si="5"/>
        <v>0.1673583984375</v>
      </c>
      <c r="E33">
        <f t="shared" ca="1" si="6"/>
        <v>0</v>
      </c>
      <c r="M33" s="46"/>
    </row>
    <row r="34" spans="1:13">
      <c r="M34" s="46"/>
    </row>
    <row r="35" spans="1:13">
      <c r="M35" s="46"/>
    </row>
    <row r="36" spans="1:13">
      <c r="M36" s="46"/>
    </row>
    <row r="37" spans="1:13">
      <c r="M37" s="46"/>
    </row>
    <row r="38" spans="1:13">
      <c r="M38" s="46"/>
    </row>
    <row r="39" spans="1:13">
      <c r="M39" s="46"/>
    </row>
    <row r="40" spans="1:13">
      <c r="M40" s="46"/>
    </row>
    <row r="41" spans="1:13">
      <c r="M41" s="46"/>
    </row>
    <row r="42" spans="1:13">
      <c r="M42" s="46"/>
    </row>
    <row r="43" spans="1:13">
      <c r="M43" s="46"/>
    </row>
    <row r="44" spans="1:13">
      <c r="M44" s="46"/>
    </row>
    <row r="45" spans="1:13">
      <c r="M45" s="46"/>
    </row>
  </sheetData>
  <customSheetViews>
    <customSheetView guid="{155D4935-5B0D-4D9B-9526-5391F2A5AE7E}" state="hidden">
      <selection activeCell="D12" sqref="D1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Ketchersid</cp:lastModifiedBy>
  <dcterms:created xsi:type="dcterms:W3CDTF">2015-12-07T16:09:56Z</dcterms:created>
  <dcterms:modified xsi:type="dcterms:W3CDTF">2022-03-31T19:18:58Z</dcterms:modified>
</cp:coreProperties>
</file>