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.ketchersid\Offline\Course Materials\git\Teaching\144F20\Topic 6\"/>
    </mc:Choice>
  </mc:AlternateContent>
  <xr:revisionPtr revIDLastSave="0" documentId="13_ncr:1_{D61B039A-244B-4C36-B586-51FDA17D8EB6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Hand DQ1" sheetId="1" r:id="rId1"/>
    <sheet name="Formulas DQ2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6" l="1"/>
  <c r="G9" i="6"/>
  <c r="F12" i="6"/>
  <c r="E13" i="6"/>
  <c r="F13" i="6"/>
  <c r="E14" i="6"/>
  <c r="F14" i="6"/>
  <c r="E15" i="6"/>
  <c r="F15" i="6"/>
  <c r="E16" i="6"/>
  <c r="F16" i="6"/>
  <c r="E17" i="6"/>
  <c r="F17" i="6"/>
  <c r="G12" i="6" a="1"/>
  <c r="G13" i="6"/>
  <c r="H13" i="6"/>
  <c r="G14" i="6"/>
  <c r="H14" i="6"/>
  <c r="G15" i="6"/>
  <c r="H15" i="6"/>
  <c r="G16" i="6"/>
  <c r="H16" i="6"/>
  <c r="G17" i="6"/>
  <c r="H17" i="6"/>
  <c r="G12" i="6"/>
  <c r="H12" i="6"/>
  <c r="G4" i="6"/>
  <c r="H9" i="6"/>
  <c r="H18" i="1"/>
  <c r="H17" i="1"/>
  <c r="H16" i="1"/>
  <c r="H15" i="1"/>
  <c r="H14" i="1"/>
  <c r="H13" i="1"/>
</calcChain>
</file>

<file path=xl/sharedStrings.xml><?xml version="1.0" encoding="utf-8"?>
<sst xmlns="http://schemas.openxmlformats.org/spreadsheetml/2006/main" count="161" uniqueCount="85">
  <si>
    <t>State</t>
  </si>
  <si>
    <t>Record High (°F)</t>
  </si>
  <si>
    <t>Illinois</t>
  </si>
  <si>
    <t>New Hampshire</t>
  </si>
  <si>
    <t>New Mexico</t>
  </si>
  <si>
    <t>Louisiana</t>
  </si>
  <si>
    <t>Indiana</t>
  </si>
  <si>
    <t>South Carolina</t>
  </si>
  <si>
    <t>Pennsylvania</t>
  </si>
  <si>
    <t>Connecticut</t>
  </si>
  <si>
    <t>Michigan</t>
  </si>
  <si>
    <t>Kentucky</t>
  </si>
  <si>
    <t>Wyoming</t>
  </si>
  <si>
    <t>Iowa</t>
  </si>
  <si>
    <t>Arkansas</t>
  </si>
  <si>
    <t>Maine</t>
  </si>
  <si>
    <t>Utah</t>
  </si>
  <si>
    <t>Massachusetts</t>
  </si>
  <si>
    <t>North Carolina</t>
  </si>
  <si>
    <t>Ohio</t>
  </si>
  <si>
    <t>Washington</t>
  </si>
  <si>
    <t>Idaho</t>
  </si>
  <si>
    <t>Delaware</t>
  </si>
  <si>
    <t>Mississippi</t>
  </si>
  <si>
    <t>North Dakota</t>
  </si>
  <si>
    <t>Oklahoma</t>
  </si>
  <si>
    <t>Tennessee</t>
  </si>
  <si>
    <t>Alaska</t>
  </si>
  <si>
    <t>Vermont</t>
  </si>
  <si>
    <t>Alabama</t>
  </si>
  <si>
    <t>Florida</t>
  </si>
  <si>
    <t>Nevada</t>
  </si>
  <si>
    <t>South Dakota</t>
  </si>
  <si>
    <t>Rhode Island</t>
  </si>
  <si>
    <t>Missouri</t>
  </si>
  <si>
    <t>New York</t>
  </si>
  <si>
    <t>Texas</t>
  </si>
  <si>
    <t>Virginia</t>
  </si>
  <si>
    <t>Colorado</t>
  </si>
  <si>
    <t>California</t>
  </si>
  <si>
    <t>Kansas</t>
  </si>
  <si>
    <t>New Jersey</t>
  </si>
  <si>
    <t>West Virginia</t>
  </si>
  <si>
    <t>Nebraska</t>
  </si>
  <si>
    <t>Arizona</t>
  </si>
  <si>
    <t>Georgia</t>
  </si>
  <si>
    <t>Oregon</t>
  </si>
  <si>
    <t>Hawaii</t>
  </si>
  <si>
    <t>Minnesota</t>
  </si>
  <si>
    <t>Montana</t>
  </si>
  <si>
    <t>Maryland</t>
  </si>
  <si>
    <t>Wisconsin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</si>
  <si>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</si>
  <si>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</si>
  <si>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</si>
  <si>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</si>
  <si>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</si>
  <si>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</si>
  <si>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</si>
  <si>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</si>
  <si>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</si>
  <si>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</si>
  <si>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</si>
  <si>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To start with we will make a frequency table and histogram by hand, no Excel formula for this part!</t>
  </si>
  <si>
    <t>1)</t>
  </si>
  <si>
    <t>Sort the data by temperature.</t>
  </si>
  <si>
    <t>2)</t>
  </si>
  <si>
    <t>Find the range of the data. Range = Max - Min</t>
  </si>
  <si>
    <t>3)</t>
  </si>
  <si>
    <t>We want to split the data up into 6 equal length bins. To make sure that all of the data falls into a bin we will split the interval [Min - 1, Max + 1) into six sub intervals. The length of each sub interval will be ((Max + 1) - (Min -1))/6 rounded to one decimal. We call this the bin width.</t>
  </si>
  <si>
    <t>Compute the bin width</t>
  </si>
  <si>
    <t>4)</t>
  </si>
  <si>
    <t>Complete the following table.</t>
  </si>
  <si>
    <t>Bin</t>
  </si>
  <si>
    <t>Low</t>
  </si>
  <si>
    <t>High</t>
  </si>
  <si>
    <t>Frequency</t>
  </si>
  <si>
    <t>Relative Frequency</t>
  </si>
  <si>
    <t>5)</t>
  </si>
  <si>
    <r>
      <rPr>
        <b/>
        <sz val="11"/>
        <color theme="1"/>
        <rFont val="Calibri"/>
        <family val="2"/>
        <scheme val="minor"/>
      </rPr>
      <t xml:space="preserve">Hint: </t>
    </r>
    <r>
      <rPr>
        <sz val="11"/>
        <color theme="1"/>
        <rFont val="Calibri"/>
        <family val="2"/>
        <scheme val="minor"/>
      </rPr>
      <t xml:space="preserve">Highlight the sorted data in the table so that the color of the data matches the color of the bin. This provides a visual representation of the bins. Then use this to easily fill out the table. You may use an Excel formula for the relative frequency.
                                 </t>
    </r>
    <r>
      <rPr>
        <b/>
        <sz val="11"/>
        <color theme="1"/>
        <rFont val="Calibri"/>
        <family val="2"/>
        <scheme val="minor"/>
      </rPr>
      <t>Relative Frequency = Frequency/Total</t>
    </r>
  </si>
  <si>
    <t>Create a hand generated relative frequency histogram where each bar is color coded to match your chosen colors above. Make sure to add the labels and the counts.</t>
  </si>
  <si>
    <t>Create a histogram using the Excel (clustered) column chart (2D or 3D).</t>
  </si>
  <si>
    <t>Now repeat the first part, but using Excel formulas and charts.</t>
  </si>
  <si>
    <t>Click on links for video instruction.</t>
  </si>
  <si>
    <t xml:space="preserve">Split the data up into 6 equal length bins. To make sure that all of the data falls into a bin, split the interval (Min - 1, Max + 1] into six sub intervals. The length of each sub interval will be ((Max + 1) - (Min -1))/6. We call this the bin width.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</si>
</sst>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2" borderId="0" xfId="0" applyFont="1" applyFill="1" applyAlignment="1"/>
    <xf numFmtId="0" fontId="0" fillId="2" borderId="0" xfId="0" applyFont="1" applyFill="1"/>
    <xf numFmtId="0" fontId="0" fillId="2" borderId="15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left"/>
    </xf>
    <xf numFmtId="0" fontId="0" fillId="2" borderId="17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ont="1" applyFill="1" applyBorder="1" applyAlignment="1"/>
    <xf numFmtId="0" fontId="0" fillId="2" borderId="6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5" borderId="1" xfId="0" applyFill="1" applyBorder="1"/>
    <xf numFmtId="0" fontId="0" fillId="7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0" fillId="2" borderId="16" xfId="0" applyFont="1" applyFill="1" applyBorder="1" applyAlignment="1"/>
    <xf numFmtId="0" fontId="0" fillId="2" borderId="17" xfId="0" applyFont="1" applyFill="1" applyBorder="1"/>
    <xf numFmtId="0" fontId="0" fillId="12" borderId="1" xfId="0" applyFill="1" applyBorder="1"/>
    <xf numFmtId="0" fontId="0" fillId="12" borderId="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13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14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13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9" fontId="0" fillId="7" borderId="8" xfId="2" applyNumberFormat="1" applyFont="1" applyFill="1" applyBorder="1" applyAlignment="1">
      <alignment horizontal="center"/>
    </xf>
    <xf numFmtId="9" fontId="0" fillId="8" borderId="8" xfId="2" applyNumberFormat="1" applyFont="1" applyFill="1" applyBorder="1" applyAlignment="1">
      <alignment horizontal="center"/>
    </xf>
    <xf numFmtId="9" fontId="0" fillId="9" borderId="8" xfId="2" applyNumberFormat="1" applyFont="1" applyFill="1" applyBorder="1" applyAlignment="1">
      <alignment horizontal="center"/>
    </xf>
    <xf numFmtId="9" fontId="0" fillId="10" borderId="8" xfId="2" applyNumberFormat="1" applyFont="1" applyFill="1" applyBorder="1" applyAlignment="1">
      <alignment horizontal="center"/>
    </xf>
    <xf numFmtId="9" fontId="0" fillId="11" borderId="8" xfId="2" applyNumberFormat="1" applyFont="1" applyFill="1" applyBorder="1" applyAlignment="1">
      <alignment horizontal="center"/>
    </xf>
    <xf numFmtId="9" fontId="0" fillId="4" borderId="19" xfId="2" applyNumberFormat="1" applyFont="1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2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2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9" fontId="0" fillId="12" borderId="8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'Formulas DQ2'!$G$11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'Formulas DQ2'!$F$12:$F$17</c:f>
              <c:numCache>
                <c:formatCode>General</c:formatCode>
                <c:ptCount val="6"/>
                <c:pt idx="0">
                  <c:v>105</c:v>
                </c:pt>
                <c:pt idx="1">
                  <c:v>111</c:v>
                </c:pt>
                <c:pt idx="2">
                  <c:v>117</c:v>
                </c:pt>
                <c:pt idx="3">
                  <c:v>123</c:v>
                </c:pt>
                <c:pt idx="4">
                  <c:v>129</c:v>
                </c:pt>
                <c:pt idx="5">
                  <c:v>135</c:v>
                </c:pt>
              </c:numCache>
            </c:numRef>
          </c:cat>
          <c:val>
            <c:numRef>
              <c:f>'Formulas DQ2'!$G$12:$G$17</c:f>
              <c:numCache>
                <c:formatCode>General</c:formatCode>
                <c:ptCount val="6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14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6-4E88-899D-B8223BFF4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overlap val="-27"/>
        <c:axId val="596800496"/>
        <c:axId val="596800824"/>
      </c:barChart>
      <c:catAx>
        <c:axId val="59680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800824"/>
        <c:crosses val="autoZero"/>
        <c:auto val="1"/>
        <c:lblAlgn val="r"/>
        <c:lblOffset val="100"/>
        <c:noMultiLvlLbl val="0"/>
      </c:catAx>
      <c:valAx>
        <c:axId val="59680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80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'Formulas DQ2'!$H$11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'Formulas DQ2'!$F$12:$F$17</c:f>
              <c:numCache>
                <c:formatCode>General</c:formatCode>
                <c:ptCount val="6"/>
                <c:pt idx="0">
                  <c:v>105</c:v>
                </c:pt>
                <c:pt idx="1">
                  <c:v>111</c:v>
                </c:pt>
                <c:pt idx="2">
                  <c:v>117</c:v>
                </c:pt>
                <c:pt idx="3">
                  <c:v>123</c:v>
                </c:pt>
                <c:pt idx="4">
                  <c:v>129</c:v>
                </c:pt>
                <c:pt idx="5">
                  <c:v>135</c:v>
                </c:pt>
              </c:numCache>
            </c:numRef>
          </c:cat>
          <c:val>
            <c:numRef>
              <c:f>'Formulas DQ2'!$H$12:$H$17</c:f>
              <c:numCache>
                <c:formatCode>0%</c:formatCode>
                <c:ptCount val="6"/>
                <c:pt idx="0">
                  <c:v>0.1</c:v>
                </c:pt>
                <c:pt idx="1">
                  <c:v>0.22</c:v>
                </c:pt>
                <c:pt idx="2">
                  <c:v>0.34</c:v>
                </c:pt>
                <c:pt idx="3">
                  <c:v>0.28000000000000003</c:v>
                </c:pt>
                <c:pt idx="4">
                  <c:v>0.04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2-41C5-8D19-70C3BBE8A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shape val="box"/>
        <c:axId val="692102600"/>
        <c:axId val="692104896"/>
        <c:axId val="0"/>
      </c:bar3DChart>
      <c:catAx>
        <c:axId val="692102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04896"/>
        <c:crosses val="autoZero"/>
        <c:auto val="1"/>
        <c:lblAlgn val="r"/>
        <c:lblOffset val="100"/>
        <c:noMultiLvlLbl val="0"/>
      </c:catAx>
      <c:valAx>
        <c:axId val="69210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02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24</xdr:row>
      <xdr:rowOff>160020</xdr:rowOff>
    </xdr:from>
    <xdr:to>
      <xdr:col>12</xdr:col>
      <xdr:colOff>599329</xdr:colOff>
      <xdr:row>39</xdr:row>
      <xdr:rowOff>172451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9389DF-3A52-4BD1-B3E4-250D58F2C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1440" y="462534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23</xdr:row>
      <xdr:rowOff>30480</xdr:rowOff>
    </xdr:from>
    <xdr:to>
      <xdr:col>7</xdr:col>
      <xdr:colOff>784860</xdr:colOff>
      <xdr:row>38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C1C72-E63D-45FF-AD6E-966FA7B50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853440</xdr:colOff>
      <xdr:row>23</xdr:row>
      <xdr:rowOff>38100</xdr:rowOff>
    </xdr:from>
    <xdr:to>
      <xdr:col>12</xdr:col>
      <xdr:colOff>312420</xdr:colOff>
      <xdr:row>38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D18AD1-4EC1-47CB-A2E5-826401D2A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abSelected="1" topLeftCell="A19" workbookViewId="0">
      <selection activeCell="I45" sqref="I45"/>
    </sheetView>
  </sheetViews>
  <sheetFormatPr defaultRowHeight="14.4" x14ac:dyDescent="0.3"/>
  <cols>
    <col min="1" max="1" width="15.21875" bestFit="1" customWidth="1"/>
    <col min="2" max="2" width="16.77734375" bestFit="1" customWidth="1"/>
    <col min="4" max="7" width="13.77734375" customWidth="1"/>
    <col min="8" max="8" width="16.44140625" customWidth="1"/>
    <col min="9" max="9" width="14.77734375" customWidth="1"/>
    <col min="10" max="10" width="14.88671875" bestFit="1" customWidth="1"/>
    <col min="11" max="11" width="19.5546875" bestFit="1" customWidth="1"/>
  </cols>
  <sheetData>
    <row r="1" spans="1:11" ht="15.6" x14ac:dyDescent="0.3">
      <c r="A1" s="3" t="s">
        <v>0</v>
      </c>
      <c r="B1" s="4" t="s">
        <v>1</v>
      </c>
      <c r="D1" s="19" t="s">
        <v>63</v>
      </c>
      <c r="E1" s="20"/>
      <c r="F1" s="20"/>
      <c r="G1" s="20"/>
      <c r="H1" s="21"/>
      <c r="J1" s="7" t="s">
        <v>52</v>
      </c>
      <c r="K1" s="8"/>
    </row>
    <row r="2" spans="1:11" ht="14.4" customHeight="1" thickBot="1" x14ac:dyDescent="0.35">
      <c r="A2" s="5" t="s">
        <v>27</v>
      </c>
      <c r="B2" s="89">
        <v>100</v>
      </c>
      <c r="D2" s="22"/>
      <c r="E2" s="23"/>
      <c r="F2" s="23"/>
      <c r="G2" s="23"/>
      <c r="H2" s="24"/>
      <c r="J2" s="9" t="s">
        <v>53</v>
      </c>
      <c r="K2" s="10" t="s">
        <v>54</v>
      </c>
    </row>
    <row r="3" spans="1:11" ht="14.4" customHeight="1" thickBot="1" x14ac:dyDescent="0.35">
      <c r="A3" s="5" t="s">
        <v>47</v>
      </c>
      <c r="B3" s="89">
        <v>100</v>
      </c>
      <c r="D3" s="18"/>
      <c r="E3" s="18"/>
      <c r="F3" s="18"/>
      <c r="G3" s="18"/>
      <c r="H3" s="18"/>
      <c r="J3" s="11" t="s">
        <v>55</v>
      </c>
      <c r="K3" s="12" t="s">
        <v>56</v>
      </c>
    </row>
    <row r="4" spans="1:11" ht="14.4" customHeight="1" thickBot="1" x14ac:dyDescent="0.35">
      <c r="A4" s="5" t="s">
        <v>33</v>
      </c>
      <c r="B4" s="89">
        <v>104</v>
      </c>
      <c r="C4" s="25" t="s">
        <v>64</v>
      </c>
      <c r="D4" s="28" t="s">
        <v>65</v>
      </c>
      <c r="E4" s="29"/>
      <c r="F4" s="30"/>
      <c r="G4" s="56"/>
      <c r="H4" s="17"/>
      <c r="J4" s="13" t="s">
        <v>57</v>
      </c>
      <c r="K4" s="12" t="s">
        <v>58</v>
      </c>
    </row>
    <row r="5" spans="1:11" ht="15" thickBot="1" x14ac:dyDescent="0.35">
      <c r="A5" s="5" t="s">
        <v>15</v>
      </c>
      <c r="B5" s="89">
        <v>105</v>
      </c>
      <c r="C5" s="25" t="s">
        <v>66</v>
      </c>
      <c r="D5" s="35" t="s">
        <v>67</v>
      </c>
      <c r="E5" s="26"/>
      <c r="F5" s="27"/>
      <c r="G5" s="48">
        <v>34</v>
      </c>
      <c r="H5" s="2"/>
      <c r="J5" s="14" t="s">
        <v>59</v>
      </c>
      <c r="K5" s="12" t="s">
        <v>60</v>
      </c>
    </row>
    <row r="6" spans="1:11" ht="15" customHeight="1" thickBot="1" x14ac:dyDescent="0.35">
      <c r="A6" s="5" t="s">
        <v>28</v>
      </c>
      <c r="B6" s="89">
        <v>105</v>
      </c>
      <c r="C6" s="25"/>
      <c r="D6" s="80" t="s">
        <v>84</v>
      </c>
      <c r="E6" s="81"/>
      <c r="F6" s="81"/>
      <c r="G6" s="81"/>
      <c r="H6" s="82"/>
      <c r="J6" s="15" t="s">
        <v>61</v>
      </c>
      <c r="K6" s="16" t="s">
        <v>62</v>
      </c>
    </row>
    <row r="7" spans="1:11" x14ac:dyDescent="0.3">
      <c r="A7" s="5" t="s">
        <v>9</v>
      </c>
      <c r="B7" s="50">
        <v>106</v>
      </c>
      <c r="D7" s="83"/>
      <c r="E7" s="84"/>
      <c r="F7" s="84"/>
      <c r="G7" s="84"/>
      <c r="H7" s="85"/>
    </row>
    <row r="8" spans="1:11" x14ac:dyDescent="0.3">
      <c r="A8" s="5" t="s">
        <v>3</v>
      </c>
      <c r="B8" s="50">
        <v>106</v>
      </c>
      <c r="D8" s="83"/>
      <c r="E8" s="84"/>
      <c r="F8" s="84"/>
      <c r="G8" s="84"/>
      <c r="H8" s="85"/>
    </row>
    <row r="9" spans="1:11" ht="15" thickBot="1" x14ac:dyDescent="0.35">
      <c r="A9" s="5" t="s">
        <v>17</v>
      </c>
      <c r="B9" s="50">
        <v>107</v>
      </c>
      <c r="D9" s="86"/>
      <c r="E9" s="87"/>
      <c r="F9" s="87"/>
      <c r="G9" s="87"/>
      <c r="H9" s="88"/>
    </row>
    <row r="10" spans="1:11" ht="15" thickBot="1" x14ac:dyDescent="0.35">
      <c r="A10" s="5" t="s">
        <v>35</v>
      </c>
      <c r="B10" s="50">
        <v>108</v>
      </c>
      <c r="C10" s="25" t="s">
        <v>68</v>
      </c>
      <c r="D10" s="36" t="s">
        <v>70</v>
      </c>
      <c r="E10" s="37"/>
      <c r="F10" s="38"/>
      <c r="G10" s="48">
        <v>6</v>
      </c>
      <c r="H10" s="2"/>
    </row>
    <row r="11" spans="1:11" ht="15" thickBot="1" x14ac:dyDescent="0.35">
      <c r="A11" s="5" t="s">
        <v>30</v>
      </c>
      <c r="B11" s="50">
        <v>109</v>
      </c>
      <c r="C11" s="25" t="s">
        <v>71</v>
      </c>
      <c r="D11" s="32" t="s">
        <v>72</v>
      </c>
      <c r="E11" s="33"/>
      <c r="F11" s="34"/>
      <c r="H11" s="2"/>
    </row>
    <row r="12" spans="1:11" x14ac:dyDescent="0.3">
      <c r="A12" s="5" t="s">
        <v>50</v>
      </c>
      <c r="B12" s="50">
        <v>109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</row>
    <row r="13" spans="1:11" x14ac:dyDescent="0.3">
      <c r="A13" s="5" t="s">
        <v>22</v>
      </c>
      <c r="B13" s="50">
        <v>110</v>
      </c>
      <c r="D13" s="1">
        <v>1</v>
      </c>
      <c r="E13" s="49">
        <v>99</v>
      </c>
      <c r="F13" s="49">
        <v>105</v>
      </c>
      <c r="G13" s="49">
        <v>5</v>
      </c>
      <c r="H13" s="91">
        <f>G13/50</f>
        <v>0.1</v>
      </c>
    </row>
    <row r="14" spans="1:11" x14ac:dyDescent="0.3">
      <c r="A14" s="5" t="s">
        <v>41</v>
      </c>
      <c r="B14" s="50">
        <v>110</v>
      </c>
      <c r="D14" s="1">
        <v>2</v>
      </c>
      <c r="E14" s="50">
        <v>105</v>
      </c>
      <c r="F14" s="50">
        <v>111</v>
      </c>
      <c r="G14" s="50">
        <v>11</v>
      </c>
      <c r="H14" s="92">
        <f t="shared" ref="H14:H18" si="0">G14/50</f>
        <v>0.22</v>
      </c>
      <c r="K14" s="79"/>
    </row>
    <row r="15" spans="1:11" x14ac:dyDescent="0.3">
      <c r="A15" s="5" t="s">
        <v>18</v>
      </c>
      <c r="B15" s="50">
        <v>110</v>
      </c>
      <c r="D15" s="1">
        <v>3</v>
      </c>
      <c r="E15" s="51">
        <v>111</v>
      </c>
      <c r="F15" s="51">
        <v>117</v>
      </c>
      <c r="G15" s="51">
        <v>17</v>
      </c>
      <c r="H15" s="93">
        <f t="shared" si="0"/>
        <v>0.34</v>
      </c>
    </row>
    <row r="16" spans="1:11" x14ac:dyDescent="0.3">
      <c r="A16" s="5" t="s">
        <v>37</v>
      </c>
      <c r="B16" s="50">
        <v>110</v>
      </c>
      <c r="D16" s="1">
        <v>4</v>
      </c>
      <c r="E16" s="52">
        <v>117</v>
      </c>
      <c r="F16" s="52">
        <v>123</v>
      </c>
      <c r="G16" s="52">
        <v>14</v>
      </c>
      <c r="H16" s="94">
        <f t="shared" si="0"/>
        <v>0.28000000000000003</v>
      </c>
    </row>
    <row r="17" spans="1:9" x14ac:dyDescent="0.3">
      <c r="A17" s="5" t="s">
        <v>8</v>
      </c>
      <c r="B17" s="50">
        <v>111</v>
      </c>
      <c r="D17" s="1">
        <v>5</v>
      </c>
      <c r="E17" s="53">
        <v>123</v>
      </c>
      <c r="F17" s="53">
        <v>129</v>
      </c>
      <c r="G17" s="53">
        <v>2</v>
      </c>
      <c r="H17" s="95">
        <f t="shared" si="0"/>
        <v>0.04</v>
      </c>
    </row>
    <row r="18" spans="1:9" ht="15" thickBot="1" x14ac:dyDescent="0.35">
      <c r="A18" s="5" t="s">
        <v>29</v>
      </c>
      <c r="B18" s="51">
        <v>112</v>
      </c>
      <c r="D18" s="1">
        <v>6</v>
      </c>
      <c r="E18" s="55">
        <v>129</v>
      </c>
      <c r="F18" s="55">
        <v>135</v>
      </c>
      <c r="G18" s="55">
        <v>1</v>
      </c>
      <c r="H18" s="96">
        <f t="shared" si="0"/>
        <v>0.02</v>
      </c>
    </row>
    <row r="19" spans="1:9" ht="14.4" customHeight="1" x14ac:dyDescent="0.3">
      <c r="A19" s="5" t="s">
        <v>45</v>
      </c>
      <c r="B19" s="51">
        <v>112</v>
      </c>
      <c r="C19" s="25"/>
      <c r="D19" s="39" t="s">
        <v>79</v>
      </c>
      <c r="E19" s="40"/>
      <c r="F19" s="40"/>
      <c r="G19" s="40"/>
      <c r="H19" s="41"/>
    </row>
    <row r="20" spans="1:9" x14ac:dyDescent="0.3">
      <c r="A20" s="5" t="s">
        <v>10</v>
      </c>
      <c r="B20" s="51">
        <v>112</v>
      </c>
      <c r="D20" s="42"/>
      <c r="E20" s="43"/>
      <c r="F20" s="43"/>
      <c r="G20" s="43"/>
      <c r="H20" s="44"/>
    </row>
    <row r="21" spans="1:9" x14ac:dyDescent="0.3">
      <c r="A21" s="5" t="s">
        <v>42</v>
      </c>
      <c r="B21" s="51">
        <v>112</v>
      </c>
      <c r="D21" s="42"/>
      <c r="E21" s="43"/>
      <c r="F21" s="43"/>
      <c r="G21" s="43"/>
      <c r="H21" s="44"/>
    </row>
    <row r="22" spans="1:9" ht="15" thickBot="1" x14ac:dyDescent="0.35">
      <c r="A22" s="5" t="s">
        <v>19</v>
      </c>
      <c r="B22" s="51">
        <v>113</v>
      </c>
      <c r="D22" s="45"/>
      <c r="E22" s="46"/>
      <c r="F22" s="46"/>
      <c r="G22" s="46"/>
      <c r="H22" s="47"/>
    </row>
    <row r="23" spans="1:9" x14ac:dyDescent="0.3">
      <c r="A23" s="5" t="s">
        <v>7</v>
      </c>
      <c r="B23" s="51">
        <v>113</v>
      </c>
      <c r="C23" s="25" t="s">
        <v>78</v>
      </c>
      <c r="D23" s="39" t="s">
        <v>80</v>
      </c>
      <c r="E23" s="40"/>
      <c r="F23" s="40"/>
      <c r="G23" s="40"/>
      <c r="H23" s="41"/>
    </row>
    <row r="24" spans="1:9" ht="15" thickBot="1" x14ac:dyDescent="0.35">
      <c r="A24" s="5" t="s">
        <v>26</v>
      </c>
      <c r="B24" s="51">
        <v>113</v>
      </c>
      <c r="D24" s="45"/>
      <c r="E24" s="46"/>
      <c r="F24" s="46"/>
      <c r="G24" s="46"/>
      <c r="H24" s="47"/>
    </row>
    <row r="25" spans="1:9" x14ac:dyDescent="0.3">
      <c r="A25" s="5" t="s">
        <v>11</v>
      </c>
      <c r="B25" s="51">
        <v>114</v>
      </c>
      <c r="E25" s="2"/>
      <c r="H25" s="2"/>
    </row>
    <row r="26" spans="1:9" x14ac:dyDescent="0.3">
      <c r="A26" s="5" t="s">
        <v>5</v>
      </c>
      <c r="B26" s="51">
        <v>114</v>
      </c>
      <c r="C26">
        <v>20</v>
      </c>
      <c r="D26" s="58"/>
      <c r="E26" s="2"/>
      <c r="F26" s="2"/>
      <c r="G26" s="2"/>
      <c r="H26" s="2"/>
      <c r="I26" s="2"/>
    </row>
    <row r="27" spans="1:9" x14ac:dyDescent="0.3">
      <c r="A27" s="5" t="s">
        <v>48</v>
      </c>
      <c r="B27" s="51">
        <v>114</v>
      </c>
      <c r="C27">
        <v>19</v>
      </c>
      <c r="D27" s="58"/>
      <c r="E27" s="2"/>
      <c r="F27" s="2"/>
      <c r="G27" s="2"/>
      <c r="H27" s="2"/>
      <c r="I27" s="2"/>
    </row>
    <row r="28" spans="1:9" x14ac:dyDescent="0.3">
      <c r="A28" s="5" t="s">
        <v>51</v>
      </c>
      <c r="B28" s="51">
        <v>114</v>
      </c>
      <c r="C28">
        <v>18</v>
      </c>
      <c r="D28" s="58"/>
      <c r="E28" s="2"/>
      <c r="F28" s="2">
        <v>17</v>
      </c>
      <c r="G28" s="2"/>
      <c r="H28" s="2"/>
      <c r="I28" s="2"/>
    </row>
    <row r="29" spans="1:9" x14ac:dyDescent="0.3">
      <c r="A29" s="5" t="s">
        <v>23</v>
      </c>
      <c r="B29" s="51">
        <v>115</v>
      </c>
      <c r="C29">
        <v>17</v>
      </c>
      <c r="D29" s="58"/>
      <c r="E29" s="2"/>
      <c r="F29" s="102"/>
      <c r="G29" s="2"/>
      <c r="H29" s="2"/>
      <c r="I29" s="2"/>
    </row>
    <row r="30" spans="1:9" x14ac:dyDescent="0.3">
      <c r="A30" s="5" t="s">
        <v>12</v>
      </c>
      <c r="B30" s="51">
        <v>115</v>
      </c>
      <c r="C30">
        <v>16</v>
      </c>
      <c r="D30" s="58"/>
      <c r="E30" s="2"/>
      <c r="F30" s="102"/>
      <c r="G30" s="2"/>
      <c r="H30" s="2"/>
      <c r="I30" s="2"/>
    </row>
    <row r="31" spans="1:9" x14ac:dyDescent="0.3">
      <c r="A31" s="5" t="s">
        <v>6</v>
      </c>
      <c r="B31" s="51">
        <v>116</v>
      </c>
      <c r="C31">
        <v>15</v>
      </c>
      <c r="D31" s="58"/>
      <c r="E31" s="2"/>
      <c r="F31" s="102"/>
      <c r="G31" s="2">
        <v>14</v>
      </c>
      <c r="H31" s="2"/>
      <c r="I31" s="2"/>
    </row>
    <row r="32" spans="1:9" x14ac:dyDescent="0.3">
      <c r="A32" s="5" t="s">
        <v>2</v>
      </c>
      <c r="B32" s="51">
        <v>117</v>
      </c>
      <c r="C32">
        <v>14</v>
      </c>
      <c r="D32" s="58"/>
      <c r="E32" s="2"/>
      <c r="F32" s="102"/>
      <c r="G32" s="104"/>
      <c r="H32" s="2"/>
      <c r="I32" s="2"/>
    </row>
    <row r="33" spans="1:9" x14ac:dyDescent="0.3">
      <c r="A33" s="5" t="s">
        <v>49</v>
      </c>
      <c r="B33" s="51">
        <v>117</v>
      </c>
      <c r="C33">
        <v>13</v>
      </c>
      <c r="D33" s="58"/>
      <c r="E33" s="2"/>
      <c r="F33" s="102"/>
      <c r="G33" s="104"/>
      <c r="H33" s="2"/>
      <c r="I33" s="2"/>
    </row>
    <row r="34" spans="1:9" x14ac:dyDescent="0.3">
      <c r="A34" s="5" t="s">
        <v>16</v>
      </c>
      <c r="B34" s="51">
        <v>117</v>
      </c>
      <c r="C34" s="60">
        <v>12</v>
      </c>
      <c r="D34" s="58"/>
      <c r="E34" s="2">
        <v>11</v>
      </c>
      <c r="F34" s="102"/>
      <c r="G34" s="104"/>
      <c r="H34" s="2"/>
      <c r="I34" s="2"/>
    </row>
    <row r="35" spans="1:9" x14ac:dyDescent="0.3">
      <c r="A35" s="5" t="s">
        <v>38</v>
      </c>
      <c r="B35" s="90">
        <v>118</v>
      </c>
      <c r="C35">
        <v>11</v>
      </c>
      <c r="D35" s="58"/>
      <c r="E35" s="99"/>
      <c r="F35" s="102"/>
      <c r="G35" s="104"/>
      <c r="H35" s="2"/>
      <c r="I35" s="2"/>
    </row>
    <row r="36" spans="1:9" x14ac:dyDescent="0.3">
      <c r="A36" s="5" t="s">
        <v>21</v>
      </c>
      <c r="B36" s="90">
        <v>118</v>
      </c>
      <c r="C36">
        <v>10</v>
      </c>
      <c r="D36" s="58"/>
      <c r="E36" s="99"/>
      <c r="F36" s="102"/>
      <c r="G36" s="104"/>
      <c r="H36" s="2"/>
      <c r="I36" s="2"/>
    </row>
    <row r="37" spans="1:9" x14ac:dyDescent="0.3">
      <c r="A37" s="5" t="s">
        <v>13</v>
      </c>
      <c r="B37" s="90">
        <v>118</v>
      </c>
      <c r="C37">
        <v>9</v>
      </c>
      <c r="D37" s="59"/>
      <c r="E37" s="100"/>
      <c r="F37" s="102"/>
      <c r="G37" s="104"/>
      <c r="H37" s="2"/>
      <c r="I37" s="2"/>
    </row>
    <row r="38" spans="1:9" x14ac:dyDescent="0.3">
      <c r="A38" s="5" t="s">
        <v>34</v>
      </c>
      <c r="B38" s="90">
        <v>118</v>
      </c>
      <c r="C38">
        <v>8</v>
      </c>
      <c r="D38" s="59"/>
      <c r="E38" s="100"/>
      <c r="F38" s="102"/>
      <c r="G38" s="104"/>
      <c r="H38" s="2"/>
      <c r="I38" s="2"/>
    </row>
    <row r="39" spans="1:9" x14ac:dyDescent="0.3">
      <c r="A39" s="5" t="s">
        <v>43</v>
      </c>
      <c r="B39" s="90">
        <v>118</v>
      </c>
      <c r="C39">
        <v>7</v>
      </c>
      <c r="D39" s="59"/>
      <c r="E39" s="100"/>
      <c r="F39" s="102"/>
      <c r="G39" s="104"/>
      <c r="H39" s="2"/>
      <c r="I39" s="2"/>
    </row>
    <row r="40" spans="1:9" x14ac:dyDescent="0.3">
      <c r="A40" s="5" t="s">
        <v>20</v>
      </c>
      <c r="B40" s="90">
        <v>118</v>
      </c>
      <c r="C40">
        <v>6</v>
      </c>
      <c r="D40" s="59">
        <v>5</v>
      </c>
      <c r="E40" s="100"/>
      <c r="F40" s="102"/>
      <c r="G40" s="104"/>
      <c r="H40" s="2"/>
      <c r="I40" s="2"/>
    </row>
    <row r="41" spans="1:9" x14ac:dyDescent="0.3">
      <c r="A41" s="5" t="s">
        <v>46</v>
      </c>
      <c r="B41" s="90">
        <v>119</v>
      </c>
      <c r="C41">
        <v>5</v>
      </c>
      <c r="D41" s="97"/>
      <c r="E41" s="100"/>
      <c r="F41" s="102"/>
      <c r="G41" s="104"/>
      <c r="H41" s="2"/>
      <c r="I41" s="2"/>
    </row>
    <row r="42" spans="1:9" x14ac:dyDescent="0.3">
      <c r="A42" s="5" t="s">
        <v>14</v>
      </c>
      <c r="B42" s="90">
        <v>120</v>
      </c>
      <c r="C42">
        <v>4</v>
      </c>
      <c r="D42" s="97"/>
      <c r="E42" s="100"/>
      <c r="F42" s="102"/>
      <c r="G42" s="104"/>
      <c r="H42" s="2"/>
      <c r="I42" s="2"/>
    </row>
    <row r="43" spans="1:9" x14ac:dyDescent="0.3">
      <c r="A43" s="5" t="s">
        <v>25</v>
      </c>
      <c r="B43" s="90">
        <v>120</v>
      </c>
      <c r="C43">
        <v>3</v>
      </c>
      <c r="D43" s="97"/>
      <c r="E43" s="100"/>
      <c r="F43" s="102"/>
      <c r="G43" s="104"/>
      <c r="H43" s="2">
        <v>1</v>
      </c>
      <c r="I43" s="2"/>
    </row>
    <row r="44" spans="1:9" x14ac:dyDescent="0.3">
      <c r="A44" s="5" t="s">
        <v>32</v>
      </c>
      <c r="B44" s="90">
        <v>120</v>
      </c>
      <c r="C44">
        <v>2</v>
      </c>
      <c r="D44" s="97"/>
      <c r="E44" s="100"/>
      <c r="F44" s="102"/>
      <c r="G44" s="104"/>
      <c r="H44" s="106"/>
      <c r="I44" s="2">
        <v>1</v>
      </c>
    </row>
    <row r="45" spans="1:9" ht="15" thickBot="1" x14ac:dyDescent="0.35">
      <c r="A45" s="5" t="s">
        <v>36</v>
      </c>
      <c r="B45" s="90">
        <v>120</v>
      </c>
      <c r="C45">
        <v>1</v>
      </c>
      <c r="D45" s="98"/>
      <c r="E45" s="101"/>
      <c r="F45" s="103"/>
      <c r="G45" s="105"/>
      <c r="H45" s="107"/>
      <c r="I45" s="108"/>
    </row>
    <row r="46" spans="1:9" ht="15" thickTop="1" x14ac:dyDescent="0.3">
      <c r="A46" s="5" t="s">
        <v>40</v>
      </c>
      <c r="B46" s="90">
        <v>121</v>
      </c>
      <c r="D46">
        <v>105</v>
      </c>
      <c r="E46" s="25">
        <v>111</v>
      </c>
      <c r="F46">
        <v>117</v>
      </c>
      <c r="G46">
        <v>123</v>
      </c>
      <c r="H46" s="25">
        <v>129</v>
      </c>
      <c r="I46">
        <v>135</v>
      </c>
    </row>
    <row r="47" spans="1:9" x14ac:dyDescent="0.3">
      <c r="A47" s="5" t="s">
        <v>24</v>
      </c>
      <c r="B47" s="90">
        <v>121</v>
      </c>
      <c r="E47" s="2"/>
      <c r="H47" s="2"/>
    </row>
    <row r="48" spans="1:9" x14ac:dyDescent="0.3">
      <c r="A48" s="5" t="s">
        <v>4</v>
      </c>
      <c r="B48" s="90">
        <v>122</v>
      </c>
      <c r="E48" s="2"/>
      <c r="H48" s="2"/>
    </row>
    <row r="49" spans="1:8" x14ac:dyDescent="0.3">
      <c r="A49" s="5" t="s">
        <v>31</v>
      </c>
      <c r="B49" s="53">
        <v>125</v>
      </c>
      <c r="E49" s="2"/>
      <c r="H49" s="2"/>
    </row>
    <row r="50" spans="1:8" x14ac:dyDescent="0.3">
      <c r="A50" s="5" t="s">
        <v>44</v>
      </c>
      <c r="B50" s="53">
        <v>128</v>
      </c>
      <c r="E50" s="2"/>
      <c r="H50" s="2"/>
    </row>
    <row r="51" spans="1:8" x14ac:dyDescent="0.3">
      <c r="A51" s="5" t="s">
        <v>39</v>
      </c>
      <c r="B51" s="54">
        <v>134</v>
      </c>
      <c r="E51" s="2"/>
      <c r="H51" s="2"/>
    </row>
  </sheetData>
  <sortState xmlns:xlrd2="http://schemas.microsoft.com/office/spreadsheetml/2017/richdata2" ref="A2:B51">
    <sortCondition ref="B2:B51"/>
  </sortState>
  <mergeCells count="9">
    <mergeCell ref="D19:H22"/>
    <mergeCell ref="D23:H24"/>
    <mergeCell ref="G4:H4"/>
    <mergeCell ref="D6:H9"/>
    <mergeCell ref="D10:F10"/>
    <mergeCell ref="D11:F11"/>
    <mergeCell ref="J1:K1"/>
    <mergeCell ref="D1:H2"/>
    <mergeCell ref="D4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7E8F-1C1D-4812-96CD-8ACE7317344E}">
  <dimension ref="A1:K51"/>
  <sheetViews>
    <sheetView topLeftCell="A13" workbookViewId="0">
      <selection activeCell="K21" sqref="K21"/>
    </sheetView>
  </sheetViews>
  <sheetFormatPr defaultRowHeight="14.4" x14ac:dyDescent="0.3"/>
  <cols>
    <col min="1" max="1" width="15.21875" bestFit="1" customWidth="1"/>
    <col min="2" max="2" width="16.77734375" bestFit="1" customWidth="1"/>
    <col min="4" max="7" width="13.77734375" customWidth="1"/>
    <col min="8" max="8" width="16.44140625" customWidth="1"/>
    <col min="9" max="9" width="14.77734375" customWidth="1"/>
    <col min="10" max="10" width="14.88671875" bestFit="1" customWidth="1"/>
    <col min="11" max="11" width="19.5546875" bestFit="1" customWidth="1"/>
  </cols>
  <sheetData>
    <row r="1" spans="1:11" ht="15.6" x14ac:dyDescent="0.3">
      <c r="A1" s="3" t="s">
        <v>0</v>
      </c>
      <c r="B1" s="4" t="s">
        <v>1</v>
      </c>
      <c r="D1" s="72" t="s">
        <v>82</v>
      </c>
      <c r="E1" s="73"/>
      <c r="F1" s="73"/>
      <c r="G1" s="73"/>
      <c r="H1" s="74"/>
      <c r="J1" s="7" t="s">
        <v>52</v>
      </c>
      <c r="K1" s="8"/>
    </row>
    <row r="2" spans="1:11" ht="14.4" customHeight="1" thickBot="1" x14ac:dyDescent="0.35">
      <c r="A2" s="5" t="s">
        <v>29</v>
      </c>
      <c r="B2" s="6">
        <v>112</v>
      </c>
      <c r="D2" s="75"/>
      <c r="E2" s="76"/>
      <c r="F2" s="76"/>
      <c r="G2" s="76"/>
      <c r="H2" s="77"/>
      <c r="J2" s="9" t="s">
        <v>53</v>
      </c>
      <c r="K2" s="10" t="s">
        <v>54</v>
      </c>
    </row>
    <row r="3" spans="1:11" ht="14.4" customHeight="1" thickBot="1" x14ac:dyDescent="0.35">
      <c r="A3" s="5" t="s">
        <v>27</v>
      </c>
      <c r="B3" s="6">
        <v>100</v>
      </c>
      <c r="D3" s="18"/>
      <c r="E3" s="18"/>
      <c r="F3" s="18"/>
      <c r="G3" s="18"/>
      <c r="H3" s="18"/>
      <c r="J3" s="11" t="s">
        <v>55</v>
      </c>
      <c r="K3" s="12" t="s">
        <v>56</v>
      </c>
    </row>
    <row r="4" spans="1:11" ht="14.4" customHeight="1" thickBot="1" x14ac:dyDescent="0.35">
      <c r="A4" s="5" t="s">
        <v>44</v>
      </c>
      <c r="B4" s="6">
        <v>128</v>
      </c>
      <c r="C4" s="25" t="s">
        <v>64</v>
      </c>
      <c r="D4" s="31" t="s">
        <v>67</v>
      </c>
      <c r="E4" s="61"/>
      <c r="F4" s="62"/>
      <c r="G4" s="63">
        <f>MAX(B:B)-MIN(B:B)</f>
        <v>34</v>
      </c>
      <c r="H4" s="2"/>
      <c r="J4" s="13" t="s">
        <v>57</v>
      </c>
      <c r="K4" s="12" t="s">
        <v>58</v>
      </c>
    </row>
    <row r="5" spans="1:11" x14ac:dyDescent="0.3">
      <c r="A5" s="5" t="s">
        <v>14</v>
      </c>
      <c r="B5" s="6">
        <v>120</v>
      </c>
      <c r="C5" s="25"/>
      <c r="D5" s="39" t="s">
        <v>69</v>
      </c>
      <c r="E5" s="40"/>
      <c r="F5" s="40"/>
      <c r="G5" s="40"/>
      <c r="H5" s="41"/>
      <c r="J5" s="14" t="s">
        <v>59</v>
      </c>
      <c r="K5" s="12" t="s">
        <v>60</v>
      </c>
    </row>
    <row r="6" spans="1:11" ht="15" customHeight="1" thickBot="1" x14ac:dyDescent="0.35">
      <c r="A6" s="5" t="s">
        <v>39</v>
      </c>
      <c r="B6" s="6">
        <v>134</v>
      </c>
      <c r="D6" s="42"/>
      <c r="E6" s="43"/>
      <c r="F6" s="43"/>
      <c r="G6" s="43"/>
      <c r="H6" s="44"/>
      <c r="J6" s="15" t="s">
        <v>61</v>
      </c>
      <c r="K6" s="16" t="s">
        <v>62</v>
      </c>
    </row>
    <row r="7" spans="1:11" x14ac:dyDescent="0.3">
      <c r="A7" s="5" t="s">
        <v>38</v>
      </c>
      <c r="B7" s="6">
        <v>118</v>
      </c>
      <c r="D7" s="42"/>
      <c r="E7" s="43"/>
      <c r="F7" s="43"/>
      <c r="G7" s="43"/>
      <c r="H7" s="44"/>
    </row>
    <row r="8" spans="1:11" ht="15" thickBot="1" x14ac:dyDescent="0.35">
      <c r="A8" s="5" t="s">
        <v>9</v>
      </c>
      <c r="B8" s="6">
        <v>106</v>
      </c>
      <c r="D8" s="45"/>
      <c r="E8" s="46"/>
      <c r="F8" s="46"/>
      <c r="G8" s="46"/>
      <c r="H8" s="47"/>
    </row>
    <row r="9" spans="1:11" ht="15" thickBot="1" x14ac:dyDescent="0.35">
      <c r="A9" s="5" t="s">
        <v>22</v>
      </c>
      <c r="B9" s="6">
        <v>110</v>
      </c>
      <c r="C9" s="25" t="s">
        <v>66</v>
      </c>
      <c r="D9" s="36" t="s">
        <v>70</v>
      </c>
      <c r="E9" s="37"/>
      <c r="F9" s="38"/>
      <c r="G9" s="63">
        <f>(MAX(B:B)+1-(MIN(B:B)-1))/6</f>
        <v>6</v>
      </c>
      <c r="H9" s="2">
        <f>(G4+2)/6</f>
        <v>6</v>
      </c>
    </row>
    <row r="10" spans="1:11" ht="15" thickBot="1" x14ac:dyDescent="0.35">
      <c r="A10" s="5" t="s">
        <v>30</v>
      </c>
      <c r="B10" s="6">
        <v>109</v>
      </c>
      <c r="C10" s="25" t="s">
        <v>68</v>
      </c>
      <c r="D10" s="32" t="s">
        <v>72</v>
      </c>
      <c r="E10" s="33"/>
      <c r="F10" s="34"/>
      <c r="H10" s="2"/>
    </row>
    <row r="11" spans="1:11" x14ac:dyDescent="0.3">
      <c r="A11" s="5" t="s">
        <v>45</v>
      </c>
      <c r="B11" s="6">
        <v>112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78" t="s">
        <v>83</v>
      </c>
      <c r="J11" s="78"/>
      <c r="K11" s="78"/>
    </row>
    <row r="12" spans="1:11" x14ac:dyDescent="0.3">
      <c r="A12" s="5" t="s">
        <v>47</v>
      </c>
      <c r="B12" s="6">
        <v>100</v>
      </c>
      <c r="D12" s="1">
        <v>1</v>
      </c>
      <c r="E12" s="64">
        <f>MIN(B:B)-1</f>
        <v>99</v>
      </c>
      <c r="F12" s="64">
        <f>E12+G$9</f>
        <v>105</v>
      </c>
      <c r="G12" s="64">
        <f t="array" ref="G12:G17">FREQUENCY(B:B,F12:F17)</f>
        <v>5</v>
      </c>
      <c r="H12" s="109">
        <f>G12/COUNT(B:B)</f>
        <v>0.1</v>
      </c>
    </row>
    <row r="13" spans="1:11" x14ac:dyDescent="0.3">
      <c r="A13" s="5" t="s">
        <v>21</v>
      </c>
      <c r="B13" s="6">
        <v>118</v>
      </c>
      <c r="D13" s="1">
        <v>2</v>
      </c>
      <c r="E13" s="64">
        <f>F12</f>
        <v>105</v>
      </c>
      <c r="F13" s="64">
        <f t="shared" ref="F13:F17" si="0">E13+G$9</f>
        <v>111</v>
      </c>
      <c r="G13" s="64">
        <v>11</v>
      </c>
      <c r="H13" s="109">
        <f t="shared" ref="H13:H17" si="1">G13/COUNT(B:B)</f>
        <v>0.22</v>
      </c>
    </row>
    <row r="14" spans="1:11" x14ac:dyDescent="0.3">
      <c r="A14" s="5" t="s">
        <v>2</v>
      </c>
      <c r="B14" s="6">
        <v>117</v>
      </c>
      <c r="D14" s="1">
        <v>3</v>
      </c>
      <c r="E14" s="64">
        <f t="shared" ref="E14:E17" si="2">F13</f>
        <v>111</v>
      </c>
      <c r="F14" s="64">
        <f t="shared" si="0"/>
        <v>117</v>
      </c>
      <c r="G14" s="64">
        <v>17</v>
      </c>
      <c r="H14" s="109">
        <f t="shared" si="1"/>
        <v>0.34</v>
      </c>
    </row>
    <row r="15" spans="1:11" x14ac:dyDescent="0.3">
      <c r="A15" s="5" t="s">
        <v>6</v>
      </c>
      <c r="B15" s="6">
        <v>116</v>
      </c>
      <c r="D15" s="1">
        <v>4</v>
      </c>
      <c r="E15" s="64">
        <f t="shared" si="2"/>
        <v>117</v>
      </c>
      <c r="F15" s="64">
        <f t="shared" si="0"/>
        <v>123</v>
      </c>
      <c r="G15" s="64">
        <v>14</v>
      </c>
      <c r="H15" s="109">
        <f t="shared" si="1"/>
        <v>0.28000000000000003</v>
      </c>
    </row>
    <row r="16" spans="1:11" x14ac:dyDescent="0.3">
      <c r="A16" s="5" t="s">
        <v>13</v>
      </c>
      <c r="B16" s="6">
        <v>118</v>
      </c>
      <c r="D16" s="1">
        <v>5</v>
      </c>
      <c r="E16" s="64">
        <f t="shared" si="2"/>
        <v>123</v>
      </c>
      <c r="F16" s="64">
        <f t="shared" si="0"/>
        <v>129</v>
      </c>
      <c r="G16" s="64">
        <v>2</v>
      </c>
      <c r="H16" s="109">
        <f t="shared" si="1"/>
        <v>0.04</v>
      </c>
    </row>
    <row r="17" spans="1:9" ht="15" thickBot="1" x14ac:dyDescent="0.35">
      <c r="A17" s="5" t="s">
        <v>40</v>
      </c>
      <c r="B17" s="6">
        <v>121</v>
      </c>
      <c r="D17" s="1">
        <v>6</v>
      </c>
      <c r="E17" s="64">
        <f t="shared" si="2"/>
        <v>129</v>
      </c>
      <c r="F17" s="64">
        <f t="shared" si="0"/>
        <v>135</v>
      </c>
      <c r="G17" s="65">
        <v>1</v>
      </c>
      <c r="H17" s="109">
        <f t="shared" si="1"/>
        <v>0.02</v>
      </c>
    </row>
    <row r="18" spans="1:9" x14ac:dyDescent="0.3">
      <c r="A18" s="5" t="s">
        <v>11</v>
      </c>
      <c r="B18" s="6">
        <v>114</v>
      </c>
      <c r="C18" s="25"/>
      <c r="D18" s="39" t="s">
        <v>79</v>
      </c>
      <c r="E18" s="40"/>
      <c r="F18" s="40"/>
      <c r="G18" s="40"/>
      <c r="H18" s="41"/>
    </row>
    <row r="19" spans="1:9" ht="14.4" customHeight="1" x14ac:dyDescent="0.3">
      <c r="A19" s="5" t="s">
        <v>5</v>
      </c>
      <c r="B19" s="6">
        <v>114</v>
      </c>
      <c r="D19" s="42"/>
      <c r="E19" s="43"/>
      <c r="F19" s="43"/>
      <c r="G19" s="43"/>
      <c r="H19" s="44"/>
    </row>
    <row r="20" spans="1:9" x14ac:dyDescent="0.3">
      <c r="A20" s="5" t="s">
        <v>15</v>
      </c>
      <c r="B20" s="6">
        <v>105</v>
      </c>
      <c r="D20" s="42"/>
      <c r="E20" s="43"/>
      <c r="F20" s="43"/>
      <c r="G20" s="43"/>
      <c r="H20" s="44"/>
    </row>
    <row r="21" spans="1:9" ht="15" thickBot="1" x14ac:dyDescent="0.35">
      <c r="A21" s="5" t="s">
        <v>50</v>
      </c>
      <c r="B21" s="6">
        <v>109</v>
      </c>
      <c r="D21" s="45"/>
      <c r="E21" s="46"/>
      <c r="F21" s="46"/>
      <c r="G21" s="46"/>
      <c r="H21" s="47"/>
    </row>
    <row r="22" spans="1:9" x14ac:dyDescent="0.3">
      <c r="A22" s="5" t="s">
        <v>17</v>
      </c>
      <c r="B22" s="6">
        <v>107</v>
      </c>
      <c r="C22" s="25" t="s">
        <v>71</v>
      </c>
      <c r="D22" s="66" t="s">
        <v>81</v>
      </c>
      <c r="E22" s="67"/>
      <c r="F22" s="67"/>
      <c r="G22" s="67"/>
      <c r="H22" s="68"/>
    </row>
    <row r="23" spans="1:9" ht="15" thickBot="1" x14ac:dyDescent="0.35">
      <c r="A23" s="5" t="s">
        <v>10</v>
      </c>
      <c r="B23" s="6">
        <v>112</v>
      </c>
      <c r="D23" s="69"/>
      <c r="E23" s="70"/>
      <c r="F23" s="70"/>
      <c r="G23" s="70"/>
      <c r="H23" s="71"/>
    </row>
    <row r="24" spans="1:9" x14ac:dyDescent="0.3">
      <c r="A24" s="5" t="s">
        <v>48</v>
      </c>
      <c r="B24" s="6">
        <v>114</v>
      </c>
      <c r="E24" s="2"/>
      <c r="H24" s="2"/>
    </row>
    <row r="25" spans="1:9" x14ac:dyDescent="0.3">
      <c r="A25" s="5" t="s">
        <v>23</v>
      </c>
      <c r="B25" s="6">
        <v>115</v>
      </c>
      <c r="E25" s="2"/>
      <c r="H25" s="2"/>
    </row>
    <row r="26" spans="1:9" x14ac:dyDescent="0.3">
      <c r="A26" s="5" t="s">
        <v>34</v>
      </c>
      <c r="B26" s="6">
        <v>118</v>
      </c>
      <c r="E26" s="2"/>
      <c r="H26" s="2"/>
      <c r="I26" s="57"/>
    </row>
    <row r="27" spans="1:9" x14ac:dyDescent="0.3">
      <c r="A27" s="5" t="s">
        <v>49</v>
      </c>
      <c r="B27" s="6">
        <v>117</v>
      </c>
      <c r="E27" s="2"/>
      <c r="H27" s="2"/>
    </row>
    <row r="28" spans="1:9" x14ac:dyDescent="0.3">
      <c r="A28" s="5" t="s">
        <v>43</v>
      </c>
      <c r="B28" s="6">
        <v>118</v>
      </c>
      <c r="E28" s="2"/>
      <c r="H28" s="2"/>
    </row>
    <row r="29" spans="1:9" x14ac:dyDescent="0.3">
      <c r="A29" s="5" t="s">
        <v>31</v>
      </c>
      <c r="B29" s="6">
        <v>125</v>
      </c>
    </row>
    <row r="30" spans="1:9" x14ac:dyDescent="0.3">
      <c r="A30" s="5" t="s">
        <v>3</v>
      </c>
      <c r="B30" s="6">
        <v>106</v>
      </c>
    </row>
    <row r="31" spans="1:9" x14ac:dyDescent="0.3">
      <c r="A31" s="5" t="s">
        <v>41</v>
      </c>
      <c r="B31" s="6">
        <v>110</v>
      </c>
    </row>
    <row r="32" spans="1:9" x14ac:dyDescent="0.3">
      <c r="A32" s="5" t="s">
        <v>4</v>
      </c>
      <c r="B32" s="6">
        <v>122</v>
      </c>
    </row>
    <row r="33" spans="1:3" x14ac:dyDescent="0.3">
      <c r="A33" s="5" t="s">
        <v>35</v>
      </c>
      <c r="B33" s="6">
        <v>108</v>
      </c>
      <c r="C33" s="60"/>
    </row>
    <row r="34" spans="1:3" x14ac:dyDescent="0.3">
      <c r="A34" s="5" t="s">
        <v>18</v>
      </c>
      <c r="B34" s="6">
        <v>110</v>
      </c>
    </row>
    <row r="35" spans="1:3" x14ac:dyDescent="0.3">
      <c r="A35" s="5" t="s">
        <v>24</v>
      </c>
      <c r="B35" s="6">
        <v>121</v>
      </c>
    </row>
    <row r="36" spans="1:3" x14ac:dyDescent="0.3">
      <c r="A36" s="5" t="s">
        <v>19</v>
      </c>
      <c r="B36" s="6">
        <v>113</v>
      </c>
    </row>
    <row r="37" spans="1:3" x14ac:dyDescent="0.3">
      <c r="A37" s="5" t="s">
        <v>25</v>
      </c>
      <c r="B37" s="6">
        <v>120</v>
      </c>
    </row>
    <row r="38" spans="1:3" x14ac:dyDescent="0.3">
      <c r="A38" s="5" t="s">
        <v>46</v>
      </c>
      <c r="B38" s="6">
        <v>119</v>
      </c>
    </row>
    <row r="39" spans="1:3" x14ac:dyDescent="0.3">
      <c r="A39" s="5" t="s">
        <v>8</v>
      </c>
      <c r="B39" s="6">
        <v>111</v>
      </c>
    </row>
    <row r="40" spans="1:3" x14ac:dyDescent="0.3">
      <c r="A40" s="5" t="s">
        <v>33</v>
      </c>
      <c r="B40" s="6">
        <v>104</v>
      </c>
    </row>
    <row r="41" spans="1:3" x14ac:dyDescent="0.3">
      <c r="A41" s="5" t="s">
        <v>7</v>
      </c>
      <c r="B41" s="6">
        <v>113</v>
      </c>
    </row>
    <row r="42" spans="1:3" x14ac:dyDescent="0.3">
      <c r="A42" s="5" t="s">
        <v>32</v>
      </c>
      <c r="B42" s="6">
        <v>120</v>
      </c>
    </row>
    <row r="43" spans="1:3" x14ac:dyDescent="0.3">
      <c r="A43" s="5" t="s">
        <v>26</v>
      </c>
      <c r="B43" s="6">
        <v>113</v>
      </c>
    </row>
    <row r="44" spans="1:3" x14ac:dyDescent="0.3">
      <c r="A44" s="5" t="s">
        <v>36</v>
      </c>
      <c r="B44" s="6">
        <v>120</v>
      </c>
    </row>
    <row r="45" spans="1:3" x14ac:dyDescent="0.3">
      <c r="A45" s="5" t="s">
        <v>16</v>
      </c>
      <c r="B45" s="6">
        <v>117</v>
      </c>
    </row>
    <row r="46" spans="1:3" x14ac:dyDescent="0.3">
      <c r="A46" s="5" t="s">
        <v>28</v>
      </c>
      <c r="B46" s="6">
        <v>105</v>
      </c>
    </row>
    <row r="47" spans="1:3" x14ac:dyDescent="0.3">
      <c r="A47" s="5" t="s">
        <v>37</v>
      </c>
      <c r="B47" s="6">
        <v>110</v>
      </c>
    </row>
    <row r="48" spans="1:3" x14ac:dyDescent="0.3">
      <c r="A48" s="5" t="s">
        <v>20</v>
      </c>
      <c r="B48" s="6">
        <v>118</v>
      </c>
    </row>
    <row r="49" spans="1:2" x14ac:dyDescent="0.3">
      <c r="A49" s="5" t="s">
        <v>42</v>
      </c>
      <c r="B49" s="6">
        <v>112</v>
      </c>
    </row>
    <row r="50" spans="1:2" x14ac:dyDescent="0.3">
      <c r="A50" s="5" t="s">
        <v>51</v>
      </c>
      <c r="B50" s="6">
        <v>114</v>
      </c>
    </row>
    <row r="51" spans="1:2" x14ac:dyDescent="0.3">
      <c r="A51" s="5" t="s">
        <v>12</v>
      </c>
      <c r="B51" s="6">
        <v>115</v>
      </c>
    </row>
  </sheetData>
  <sortState xmlns:xlrd2="http://schemas.microsoft.com/office/spreadsheetml/2017/richdata2" ref="A2:B29">
    <sortCondition ref="A2:A29"/>
  </sortState>
  <mergeCells count="8">
    <mergeCell ref="D10:F10"/>
    <mergeCell ref="D18:H21"/>
    <mergeCell ref="D22:H23"/>
    <mergeCell ref="I11:K11"/>
    <mergeCell ref="D1:H2"/>
    <mergeCell ref="J1:K1"/>
    <mergeCell ref="D5:H8"/>
    <mergeCell ref="D9:F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4D7A32A34E94B953742578E0D227D" ma:contentTypeVersion="15" ma:contentTypeDescription="Create a new document." ma:contentTypeScope="" ma:versionID="6062e902822a1ea35e0b6c93f60576e5">
  <xsd:schema xmlns:xsd="http://www.w3.org/2001/XMLSchema" xmlns:xs="http://www.w3.org/2001/XMLSchema" xmlns:p="http://schemas.microsoft.com/office/2006/metadata/properties" xmlns:ns1="http://schemas.microsoft.com/sharepoint/v3" xmlns:ns3="d8c16f6f-632d-4fa9-9000-4a0cb55aa11b" xmlns:ns4="6588c10b-b5ed-4e95-9d69-08b9b2ce7055" targetNamespace="http://schemas.microsoft.com/office/2006/metadata/properties" ma:root="true" ma:fieldsID="9a7d56c96ea3c0bda530556fd5715147" ns1:_="" ns3:_="" ns4:_="">
    <xsd:import namespace="http://schemas.microsoft.com/sharepoint/v3"/>
    <xsd:import namespace="d8c16f6f-632d-4fa9-9000-4a0cb55aa11b"/>
    <xsd:import namespace="6588c10b-b5ed-4e95-9d69-08b9b2ce70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6f6f-632d-4fa9-9000-4a0cb55aa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c10b-b5ed-4e95-9d69-08b9b2ce70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67B94E-F2CB-4875-93CC-4700B7FF2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c16f6f-632d-4fa9-9000-4a0cb55aa11b"/>
    <ds:schemaRef ds:uri="6588c10b-b5ed-4e95-9d69-08b9b2ce7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012BF-1F1C-49CF-9E6E-AA4A6909B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F059E-BAC0-44C0-A18A-386EB8DA2AF0}">
  <ds:schemaRefs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d8c16f6f-632d-4fa9-9000-4a0cb55aa11b"/>
    <ds:schemaRef ds:uri="6588c10b-b5ed-4e95-9d69-08b9b2ce7055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DQ1</vt:lpstr>
      <vt:lpstr>Formulas DQ2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2015-09-23T01:13:46Z</dcterms:created>
  <dcterms:modified xsi:type="dcterms:W3CDTF">2020-10-18T21:12:34Z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0x0101002FC4D7A32A34E94B953742578E0D227D</vt:lpwstr>
  </property>
</Properties>
</file>