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144\Excel\"/>
    </mc:Choice>
  </mc:AlternateContent>
  <xr:revisionPtr revIDLastSave="0" documentId="13_ncr:1_{57907628-0EDD-40D9-9E75-21E98DD0171D}" xr6:coauthVersionLast="41" xr6:coauthVersionMax="41" xr10:uidLastSave="{00000000-0000-0000-0000-000000000000}"/>
  <bookViews>
    <workbookView xWindow="732" yWindow="732" windowWidth="20796" windowHeight="11424" xr2:uid="{DA857894-CCDD-4590-8F7E-A65A6A8D0808}"/>
  </bookViews>
  <sheets>
    <sheet name="Linear Fit" sheetId="1" r:id="rId1"/>
    <sheet name="Random" sheetId="2" state="hidden" r:id="rId2"/>
  </sheets>
  <calcPr calcId="191029"/>
  <customWorkbookViews>
    <customWorkbookView name="Richard Ketchersid - Personal View" guid="{1E6EB3EC-58F4-42D5-9462-6EAD6EC3491E}" mergeInterval="0" personalView="1" xWindow="61" yWindow="61" windowWidth="1733" windowHeight="952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6" i="2"/>
  <c r="C7" i="2" l="1"/>
  <c r="C9" i="2"/>
  <c r="D9" i="2" s="1"/>
  <c r="C6" i="2"/>
  <c r="C8" i="2"/>
  <c r="D8" i="2" s="1"/>
  <c r="C10" i="2"/>
  <c r="D10" i="2" s="1"/>
  <c r="D7" i="2" l="1"/>
  <c r="D6" i="2"/>
  <c r="E9" i="2"/>
  <c r="E10" i="2"/>
  <c r="E8" i="2"/>
  <c r="E6" i="2"/>
  <c r="E7" i="2"/>
  <c r="B11" i="2" l="1"/>
  <c r="B12" i="2" s="1"/>
  <c r="B13" i="2" l="1"/>
  <c r="D12" i="2"/>
  <c r="E12" i="2" s="1"/>
  <c r="C12" i="2"/>
  <c r="B14" i="2" l="1"/>
  <c r="D13" i="2"/>
  <c r="E13" i="2" l="1"/>
  <c r="C13" i="2"/>
  <c r="B15" i="2"/>
  <c r="D14" i="2"/>
  <c r="B16" i="2" l="1"/>
  <c r="D15" i="2"/>
  <c r="E14" i="2"/>
  <c r="C14" i="2"/>
  <c r="E15" i="2" l="1"/>
  <c r="C15" i="2"/>
  <c r="B17" i="2"/>
  <c r="D16" i="2"/>
  <c r="E16" i="2" l="1"/>
  <c r="C16" i="2"/>
  <c r="B18" i="2"/>
  <c r="D17" i="2"/>
  <c r="E17" i="2" l="1"/>
  <c r="C17" i="2"/>
  <c r="B19" i="2"/>
  <c r="D18" i="2"/>
  <c r="E18" i="2" l="1"/>
  <c r="C18" i="2"/>
  <c r="B20" i="2"/>
  <c r="D19" i="2"/>
  <c r="E19" i="2" l="1"/>
  <c r="C19" i="2"/>
  <c r="B21" i="2"/>
  <c r="D9" i="1" s="1"/>
  <c r="D20" i="2"/>
  <c r="D8" i="1" l="1"/>
  <c r="D6" i="1"/>
  <c r="D7" i="1"/>
  <c r="E20" i="2"/>
  <c r="C20" i="2"/>
  <c r="B22" i="2"/>
  <c r="D10" i="1" s="1"/>
  <c r="D21" i="2"/>
  <c r="E21" i="2" l="1"/>
  <c r="C21" i="2"/>
  <c r="B23" i="2"/>
  <c r="D11" i="1" s="1"/>
  <c r="D22" i="2"/>
  <c r="E22" i="2" l="1"/>
  <c r="C22" i="2"/>
  <c r="B24" i="2"/>
  <c r="D23" i="2"/>
  <c r="E23" i="2" l="1"/>
  <c r="C23" i="2"/>
  <c r="B25" i="2"/>
  <c r="D24" i="2"/>
  <c r="B26" i="2" l="1"/>
  <c r="D25" i="2"/>
  <c r="E24" i="2"/>
  <c r="C24" i="2"/>
  <c r="E25" i="2" l="1"/>
  <c r="C25" i="2"/>
  <c r="B27" i="2"/>
  <c r="D26" i="2"/>
  <c r="E26" i="2" l="1"/>
  <c r="C26" i="2"/>
  <c r="B28" i="2"/>
  <c r="D27" i="2"/>
  <c r="E27" i="2" l="1"/>
  <c r="C27" i="2"/>
  <c r="B29" i="2"/>
  <c r="D28" i="2"/>
  <c r="E28" i="2" l="1"/>
  <c r="C28" i="2"/>
  <c r="B30" i="2"/>
  <c r="D29" i="2"/>
  <c r="E29" i="2" l="1"/>
  <c r="C29" i="2"/>
  <c r="B31" i="2"/>
  <c r="D30" i="2"/>
  <c r="E30" i="2" l="1"/>
  <c r="C30" i="2"/>
  <c r="B32" i="2"/>
  <c r="D31" i="2"/>
  <c r="B33" i="2" l="1"/>
  <c r="D33" i="2" s="1"/>
  <c r="D32" i="2"/>
  <c r="E31" i="2"/>
  <c r="C31" i="2"/>
  <c r="E33" i="2" l="1"/>
  <c r="C33" i="2"/>
  <c r="E32" i="2"/>
  <c r="C32" i="2"/>
</calcChain>
</file>

<file path=xl/sharedStrings.xml><?xml version="1.0" encoding="utf-8"?>
<sst xmlns="http://schemas.openxmlformats.org/spreadsheetml/2006/main" count="46" uniqueCount="44">
  <si>
    <t>x</t>
  </si>
  <si>
    <t>y</t>
  </si>
  <si>
    <t>Intercept</t>
  </si>
  <si>
    <t>Slope</t>
  </si>
  <si>
    <t>Equation</t>
  </si>
  <si>
    <t>Given points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</si>
  <si>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</si>
  <si>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</si>
  <si>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</si>
  <si>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</si>
  <si>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</si>
  <si>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</si>
  <si>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</si>
  <si>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</si>
  <si>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</si>
  <si>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</si>
  <si>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</si>
  <si>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word with at lease 5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</si>
  <si>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</si>
  <si>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</si>
  <si>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</si>
  <si>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</si>
  <si>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</si>
  <si>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</si>
  <si>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</si>
  <si>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</si>
  <si>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</si>
  <si>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</si>
  <si>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</si>
  <si>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</si>
  <si>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</si>
  <si>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</si>
  <si>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</si>
  <si>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</si>
  <si>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</si>
  <si>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</si>
  <si>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</si>
  <si>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</si>
  <si>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</si>
  <si>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</si>
  <si>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</si>
  <si>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Points On Line</t>
  </si>
  <si>
    <t>a word</t>
  </si>
  <si>
    <t>- Find the slope and intercept of the best fit line, using =slope(Y,X) and =intercept(Y, X)
- Write theequation of the line.
- Fill in the predicted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</si>
</sst>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3" borderId="5" xfId="0" applyFill="1" applyBorder="1"/>
    <xf numFmtId="0" fontId="0" fillId="3" borderId="3" xfId="0" applyFill="1" applyBorder="1"/>
    <xf numFmtId="0" fontId="0" fillId="0" borderId="0" xfId="0" applyAlignment="1">
      <alignment horizontal="left"/>
    </xf>
    <xf numFmtId="0" fontId="0" fillId="3" borderId="13" xfId="0" quotePrefix="1" applyFill="1" applyBorder="1" applyAlignment="1">
      <alignment horizontal="left" wrapText="1"/>
    </xf>
    <xf numFmtId="0" fontId="0" fillId="3" borderId="15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2" fillId="5" borderId="0" xfId="0" applyFont="1" applyFill="1" applyAlignment="1" applyProtection="1">
      <alignment horizontal="center"/>
      <protection locked="0"/>
    </xf>
    <xf numFmtId="0" fontId="0" fillId="2" borderId="2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4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Straight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Fit'!$A$6:$B$6</c:f>
              <c:strCache>
                <c:ptCount val="1"/>
                <c:pt idx="0">
                  <c:v>Given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Fit'!$C$6:$C$11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'Linear Fit'!$D$6:$D$11</c:f>
              <c:numCache>
                <c:formatCode>General</c:formatCode>
                <c:ptCount val="6"/>
                <c:pt idx="0">
                  <c:v>20.03533935546875</c:v>
                </c:pt>
                <c:pt idx="1">
                  <c:v>27.275634765625</c:v>
                </c:pt>
                <c:pt idx="2">
                  <c:v>31.31341552734375</c:v>
                </c:pt>
                <c:pt idx="3">
                  <c:v>52.3238525390625</c:v>
                </c:pt>
                <c:pt idx="4">
                  <c:v>48.24517822265625</c:v>
                </c:pt>
                <c:pt idx="5">
                  <c:v>73.32421875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7-4BAE-B519-B2DAA792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79512"/>
        <c:axId val="597984432"/>
      </c:scatterChart>
      <c:scatterChart>
        <c:scatterStyle val="smoothMarker"/>
        <c:varyColors val="0"/>
        <c:ser>
          <c:idx val="1"/>
          <c:order val="1"/>
          <c:tx>
            <c:strRef>
              <c:f>'Linear Fit'!$A$13:$B$13</c:f>
              <c:strCache>
                <c:ptCount val="1"/>
                <c:pt idx="0">
                  <c:v>Points On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Fit'!$C$14:$C$25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'Linear Fit'!$D$14:$D$25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77-4BAE-B519-B2DAA792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79512"/>
        <c:axId val="597984432"/>
      </c:scatterChart>
      <c:valAx>
        <c:axId val="597979512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4432"/>
        <c:crosses val="autoZero"/>
        <c:crossBetween val="midCat"/>
      </c:valAx>
      <c:valAx>
        <c:axId val="5979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</xdr:colOff>
      <xdr:row>7</xdr:row>
      <xdr:rowOff>182880</xdr:rowOff>
    </xdr:from>
    <xdr:to>
      <xdr:col>13</xdr:col>
      <xdr:colOff>552450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01242-FBF0-4BBF-9694-55FE41938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7595F30-64F5-4CCB-9D9D-DD40B16514AE}">
  <header guid="{D7595F30-64F5-4CCB-9D9D-DD40B16514AE}" dateTime="2020-09-27T17:03:52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A598-8F75-47DB-A1EB-542124AF2F6A}">
  <dimension ref="A1:J25"/>
  <sheetViews>
    <sheetView tabSelected="1" workbookViewId="0">
      <selection activeCell="E2" sqref="E2"/>
    </sheetView>
  </sheetViews>
  <sheetFormatPr defaultRowHeight="14.4"/>
  <cols>
    <col min="7" max="7" width="8.88671875" customWidth="1"/>
    <col min="8" max="8" width="4" customWidth="1"/>
    <col min="9" max="10" width="16.77734375" bestFit="1" customWidth="1"/>
  </cols>
  <sheetData>
    <row r="1" spans="1:10" ht="16.2" thickBot="1">
      <c r="A1" s="13" t="s">
        <v>17</v>
      </c>
      <c r="B1" s="13"/>
      <c r="C1" s="13"/>
      <c r="D1" s="13"/>
      <c r="E1" s="32" t="s">
        <v>42</v>
      </c>
    </row>
    <row r="2" spans="1:10">
      <c r="I2" s="15" t="s">
        <v>6</v>
      </c>
      <c r="J2" s="16"/>
    </row>
    <row r="3" spans="1:10">
      <c r="I3" s="5" t="s">
        <v>7</v>
      </c>
      <c r="J3" s="6" t="s">
        <v>8</v>
      </c>
    </row>
    <row r="4" spans="1:10">
      <c r="I4" s="7" t="s">
        <v>9</v>
      </c>
      <c r="J4" s="8" t="s">
        <v>10</v>
      </c>
    </row>
    <row r="5" spans="1:10" ht="15" thickBot="1">
      <c r="C5" s="1" t="s">
        <v>0</v>
      </c>
      <c r="D5" s="1" t="s">
        <v>1</v>
      </c>
      <c r="I5" s="9" t="s">
        <v>11</v>
      </c>
      <c r="J5" s="8" t="s">
        <v>12</v>
      </c>
    </row>
    <row r="6" spans="1:10" ht="15" thickBot="1">
      <c r="A6" s="14" t="s">
        <v>5</v>
      </c>
      <c r="B6" s="14"/>
      <c r="C6" s="40">
        <v>2</v>
      </c>
      <c r="D6" s="41">
        <f ca="1">SIGN(Random!B$20-Random!B$21)*5*'Linear Fit'!C6+6+SIGN(Random!B11-Random!B18)*Random!D12*10</f>
        <v>20.03533935546875</v>
      </c>
      <c r="I6" s="10" t="s">
        <v>13</v>
      </c>
      <c r="J6" s="8" t="s">
        <v>14</v>
      </c>
    </row>
    <row r="7" spans="1:10" ht="15" thickBot="1">
      <c r="A7" s="2"/>
      <c r="B7" s="2"/>
      <c r="C7" s="42">
        <v>4</v>
      </c>
      <c r="D7" s="43">
        <f ca="1">SIGN(Random!B$20-Random!B$21)*5*'Linear Fit'!C7+6+SIGN(Random!B12-Random!B19)*Random!D13*10</f>
        <v>27.275634765625</v>
      </c>
      <c r="F7" s="36"/>
      <c r="G7" s="3" t="s">
        <v>2</v>
      </c>
      <c r="I7" s="11" t="s">
        <v>15</v>
      </c>
      <c r="J7" s="12" t="s">
        <v>16</v>
      </c>
    </row>
    <row r="8" spans="1:10" ht="15" thickBot="1">
      <c r="A8" s="17"/>
      <c r="B8" s="17"/>
      <c r="C8" s="42">
        <v>6</v>
      </c>
      <c r="D8" s="43">
        <f ca="1">SIGN(Random!B$20-Random!B$21)*5*'Linear Fit'!C8+6+SIGN(Random!B13-Random!B20)*Random!D14*10</f>
        <v>31.31341552734375</v>
      </c>
      <c r="F8" s="37"/>
      <c r="G8" s="4" t="s">
        <v>3</v>
      </c>
    </row>
    <row r="9" spans="1:10" ht="15" thickBot="1">
      <c r="A9" s="17"/>
      <c r="B9" s="17"/>
      <c r="C9" s="42">
        <v>8</v>
      </c>
      <c r="D9" s="43">
        <f ca="1">SIGN(Random!B$20-Random!B$21)*5*'Linear Fit'!C9+6+SIGN(Random!B14-Random!B21)*Random!D15*10</f>
        <v>52.3238525390625</v>
      </c>
      <c r="F9" s="13" t="s">
        <v>4</v>
      </c>
      <c r="G9" s="13"/>
    </row>
    <row r="10" spans="1:10" ht="15" thickBot="1">
      <c r="C10" s="42">
        <v>10</v>
      </c>
      <c r="D10" s="43">
        <f ca="1">SIGN(Random!B$20-Random!B$21)*5*'Linear Fit'!C10+6+SIGN(Random!B15-Random!B22)*Random!D16*10</f>
        <v>48.24517822265625</v>
      </c>
      <c r="F10" s="38"/>
      <c r="G10" s="39"/>
    </row>
    <row r="11" spans="1:10" ht="15" thickBot="1">
      <c r="C11" s="44">
        <v>12</v>
      </c>
      <c r="D11" s="45">
        <f ca="1">SIGN(Random!B$20-Random!B$21)*5*'Linear Fit'!C11+6+SIGN(Random!B16-Random!B23)*Random!D17*10</f>
        <v>73.32421875</v>
      </c>
    </row>
    <row r="12" spans="1:10">
      <c r="F12" s="23" t="s">
        <v>43</v>
      </c>
      <c r="G12" s="24"/>
      <c r="H12" s="25"/>
    </row>
    <row r="13" spans="1:10" ht="15" thickBot="1">
      <c r="A13" s="13" t="s">
        <v>41</v>
      </c>
      <c r="B13" s="13"/>
      <c r="C13" s="1" t="s">
        <v>0</v>
      </c>
      <c r="D13" s="1" t="s">
        <v>1</v>
      </c>
      <c r="F13" s="26"/>
      <c r="G13" s="27"/>
      <c r="H13" s="28"/>
    </row>
    <row r="14" spans="1:10">
      <c r="C14" s="19">
        <v>1</v>
      </c>
      <c r="D14" s="33"/>
      <c r="F14" s="26"/>
      <c r="G14" s="27"/>
      <c r="H14" s="28"/>
    </row>
    <row r="15" spans="1:10">
      <c r="C15" s="20">
        <v>2</v>
      </c>
      <c r="D15" s="34"/>
      <c r="F15" s="26"/>
      <c r="G15" s="27"/>
      <c r="H15" s="28"/>
    </row>
    <row r="16" spans="1:10">
      <c r="C16" s="20">
        <v>3</v>
      </c>
      <c r="D16" s="34"/>
      <c r="F16" s="26"/>
      <c r="G16" s="27"/>
      <c r="H16" s="28"/>
    </row>
    <row r="17" spans="3:8">
      <c r="C17" s="20">
        <v>4</v>
      </c>
      <c r="D17" s="34"/>
      <c r="F17" s="26"/>
      <c r="G17" s="27"/>
      <c r="H17" s="28"/>
    </row>
    <row r="18" spans="3:8">
      <c r="C18" s="20">
        <v>5</v>
      </c>
      <c r="D18" s="34"/>
      <c r="F18" s="26"/>
      <c r="G18" s="27"/>
      <c r="H18" s="28"/>
    </row>
    <row r="19" spans="3:8" ht="15" thickBot="1">
      <c r="C19" s="20">
        <v>6</v>
      </c>
      <c r="D19" s="34"/>
      <c r="F19" s="29"/>
      <c r="G19" s="30"/>
      <c r="H19" s="31"/>
    </row>
    <row r="20" spans="3:8">
      <c r="C20" s="20">
        <v>7</v>
      </c>
      <c r="D20" s="34"/>
      <c r="F20" s="22"/>
    </row>
    <row r="21" spans="3:8">
      <c r="C21" s="20">
        <v>8</v>
      </c>
      <c r="D21" s="34"/>
    </row>
    <row r="22" spans="3:8">
      <c r="C22" s="20">
        <v>9</v>
      </c>
      <c r="D22" s="34"/>
    </row>
    <row r="23" spans="3:8">
      <c r="C23" s="20">
        <v>10</v>
      </c>
      <c r="D23" s="34"/>
    </row>
    <row r="24" spans="3:8">
      <c r="C24" s="20">
        <v>11</v>
      </c>
      <c r="D24" s="34"/>
    </row>
    <row r="25" spans="3:8" ht="15" thickBot="1">
      <c r="C25" s="21">
        <v>12</v>
      </c>
      <c r="D25" s="35"/>
    </row>
  </sheetData>
  <sheetProtection algorithmName="SHA-512" hashValue="PXLCAn5RzylbLCPBGR1w/+573w3wO1eDoEi5xz7vDaq9AAumj0PNIjqqmSnZZIt5faEUVJlxyPQvrxFEhSXUGw==" saltValue="tGYp8QRp7FO8ck0TFJhS1g==" spinCount="100000" sheet="1" objects="1" scenarios="1" formatCells="0"/>
  <customSheetViews>
    <customSheetView guid="{1E6EB3EC-58F4-42D5-9462-6EAD6EC3491E}">
      <selection activeCell="E2" sqref="E2"/>
      <pageMargins left="0.7" right="0.7" top="0.75" bottom="0.75" header="0.3" footer="0.3"/>
      <pageSetup orientation="portrait" r:id="rId1"/>
    </customSheetView>
  </customSheetViews>
  <mergeCells count="7">
    <mergeCell ref="A1:D1"/>
    <mergeCell ref="A13:B13"/>
    <mergeCell ref="F12:H19"/>
    <mergeCell ref="F9:G9"/>
    <mergeCell ref="F10:G10"/>
    <mergeCell ref="I2:J2"/>
    <mergeCell ref="A6:B6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3362-47A8-4EAC-A04C-EF1DCF03C8B4}">
  <dimension ref="A1:W33"/>
  <sheetViews>
    <sheetView topLeftCell="A10" workbookViewId="0">
      <selection activeCell="B6" sqref="B6:B10"/>
    </sheetView>
  </sheetViews>
  <sheetFormatPr defaultRowHeight="14.4"/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CODE(MID('Linear Fit'!E$1,A6,1))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CODE(MID('Linear Fit'!E$1,A7,1))</f>
        <v>32</v>
      </c>
      <c r="C7">
        <f t="shared" ref="C7:C10" si="0">MOD(B7,16)</f>
        <v>0</v>
      </c>
      <c r="D7">
        <f t="shared" ref="D7:D10" si="1">MOD((B7-C7)/16,16)</f>
        <v>2</v>
      </c>
      <c r="E7">
        <f t="shared" ref="E7:E10" ca="1" si="2">INDIRECT("R"&amp;(C7+1)&amp;"C"&amp;(D7+7),0)</f>
        <v>2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CODE(MID('Linear Fit'!E$1,A8,1))</f>
        <v>119</v>
      </c>
      <c r="C8">
        <f t="shared" si="0"/>
        <v>7</v>
      </c>
      <c r="D8">
        <f t="shared" si="1"/>
        <v>7</v>
      </c>
      <c r="E8">
        <f t="shared" ca="1" si="2"/>
        <v>331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CODE(MID('Linear Fit'!E$1,A9,1))</f>
        <v>111</v>
      </c>
      <c r="C9">
        <f t="shared" si="0"/>
        <v>15</v>
      </c>
      <c r="D9">
        <f t="shared" si="1"/>
        <v>6</v>
      </c>
      <c r="E9">
        <f t="shared" ca="1" si="2"/>
        <v>839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CODE(MID('Linear Fit'!E$1,A10,1))</f>
        <v>114</v>
      </c>
      <c r="C10">
        <f t="shared" si="0"/>
        <v>2</v>
      </c>
      <c r="D10">
        <f t="shared" si="1"/>
        <v>7</v>
      </c>
      <c r="E10">
        <f t="shared" ca="1" si="2"/>
        <v>59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18</v>
      </c>
      <c r="B11">
        <f ca="1">MOD(PRODUCT(E6:E10),F13)</f>
        <v>21606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19</v>
      </c>
      <c r="B12">
        <f ca="1">MOD(B11*F11+F12,F13)</f>
        <v>13223</v>
      </c>
      <c r="C12">
        <f ca="1">MOD(B12,2)</f>
        <v>1</v>
      </c>
      <c r="D12">
        <f ca="1">B12/F$13</f>
        <v>0.403533935546875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20</v>
      </c>
      <c r="B13" s="18">
        <f t="shared" ref="B13:B33" ca="1" si="3">MOD(B12*F$11+F$12,F$13)</f>
        <v>4180</v>
      </c>
      <c r="C13">
        <f t="shared" ref="C13:C33" ca="1" si="4">IF(D13&lt;0.5,0,1)</f>
        <v>0</v>
      </c>
      <c r="D13">
        <f t="shared" ref="D13:D33" ca="1" si="5">B13/F$13</f>
        <v>0.1275634765625</v>
      </c>
      <c r="E13">
        <f t="shared" ref="E13:E33" ca="1" si="6">IF(D13&lt;0.25,0,IF(D13&lt;0.5,1,IF(D13&lt;0.75,3,4)))</f>
        <v>0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21</v>
      </c>
      <c r="B14" s="18">
        <f t="shared" ca="1" si="3"/>
        <v>15357</v>
      </c>
      <c r="C14">
        <f t="shared" ca="1" si="4"/>
        <v>0</v>
      </c>
      <c r="D14">
        <f t="shared" ca="1" si="5"/>
        <v>0.468658447265625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22</v>
      </c>
      <c r="B15" s="18">
        <f t="shared" ca="1" si="3"/>
        <v>20722</v>
      </c>
      <c r="C15">
        <f t="shared" ca="1" si="4"/>
        <v>1</v>
      </c>
      <c r="D15">
        <f t="shared" ca="1" si="5"/>
        <v>0.63238525390625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23</v>
      </c>
      <c r="B16" s="18">
        <f t="shared" ca="1" si="3"/>
        <v>25411</v>
      </c>
      <c r="C16">
        <f t="shared" ca="1" si="4"/>
        <v>1</v>
      </c>
      <c r="D16">
        <f t="shared" ca="1" si="5"/>
        <v>0.775482177734375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24</v>
      </c>
      <c r="B17" s="18">
        <f t="shared" ca="1" si="3"/>
        <v>24000</v>
      </c>
      <c r="C17">
        <f t="shared" ca="1" si="4"/>
        <v>1</v>
      </c>
      <c r="D17">
        <f t="shared" ca="1" si="5"/>
        <v>0.732421875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25</v>
      </c>
      <c r="B18" s="18">
        <f t="shared" ca="1" si="3"/>
        <v>6905</v>
      </c>
      <c r="C18">
        <f t="shared" ca="1" si="4"/>
        <v>0</v>
      </c>
      <c r="D18">
        <f t="shared" ca="1" si="5"/>
        <v>0.210723876953125</v>
      </c>
      <c r="E18">
        <f t="shared" ca="1" si="6"/>
        <v>0</v>
      </c>
    </row>
    <row r="19" spans="1:23">
      <c r="A19" t="s">
        <v>26</v>
      </c>
      <c r="B19" s="18">
        <f t="shared" ca="1" si="3"/>
        <v>2622</v>
      </c>
      <c r="C19">
        <f t="shared" ca="1" si="4"/>
        <v>0</v>
      </c>
      <c r="D19">
        <f t="shared" ca="1" si="5"/>
        <v>8.001708984375E-2</v>
      </c>
      <c r="E19">
        <f t="shared" ca="1" si="6"/>
        <v>0</v>
      </c>
    </row>
    <row r="20" spans="1:23">
      <c r="A20" t="s">
        <v>27</v>
      </c>
      <c r="B20" s="18">
        <f t="shared" ca="1" si="3"/>
        <v>28831</v>
      </c>
      <c r="C20">
        <f t="shared" ca="1" si="4"/>
        <v>1</v>
      </c>
      <c r="D20">
        <f t="shared" ca="1" si="5"/>
        <v>0.879852294921875</v>
      </c>
      <c r="E20">
        <f t="shared" ca="1" si="6"/>
        <v>4</v>
      </c>
    </row>
    <row r="21" spans="1:23">
      <c r="A21" t="s">
        <v>28</v>
      </c>
      <c r="B21" s="18">
        <f t="shared" ca="1" si="3"/>
        <v>5612</v>
      </c>
      <c r="C21">
        <f t="shared" ca="1" si="4"/>
        <v>0</v>
      </c>
      <c r="D21">
        <f t="shared" ca="1" si="5"/>
        <v>0.1712646484375</v>
      </c>
      <c r="E21">
        <f t="shared" ca="1" si="6"/>
        <v>0</v>
      </c>
    </row>
    <row r="22" spans="1:23">
      <c r="A22" t="s">
        <v>29</v>
      </c>
      <c r="B22" s="18">
        <f t="shared" ca="1" si="3"/>
        <v>28085</v>
      </c>
      <c r="C22">
        <f t="shared" ca="1" si="4"/>
        <v>1</v>
      </c>
      <c r="D22">
        <f t="shared" ca="1" si="5"/>
        <v>0.857086181640625</v>
      </c>
      <c r="E22">
        <f t="shared" ca="1" si="6"/>
        <v>4</v>
      </c>
      <c r="M22" s="18"/>
    </row>
    <row r="23" spans="1:23">
      <c r="A23" t="s">
        <v>30</v>
      </c>
      <c r="B23" s="18">
        <f t="shared" ca="1" si="3"/>
        <v>3146</v>
      </c>
      <c r="C23">
        <f t="shared" ca="1" si="4"/>
        <v>0</v>
      </c>
      <c r="D23">
        <f t="shared" ca="1" si="5"/>
        <v>9.600830078125E-2</v>
      </c>
      <c r="E23">
        <f t="shared" ca="1" si="6"/>
        <v>0</v>
      </c>
      <c r="M23" s="18"/>
    </row>
    <row r="24" spans="1:23">
      <c r="A24" t="s">
        <v>31</v>
      </c>
      <c r="B24" s="18">
        <f t="shared" ca="1" si="3"/>
        <v>30651</v>
      </c>
      <c r="C24">
        <f t="shared" ca="1" si="4"/>
        <v>1</v>
      </c>
      <c r="D24">
        <f t="shared" ca="1" si="5"/>
        <v>0.935394287109375</v>
      </c>
      <c r="E24">
        <f t="shared" ca="1" si="6"/>
        <v>4</v>
      </c>
      <c r="M24" s="18"/>
    </row>
    <row r="25" spans="1:23">
      <c r="A25" t="s">
        <v>32</v>
      </c>
      <c r="B25" s="18">
        <f t="shared" ca="1" si="3"/>
        <v>9432</v>
      </c>
      <c r="C25">
        <f t="shared" ca="1" si="4"/>
        <v>0</v>
      </c>
      <c r="D25">
        <f t="shared" ca="1" si="5"/>
        <v>0.287841796875</v>
      </c>
      <c r="E25">
        <f t="shared" ca="1" si="6"/>
        <v>1</v>
      </c>
      <c r="M25" s="18"/>
    </row>
    <row r="26" spans="1:23">
      <c r="A26" t="s">
        <v>33</v>
      </c>
      <c r="B26" s="18">
        <f t="shared" ca="1" si="3"/>
        <v>12337</v>
      </c>
      <c r="C26">
        <f t="shared" ca="1" si="4"/>
        <v>0</v>
      </c>
      <c r="D26">
        <f t="shared" ca="1" si="5"/>
        <v>0.376495361328125</v>
      </c>
      <c r="E26">
        <f t="shared" ca="1" si="6"/>
        <v>1</v>
      </c>
      <c r="M26" s="18"/>
    </row>
    <row r="27" spans="1:23">
      <c r="A27" t="s">
        <v>34</v>
      </c>
      <c r="B27" s="18">
        <f t="shared" ca="1" si="3"/>
        <v>8982</v>
      </c>
      <c r="C27">
        <f t="shared" ca="1" si="4"/>
        <v>0</v>
      </c>
      <c r="D27">
        <f t="shared" ca="1" si="5"/>
        <v>0.27410888671875</v>
      </c>
      <c r="E27">
        <f t="shared" ca="1" si="6"/>
        <v>1</v>
      </c>
      <c r="M27" s="18"/>
    </row>
    <row r="28" spans="1:23">
      <c r="A28" t="s">
        <v>35</v>
      </c>
      <c r="B28" s="18">
        <f t="shared" ca="1" si="3"/>
        <v>21655</v>
      </c>
      <c r="C28">
        <f t="shared" ca="1" si="4"/>
        <v>1</v>
      </c>
      <c r="D28">
        <f t="shared" ca="1" si="5"/>
        <v>0.660858154296875</v>
      </c>
      <c r="E28">
        <f t="shared" ca="1" si="6"/>
        <v>3</v>
      </c>
      <c r="M28" s="18"/>
    </row>
    <row r="29" spans="1:23">
      <c r="A29" t="s">
        <v>36</v>
      </c>
      <c r="B29" s="18">
        <f t="shared" ca="1" si="3"/>
        <v>13956</v>
      </c>
      <c r="C29">
        <f t="shared" ca="1" si="4"/>
        <v>0</v>
      </c>
      <c r="D29">
        <f t="shared" ca="1" si="5"/>
        <v>0.4259033203125</v>
      </c>
      <c r="E29">
        <f t="shared" ca="1" si="6"/>
        <v>1</v>
      </c>
      <c r="M29" s="18"/>
    </row>
    <row r="30" spans="1:23">
      <c r="A30" t="s">
        <v>37</v>
      </c>
      <c r="B30" s="18">
        <f t="shared" ca="1" si="3"/>
        <v>7789</v>
      </c>
      <c r="C30">
        <f t="shared" ca="1" si="4"/>
        <v>0</v>
      </c>
      <c r="D30">
        <f t="shared" ca="1" si="5"/>
        <v>0.237701416015625</v>
      </c>
      <c r="E30">
        <f t="shared" ca="1" si="6"/>
        <v>0</v>
      </c>
      <c r="M30" s="18"/>
    </row>
    <row r="31" spans="1:23">
      <c r="A31" t="s">
        <v>38</v>
      </c>
      <c r="B31" s="18">
        <f t="shared" ca="1" si="3"/>
        <v>23202</v>
      </c>
      <c r="C31">
        <f t="shared" ca="1" si="4"/>
        <v>1</v>
      </c>
      <c r="D31">
        <f t="shared" ca="1" si="5"/>
        <v>0.70806884765625</v>
      </c>
      <c r="E31">
        <f t="shared" ca="1" si="6"/>
        <v>3</v>
      </c>
      <c r="M31" s="18"/>
    </row>
    <row r="32" spans="1:23">
      <c r="A32" t="s">
        <v>39</v>
      </c>
      <c r="B32" s="18">
        <f t="shared" ca="1" si="3"/>
        <v>9011</v>
      </c>
      <c r="C32">
        <f t="shared" ca="1" si="4"/>
        <v>0</v>
      </c>
      <c r="D32">
        <f t="shared" ca="1" si="5"/>
        <v>0.274993896484375</v>
      </c>
      <c r="E32">
        <f t="shared" ca="1" si="6"/>
        <v>1</v>
      </c>
      <c r="M32" s="18"/>
    </row>
    <row r="33" spans="1:13">
      <c r="A33" t="s">
        <v>40</v>
      </c>
      <c r="B33" s="18">
        <f t="shared" ca="1" si="3"/>
        <v>14064</v>
      </c>
      <c r="C33">
        <f t="shared" ca="1" si="4"/>
        <v>0</v>
      </c>
      <c r="D33">
        <f t="shared" ca="1" si="5"/>
        <v>0.42919921875</v>
      </c>
      <c r="E33">
        <f t="shared" ca="1" si="6"/>
        <v>1</v>
      </c>
      <c r="M33" s="18"/>
    </row>
  </sheetData>
  <customSheetViews>
    <customSheetView guid="{1E6EB3EC-58F4-42D5-9462-6EAD6EC3491E}" state="hidden" topLeftCell="A10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Fit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2020-09-27T23:08:00Z</dcterms:created>
  <dcterms:modified xsi:type="dcterms:W3CDTF">2020-09-28T00:03:52Z</dcterms:modified>
</cp:coreProperties>
</file>