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gcumail-my.sharepoint.com/personal/richard_ketchersid_gcu_edu/Documents/Course Materials/git/Teaching/144F20/Topic 6/"/>
    </mc:Choice>
  </mc:AlternateContent>
  <xr:revisionPtr revIDLastSave="112" documentId="8_{A4867632-43AB-4763-8819-0561CF9679FB}" xr6:coauthVersionLast="47" xr6:coauthVersionMax="47" xr10:uidLastSave="{ED5AB55E-F19D-41AF-A905-637F00B24614}"/>
  <bookViews>
    <workbookView xWindow="960" yWindow="960" windowWidth="24090" windowHeight="14250" xr2:uid="{00000000-000D-0000-FFFF-FFFF00000000}"/>
  </bookViews>
  <sheets>
    <sheet name="Hand DQ1" sheetId="1" r:id="rId1"/>
    <sheet name="Formulas DQ2" sheetId="6" r:id="rId2"/>
    <sheet name="Sheet2" sheetId="8" state="hidden" r:id="rId3"/>
    <sheet name="Sheet1" sheetId="7" state="hidden" r:id="rId4"/>
    <sheet name="Sheet3" sheetId="9"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 i="8" l="1" a="1"/>
  <c r="B1" i="8" s="1"/>
  <c r="B6" i="7"/>
  <c r="C6" i="7" s="1"/>
  <c r="B7" i="7"/>
  <c r="C7" i="7" s="1"/>
  <c r="D7" i="7" s="1"/>
  <c r="B8" i="7"/>
  <c r="B9" i="7"/>
  <c r="B10" i="7"/>
  <c r="C10" i="7" s="1"/>
  <c r="D10" i="7" s="1"/>
  <c r="E10" i="7"/>
  <c r="E7" i="7"/>
  <c r="D6" i="7" l="1"/>
  <c r="C9" i="7"/>
  <c r="D9" i="7" s="1"/>
  <c r="C8" i="7"/>
  <c r="D8" i="7" s="1"/>
  <c r="E6" i="7"/>
  <c r="E8" i="7"/>
  <c r="E9" i="7"/>
  <c r="B11" i="7" l="1"/>
  <c r="B12" i="7" s="1"/>
  <c r="C12" i="7" s="1"/>
  <c r="B13" i="7" l="1"/>
  <c r="B14" i="7" s="1"/>
  <c r="D12" i="7"/>
  <c r="E12" i="7" s="1"/>
  <c r="D13" i="7" l="1"/>
  <c r="C13" i="7" s="1"/>
  <c r="D14" i="7"/>
  <c r="B15" i="7"/>
  <c r="E13" i="7" l="1"/>
  <c r="D15" i="7"/>
  <c r="B16" i="7"/>
  <c r="E14" i="7"/>
  <c r="C14" i="7"/>
  <c r="F13" i="7" s="1"/>
  <c r="F12" i="7"/>
  <c r="B17" i="7" l="1"/>
  <c r="D16" i="7"/>
  <c r="C15" i="7"/>
  <c r="E15" i="7"/>
  <c r="E16" i="7" l="1"/>
  <c r="C16" i="7"/>
  <c r="F15" i="7" s="1"/>
  <c r="B18" i="7"/>
  <c r="D17" i="7"/>
  <c r="F14" i="7"/>
  <c r="E17" i="7" l="1"/>
  <c r="C17" i="7"/>
  <c r="F16" i="7" s="1"/>
  <c r="D18" i="7"/>
  <c r="B19" i="7"/>
  <c r="C18" i="7" l="1"/>
  <c r="F17" i="7" s="1"/>
  <c r="E18" i="7"/>
  <c r="D19" i="7"/>
  <c r="B20" i="7"/>
  <c r="C19" i="7" l="1"/>
  <c r="F18" i="7" s="1"/>
  <c r="E19" i="7"/>
  <c r="B21" i="7"/>
  <c r="D20" i="7"/>
  <c r="K20" i="7" s="1"/>
  <c r="B7" i="1" l="1"/>
  <c r="B2" i="6"/>
  <c r="B22" i="7"/>
  <c r="D21" i="7"/>
  <c r="K21" i="7" s="1"/>
  <c r="E20" i="7"/>
  <c r="C20" i="7"/>
  <c r="F19" i="7" s="1"/>
  <c r="B8" i="1" l="1"/>
  <c r="B3" i="6"/>
  <c r="E21" i="7"/>
  <c r="C21" i="7"/>
  <c r="F20" i="7" s="1"/>
  <c r="D22" i="7"/>
  <c r="K22" i="7" s="1"/>
  <c r="B23" i="7"/>
  <c r="B4" i="6" l="1"/>
  <c r="B9" i="1"/>
  <c r="D23" i="7"/>
  <c r="K23" i="7" s="1"/>
  <c r="B24" i="7"/>
  <c r="E22" i="7"/>
  <c r="C22" i="7"/>
  <c r="B5" i="6" l="1"/>
  <c r="B10" i="1"/>
  <c r="B25" i="7"/>
  <c r="D24" i="7"/>
  <c r="K24" i="7" s="1"/>
  <c r="C23" i="7"/>
  <c r="E23" i="7"/>
  <c r="F21" i="7"/>
  <c r="B6" i="6" l="1"/>
  <c r="B11" i="1"/>
  <c r="B26" i="7"/>
  <c r="D25" i="7"/>
  <c r="K25" i="7" s="1"/>
  <c r="E24" i="7"/>
  <c r="C24" i="7"/>
  <c r="F23" i="7" s="1"/>
  <c r="F22" i="7"/>
  <c r="B7" i="6" l="1"/>
  <c r="B12" i="1"/>
  <c r="E25" i="7"/>
  <c r="C25" i="7"/>
  <c r="F24" i="7" s="1"/>
  <c r="D26" i="7"/>
  <c r="K26" i="7" s="1"/>
  <c r="B27" i="7"/>
  <c r="B13" i="1" l="1"/>
  <c r="B8" i="6"/>
  <c r="C26" i="7"/>
  <c r="F25" i="7" s="1"/>
  <c r="E26" i="7"/>
  <c r="D27" i="7"/>
  <c r="K27" i="7" s="1"/>
  <c r="B28" i="7"/>
  <c r="B14" i="1" l="1"/>
  <c r="B9" i="6"/>
  <c r="C27" i="7"/>
  <c r="F26" i="7" s="1"/>
  <c r="E27" i="7"/>
  <c r="B29" i="7"/>
  <c r="D28" i="7"/>
  <c r="K28" i="7" s="1"/>
  <c r="B10" i="6" l="1"/>
  <c r="B15" i="1"/>
  <c r="C28" i="7"/>
  <c r="F27" i="7" s="1"/>
  <c r="E28" i="7"/>
  <c r="B30" i="7"/>
  <c r="D29" i="7"/>
  <c r="K29" i="7" s="1"/>
  <c r="B16" i="1" l="1"/>
  <c r="B11" i="6"/>
  <c r="D30" i="7"/>
  <c r="K30" i="7" s="1"/>
  <c r="B31" i="7"/>
  <c r="E29" i="7"/>
  <c r="C29" i="7"/>
  <c r="F28" i="7" s="1"/>
  <c r="B12" i="6" l="1"/>
  <c r="B17" i="1"/>
  <c r="D31" i="7"/>
  <c r="K31" i="7" s="1"/>
  <c r="B32" i="7"/>
  <c r="E30" i="7"/>
  <c r="C30" i="7"/>
  <c r="B18" i="1" l="1"/>
  <c r="B13" i="6"/>
  <c r="C31" i="7"/>
  <c r="F30" i="7" s="1"/>
  <c r="E31" i="7"/>
  <c r="B33" i="7"/>
  <c r="D32" i="7"/>
  <c r="K32" i="7" s="1"/>
  <c r="F29" i="7"/>
  <c r="B19" i="1" l="1"/>
  <c r="B14" i="6"/>
  <c r="E32" i="7"/>
  <c r="C32" i="7"/>
  <c r="B34" i="7"/>
  <c r="D33" i="7"/>
  <c r="K33" i="7" s="1"/>
  <c r="B20" i="1" l="1"/>
  <c r="B15" i="6"/>
  <c r="E33" i="7"/>
  <c r="C33" i="7"/>
  <c r="F32" i="7" s="1"/>
  <c r="D34" i="7"/>
  <c r="K34" i="7" s="1"/>
  <c r="B35" i="7"/>
  <c r="F31" i="7"/>
  <c r="B21" i="1" l="1"/>
  <c r="B16" i="6"/>
  <c r="C34" i="7"/>
  <c r="F33" i="7" s="1"/>
  <c r="E34" i="7"/>
  <c r="D35" i="7"/>
  <c r="K35" i="7" s="1"/>
  <c r="B36" i="7"/>
  <c r="B17" i="6" l="1"/>
  <c r="B22" i="1"/>
  <c r="C35" i="7"/>
  <c r="F34" i="7" s="1"/>
  <c r="E35" i="7"/>
  <c r="B37" i="7"/>
  <c r="D36" i="7"/>
  <c r="K36" i="7" s="1"/>
  <c r="B18" i="6" l="1"/>
  <c r="B23" i="1"/>
  <c r="C36" i="7"/>
  <c r="F35" i="7" s="1"/>
  <c r="E36" i="7"/>
  <c r="B38" i="7"/>
  <c r="D37" i="7"/>
  <c r="K37" i="7" s="1"/>
  <c r="B19" i="6" l="1"/>
  <c r="B24" i="1"/>
  <c r="E37" i="7"/>
  <c r="C37" i="7"/>
  <c r="F36" i="7" s="1"/>
  <c r="D38" i="7"/>
  <c r="K38" i="7" s="1"/>
  <c r="B39" i="7"/>
  <c r="B20" i="6" l="1"/>
  <c r="B25" i="1"/>
  <c r="E38" i="7"/>
  <c r="C38" i="7"/>
  <c r="F37" i="7" s="1"/>
  <c r="D39" i="7"/>
  <c r="K39" i="7" s="1"/>
  <c r="B40" i="7"/>
  <c r="B21" i="6" l="1"/>
  <c r="B26" i="1"/>
  <c r="B41" i="7"/>
  <c r="D40" i="7"/>
  <c r="K40" i="7" s="1"/>
  <c r="E39" i="7"/>
  <c r="C39" i="7"/>
  <c r="B22" i="6" l="1"/>
  <c r="B27" i="1"/>
  <c r="B42" i="7"/>
  <c r="D41" i="7"/>
  <c r="K41" i="7" s="1"/>
  <c r="E40" i="7"/>
  <c r="C40" i="7"/>
  <c r="F39" i="7" s="1"/>
  <c r="F38" i="7"/>
  <c r="B28" i="1" l="1"/>
  <c r="B23" i="6"/>
  <c r="E41" i="7"/>
  <c r="C41" i="7"/>
  <c r="F40" i="7" s="1"/>
  <c r="D42" i="7"/>
  <c r="K42" i="7" s="1"/>
  <c r="B43" i="7"/>
  <c r="B24" i="6" l="1"/>
  <c r="B29" i="1"/>
  <c r="C42" i="7"/>
  <c r="F41" i="7" s="1"/>
  <c r="E42" i="7"/>
  <c r="D43" i="7"/>
  <c r="K43" i="7" s="1"/>
  <c r="B44" i="7"/>
  <c r="B30" i="1" l="1"/>
  <c r="B25" i="6"/>
  <c r="C43" i="7"/>
  <c r="F42" i="7" s="1"/>
  <c r="E43" i="7"/>
  <c r="B45" i="7"/>
  <c r="D44" i="7"/>
  <c r="K44" i="7" s="1"/>
  <c r="B31" i="1" l="1"/>
  <c r="B26" i="6"/>
  <c r="B46" i="7"/>
  <c r="D45" i="7"/>
  <c r="K45" i="7" s="1"/>
  <c r="E44" i="7"/>
  <c r="C44" i="7"/>
  <c r="B32" i="1" l="1"/>
  <c r="B27" i="6"/>
  <c r="F43" i="7"/>
  <c r="E45" i="7"/>
  <c r="C45" i="7"/>
  <c r="D46" i="7"/>
  <c r="K46" i="7" s="1"/>
  <c r="B47" i="7"/>
  <c r="B33" i="1" l="1"/>
  <c r="B28" i="6"/>
  <c r="D47" i="7"/>
  <c r="K47" i="7" s="1"/>
  <c r="B48" i="7"/>
  <c r="E46" i="7"/>
  <c r="C46" i="7"/>
  <c r="F44" i="7"/>
  <c r="B29" i="6" l="1"/>
  <c r="B34" i="1"/>
  <c r="E47" i="7"/>
  <c r="C47" i="7"/>
  <c r="B49" i="7"/>
  <c r="D48" i="7"/>
  <c r="K48" i="7" s="1"/>
  <c r="F45" i="7"/>
  <c r="B35" i="1" l="1"/>
  <c r="B30" i="6"/>
  <c r="C48" i="7"/>
  <c r="F47" i="7" s="1"/>
  <c r="E48" i="7"/>
  <c r="B50" i="7"/>
  <c r="D49" i="7"/>
  <c r="K49" i="7" s="1"/>
  <c r="F46" i="7"/>
  <c r="B31" i="6" l="1"/>
  <c r="B36" i="1"/>
  <c r="E49" i="7"/>
  <c r="C49" i="7"/>
  <c r="D50" i="7"/>
  <c r="K50" i="7" s="1"/>
  <c r="B51" i="7"/>
  <c r="B37" i="1" l="1"/>
  <c r="B32" i="6"/>
  <c r="C50" i="7"/>
  <c r="F49" i="7" s="1"/>
  <c r="E50" i="7"/>
  <c r="D51" i="7"/>
  <c r="K51" i="7" s="1"/>
  <c r="B52" i="7"/>
  <c r="F48" i="7"/>
  <c r="B38" i="1" l="1"/>
  <c r="B33" i="6"/>
  <c r="B53" i="7"/>
  <c r="D52" i="7"/>
  <c r="K52" i="7" s="1"/>
  <c r="C51" i="7"/>
  <c r="E51" i="7"/>
  <c r="B34" i="6" l="1"/>
  <c r="B39" i="1"/>
  <c r="B54" i="7"/>
  <c r="D53" i="7"/>
  <c r="K53" i="7" s="1"/>
  <c r="E52" i="7"/>
  <c r="C52" i="7"/>
  <c r="F51" i="7" s="1"/>
  <c r="F50" i="7"/>
  <c r="B40" i="1" l="1"/>
  <c r="B35" i="6"/>
  <c r="E53" i="7"/>
  <c r="C53" i="7"/>
  <c r="D54" i="7"/>
  <c r="K54" i="7" s="1"/>
  <c r="B55" i="7"/>
  <c r="B36" i="6" l="1"/>
  <c r="B41" i="1"/>
  <c r="E54" i="7"/>
  <c r="C54" i="7"/>
  <c r="F52" i="7"/>
  <c r="D55" i="7"/>
  <c r="K55" i="7" s="1"/>
  <c r="B56" i="7"/>
  <c r="B42" i="1" l="1"/>
  <c r="B37" i="6"/>
  <c r="E55" i="7"/>
  <c r="C55" i="7"/>
  <c r="F54" i="7" s="1"/>
  <c r="B57" i="7"/>
  <c r="D56" i="7"/>
  <c r="K56" i="7" s="1"/>
  <c r="F53" i="7"/>
  <c r="B38" i="6" l="1"/>
  <c r="B43" i="1"/>
  <c r="B58" i="7"/>
  <c r="D57" i="7"/>
  <c r="K57" i="7" s="1"/>
  <c r="E56" i="7"/>
  <c r="C56" i="7"/>
  <c r="B44" i="1" l="1"/>
  <c r="B39" i="6"/>
  <c r="C57" i="7"/>
  <c r="E57" i="7"/>
  <c r="F55" i="7"/>
  <c r="D58" i="7"/>
  <c r="K58" i="7" s="1"/>
  <c r="B59" i="7"/>
  <c r="B40" i="6" l="1"/>
  <c r="B45" i="1"/>
  <c r="D59" i="7"/>
  <c r="K59" i="7" s="1"/>
  <c r="B60" i="7"/>
  <c r="C58" i="7"/>
  <c r="F57" i="7" s="1"/>
  <c r="E58" i="7"/>
  <c r="F56" i="7"/>
  <c r="B41" i="6" l="1"/>
  <c r="B46" i="1"/>
  <c r="B61" i="7"/>
  <c r="D60" i="7"/>
  <c r="K60" i="7" s="1"/>
  <c r="C59" i="7"/>
  <c r="E59" i="7"/>
  <c r="B47" i="1" l="1"/>
  <c r="B42" i="6"/>
  <c r="E60" i="7"/>
  <c r="C60" i="7"/>
  <c r="B62" i="7"/>
  <c r="D61" i="7"/>
  <c r="K61" i="7" s="1"/>
  <c r="F58" i="7"/>
  <c r="B43" i="6" l="1"/>
  <c r="B48" i="1"/>
  <c r="D62" i="7"/>
  <c r="K62" i="7" s="1"/>
  <c r="B63" i="7"/>
  <c r="E61" i="7"/>
  <c r="C61" i="7"/>
  <c r="F60" i="7" s="1"/>
  <c r="F59" i="7"/>
  <c r="B44" i="6" l="1"/>
  <c r="B49" i="1"/>
  <c r="B64" i="7"/>
  <c r="D63" i="7"/>
  <c r="K63" i="7" s="1"/>
  <c r="E62" i="7"/>
  <c r="C62" i="7"/>
  <c r="F61" i="7" s="1"/>
  <c r="B45" i="6" l="1"/>
  <c r="B50" i="1"/>
  <c r="D64" i="7"/>
  <c r="K64" i="7" s="1"/>
  <c r="B65" i="7"/>
  <c r="C63" i="7"/>
  <c r="F62" i="7" s="1"/>
  <c r="E63" i="7"/>
  <c r="B46" i="6" l="1"/>
  <c r="B51" i="1"/>
  <c r="B66" i="7"/>
  <c r="D65" i="7"/>
  <c r="K65" i="7" s="1"/>
  <c r="C64" i="7"/>
  <c r="F63" i="7" s="1"/>
  <c r="E64" i="7"/>
  <c r="B47" i="6" l="1"/>
  <c r="B52" i="1"/>
  <c r="C65" i="7"/>
  <c r="F64" i="7" s="1"/>
  <c r="E65" i="7"/>
  <c r="D66" i="7"/>
  <c r="K66" i="7" s="1"/>
  <c r="B67" i="7"/>
  <c r="B53" i="1" l="1"/>
  <c r="B48" i="6"/>
  <c r="C66" i="7"/>
  <c r="F65" i="7" s="1"/>
  <c r="E66" i="7"/>
  <c r="B68" i="7"/>
  <c r="D67" i="7"/>
  <c r="K67" i="7" s="1"/>
  <c r="B54" i="1" l="1"/>
  <c r="B49" i="6"/>
  <c r="D68" i="7"/>
  <c r="K68" i="7" s="1"/>
  <c r="B69" i="7"/>
  <c r="C67" i="7"/>
  <c r="F66" i="7" s="1"/>
  <c r="E67" i="7"/>
  <c r="B50" i="6" l="1"/>
  <c r="B55" i="1"/>
  <c r="B70" i="7"/>
  <c r="D69" i="7"/>
  <c r="K69" i="7" s="1"/>
  <c r="E68" i="7"/>
  <c r="C68" i="7"/>
  <c r="B51" i="6" l="1"/>
  <c r="B56" i="1"/>
  <c r="A1" i="8" s="1" a="1"/>
  <c r="A1" i="8" s="1"/>
  <c r="D1" i="8" s="1" a="1"/>
  <c r="D1" i="8" s="1"/>
  <c r="C69" i="7"/>
  <c r="E69" i="7"/>
  <c r="D70" i="7"/>
  <c r="B71" i="7"/>
  <c r="F67" i="7"/>
  <c r="E70" i="7" l="1"/>
  <c r="C70" i="7"/>
  <c r="F69" i="7" s="1"/>
  <c r="B72" i="7"/>
  <c r="D71" i="7"/>
  <c r="F68" i="7"/>
  <c r="C71" i="7" l="1"/>
  <c r="F70" i="7" s="1"/>
  <c r="E71" i="7"/>
  <c r="D72" i="7"/>
  <c r="B73" i="7"/>
  <c r="B74" i="7" l="1"/>
  <c r="D73" i="7"/>
  <c r="C72" i="7"/>
  <c r="F71" i="7" s="1"/>
  <c r="E72" i="7"/>
  <c r="C73" i="7" l="1"/>
  <c r="E73" i="7"/>
  <c r="D74" i="7"/>
  <c r="B75" i="7"/>
  <c r="C74" i="7" l="1"/>
  <c r="F73" i="7" s="1"/>
  <c r="E74" i="7"/>
  <c r="B76" i="7"/>
  <c r="D75" i="7"/>
  <c r="F72" i="7"/>
  <c r="C75" i="7" l="1"/>
  <c r="F74" i="7" s="1"/>
  <c r="E75" i="7"/>
  <c r="D76" i="7"/>
  <c r="B77" i="7"/>
  <c r="E76" i="7" l="1"/>
  <c r="C76" i="7"/>
  <c r="F75" i="7" s="1"/>
  <c r="B78" i="7"/>
  <c r="D77" i="7"/>
  <c r="C77" i="7" l="1"/>
  <c r="F76" i="7" s="1"/>
  <c r="E77" i="7"/>
  <c r="D78" i="7"/>
  <c r="B79" i="7"/>
  <c r="B80" i="7" l="1"/>
  <c r="D79" i="7"/>
  <c r="E78" i="7"/>
  <c r="C78" i="7"/>
  <c r="F77" i="7" l="1"/>
  <c r="C79" i="7"/>
  <c r="F78" i="7" s="1"/>
  <c r="E79" i="7"/>
  <c r="D80" i="7"/>
  <c r="B81" i="7"/>
  <c r="C80" i="7" l="1"/>
  <c r="F79" i="7" s="1"/>
  <c r="E80" i="7"/>
  <c r="B82" i="7"/>
  <c r="D81" i="7"/>
  <c r="C81" i="7" l="1"/>
  <c r="F80" i="7" s="1"/>
  <c r="E81" i="7"/>
  <c r="D82" i="7"/>
  <c r="B83" i="7"/>
  <c r="B84" i="7" l="1"/>
  <c r="D83" i="7"/>
  <c r="C82" i="7"/>
  <c r="F81" i="7" s="1"/>
  <c r="E82" i="7"/>
  <c r="D84" i="7" l="1"/>
  <c r="B85" i="7"/>
  <c r="C83" i="7"/>
  <c r="E83" i="7"/>
  <c r="E84" i="7" l="1"/>
  <c r="C84" i="7"/>
  <c r="F83" i="7" s="1"/>
  <c r="F82" i="7"/>
  <c r="B86" i="7"/>
  <c r="D85" i="7"/>
  <c r="C85" i="7" l="1"/>
  <c r="F84" i="7" s="1"/>
  <c r="E85" i="7"/>
  <c r="D86" i="7"/>
  <c r="B87" i="7"/>
  <c r="E86" i="7" l="1"/>
  <c r="C86" i="7"/>
  <c r="F85" i="7" s="1"/>
  <c r="B88" i="7"/>
  <c r="D87" i="7"/>
  <c r="C87" i="7" l="1"/>
  <c r="F86" i="7" s="1"/>
  <c r="E87" i="7"/>
  <c r="D88" i="7"/>
  <c r="B89" i="7"/>
  <c r="B90" i="7" l="1"/>
  <c r="D90" i="7" s="1"/>
  <c r="D89" i="7"/>
  <c r="C88" i="7"/>
  <c r="F87" i="7" s="1"/>
  <c r="E88" i="7"/>
  <c r="C89" i="7" l="1"/>
  <c r="E89" i="7"/>
  <c r="C90" i="7"/>
  <c r="F90" i="7" s="1"/>
  <c r="E90" i="7"/>
  <c r="F89" i="7" l="1"/>
  <c r="F88"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<sst xmlns="http://schemas.openxmlformats.org/spreadsheetml/2006/main" count="305" uniqueCount="171">
  <si>
    <t>State</t>
  </si>
  <si>
    <t>Record High (°F)</t>
  </si>
  <si>
    <t>Illinois</t>
  </si>
  <si>
    <t>New Hampshire</t>
  </si>
  <si>
    <t>New Mexico</t>
  </si>
  <si>
    <t>Louisiana</t>
  </si>
  <si>
    <t>Indiana</t>
  </si>
  <si>
    <t>South Carolina</t>
  </si>
  <si>
    <t>Pennsylvania</t>
  </si>
  <si>
    <t>Connecticut</t>
  </si>
  <si>
    <t>Michigan</t>
  </si>
  <si>
    <t>Kentucky</t>
  </si>
  <si>
    <t>Wyoming</t>
  </si>
  <si>
    <t>Iowa</t>
  </si>
  <si>
    <t>Arkansas</t>
  </si>
  <si>
    <t>Maine</t>
  </si>
  <si>
    <t>Utah</t>
  </si>
  <si>
    <t>Massachusetts</t>
  </si>
  <si>
    <t>North Carolina</t>
  </si>
  <si>
    <t>Ohio</t>
  </si>
  <si>
    <t>Washington</t>
  </si>
  <si>
    <t>Idaho</t>
  </si>
  <si>
    <t>Delaware</t>
  </si>
  <si>
    <t>Mississippi</t>
  </si>
  <si>
    <t>North Dakota</t>
  </si>
  <si>
    <t>Oklahoma</t>
  </si>
  <si>
    <t>Tennessee</t>
  </si>
  <si>
    <t>Alaska</t>
  </si>
  <si>
    <t>Vermont</t>
  </si>
  <si>
    <t>Alabama</t>
  </si>
  <si>
    <t>Florida</t>
  </si>
  <si>
    <t>Nevada</t>
  </si>
  <si>
    <t>South Dakota</t>
  </si>
  <si>
    <t>Rhode Island</t>
  </si>
  <si>
    <t>Missouri</t>
  </si>
  <si>
    <t>New York</t>
  </si>
  <si>
    <t>Texas</t>
  </si>
  <si>
    <t>Virginia</t>
  </si>
  <si>
    <t>Colorado</t>
  </si>
  <si>
    <t>California</t>
  </si>
  <si>
    <t>Kansas</t>
  </si>
  <si>
    <t>New Jersey</t>
  </si>
  <si>
    <t>West Virginia</t>
  </si>
  <si>
    <t>Nebraska</t>
  </si>
  <si>
    <t>Arizona</t>
  </si>
  <si>
    <t>Georgia</t>
  </si>
  <si>
    <t>Oregon</t>
  </si>
  <si>
    <t>Hawaii</t>
  </si>
  <si>
    <t>Minnesota</t>
  </si>
  <si>
    <t>Montana</t>
  </si>
  <si>
    <t>Maryland</t>
  </si>
  <si>
    <t>Wisconsin</t>
  </si>
  <si>
    <t>Legend</t>
  </si>
  <si>
    <t>If a cell is shaded</t>
  </si>
  <si>
    <t>You should</t>
  </si>
  <si>
    <t>Blue</t>
  </si>
  <si>
    <t>Enter a text response</t>
  </si>
  <si>
    <t>Green</t>
  </si>
  <si>
    <t>Enter a number</t>
  </si>
  <si>
    <t>Gold</t>
  </si>
  <si>
    <t>Enter an Excel formula</t>
  </si>
  <si>
    <t>Any other color</t>
  </si>
  <si>
    <t>Make no changes</t>
  </si>
  <si>
    <t>To start with we will make a frequency table and histogram by hand, no Excel formula for this part!</t>
  </si>
  <si>
    <t>1)</t>
  </si>
  <si>
    <t>Sort the data by temperature.</t>
  </si>
  <si>
    <t>2)</t>
  </si>
  <si>
    <t>Find the range of the data. Range = Max - Min</t>
  </si>
  <si>
    <t>3)</t>
  </si>
  <si>
    <t>We want to split the data up into 6 equal length bins. To make sure that all of the data falls into a bin we will split the interval [Min - 1, Max + 1) into six sub intervals. The length of each sub interval will be ((Max + 1) - (Min -1))/6 rounded to one decimal. We call this the bin width.</t>
  </si>
  <si>
    <t>Compute the bin width</t>
  </si>
  <si>
    <t>4)</t>
  </si>
  <si>
    <t>Complete the following table.</t>
  </si>
  <si>
    <t>Bin</t>
  </si>
  <si>
    <t>Low</t>
  </si>
  <si>
    <t>High</t>
  </si>
  <si>
    <t>Frequency</t>
  </si>
  <si>
    <t>Relative Frequency</t>
  </si>
  <si>
    <t>5)</t>
  </si>
  <si>
    <r>
      <rPr>
        <b/>
        <sz val="11"/>
        <color theme="1"/>
        <rFont val="Calibri"/>
        <family val="2"/>
        <scheme val="minor"/>
      </rPr>
      <t xml:space="preserve">Hint: </t>
    </r>
    <r>
      <rPr>
        <sz val="11"/>
        <color theme="1"/>
        <rFont val="Calibri"/>
        <family val="2"/>
        <scheme val="minor"/>
      </rPr>
      <t xml:space="preserve">Highlight the sorted data in the table so that the color of the data matches the color of the bin. This provides a visual representation of the bins. Then use this to easily fill out the table. You may use an Excel formula for the relative frequency.
                                 </t>
    </r>
    <r>
      <rPr>
        <b/>
        <sz val="11"/>
        <color theme="1"/>
        <rFont val="Calibri"/>
        <family val="2"/>
        <scheme val="minor"/>
      </rPr>
      <t>Relative Frequency = Frequency/Total</t>
    </r>
  </si>
  <si>
    <t>Create a histogram using the Excel (clustered) column chart (2D or 3D).</t>
  </si>
  <si>
    <t>Click on links for video instruction.</t>
  </si>
  <si>
    <t xml:space="preserve">Split the data up into 6 equal length bins. To make sure that all of the data falls into a bin, split the interval (Min - 1, Max + 1] into six sub intervals. The length of each sub interval will be ((Max + 1) - (Min -1))/6. We call this the bin width. </t>
  </si>
  <si>
    <t>Video</t>
  </si>
  <si>
    <t>Video showing simplified use of FREQUENCY</t>
  </si>
  <si>
    <t>Seed</t>
  </si>
  <si>
    <t>Rand1</t>
  </si>
  <si>
    <t>Rand2</t>
  </si>
  <si>
    <t>Rand3</t>
  </si>
  <si>
    <t>Rand4</t>
  </si>
  <si>
    <t>Rand5</t>
  </si>
  <si>
    <t>Rand6</t>
  </si>
  <si>
    <t>Rand7</t>
  </si>
  <si>
    <t>Rand8</t>
  </si>
  <si>
    <t>Rand9</t>
  </si>
  <si>
    <t>Rand10</t>
  </si>
  <si>
    <t>Rand11</t>
  </si>
  <si>
    <t>Rand12</t>
  </si>
  <si>
    <t>Rand13</t>
  </si>
  <si>
    <t>Rand14</t>
  </si>
  <si>
    <t>Rand15</t>
  </si>
  <si>
    <t>Rand16</t>
  </si>
  <si>
    <t>Rand17</t>
  </si>
  <si>
    <t>Rand18</t>
  </si>
  <si>
    <t>Rand19</t>
  </si>
  <si>
    <t>Rand20</t>
  </si>
  <si>
    <t>Rand21</t>
  </si>
  <si>
    <t>Rand22</t>
  </si>
  <si>
    <t>Enter you name -&gt;</t>
  </si>
  <si>
    <t>This sheet is slighlty different than what is in the video. Everyone's sheet will be slighly different. Enter your name to generate your unique data here. Follow the same instructions after  this as in the video.</t>
  </si>
  <si>
    <t>Rand23</t>
  </si>
  <si>
    <t>Rand24</t>
  </si>
  <si>
    <t>Rand25</t>
  </si>
  <si>
    <t>Rand26</t>
  </si>
  <si>
    <t>Rand27</t>
  </si>
  <si>
    <t>Rand28</t>
  </si>
  <si>
    <t>Rand29</t>
  </si>
  <si>
    <t>Rand30</t>
  </si>
  <si>
    <t>Rand31</t>
  </si>
  <si>
    <t>Rand32</t>
  </si>
  <si>
    <t>Rand33</t>
  </si>
  <si>
    <t>Rand34</t>
  </si>
  <si>
    <t>Rand35</t>
  </si>
  <si>
    <t>Rand36</t>
  </si>
  <si>
    <t>Rand37</t>
  </si>
  <si>
    <t>Rand38</t>
  </si>
  <si>
    <t>Rand39</t>
  </si>
  <si>
    <t>Rand40</t>
  </si>
  <si>
    <t>Rand41</t>
  </si>
  <si>
    <t>Rand42</t>
  </si>
  <si>
    <t>Rand43</t>
  </si>
  <si>
    <t>Rand44</t>
  </si>
  <si>
    <t>Rand45</t>
  </si>
  <si>
    <t>Rand46</t>
  </si>
  <si>
    <t>Rand47</t>
  </si>
  <si>
    <t>Rand48</t>
  </si>
  <si>
    <t>Rand49</t>
  </si>
  <si>
    <t>Rand50</t>
  </si>
  <si>
    <t>Rand51</t>
  </si>
  <si>
    <t>Rand52</t>
  </si>
  <si>
    <t>Rand53</t>
  </si>
  <si>
    <t>Rand54</t>
  </si>
  <si>
    <t>Rand55</t>
  </si>
  <si>
    <t>Rand56</t>
  </si>
  <si>
    <t>Rand57</t>
  </si>
  <si>
    <t>Rand58</t>
  </si>
  <si>
    <t>Rand59</t>
  </si>
  <si>
    <t>Rand60</t>
  </si>
  <si>
    <t>Rand61</t>
  </si>
  <si>
    <t>Rand62</t>
  </si>
  <si>
    <t>Rand63</t>
  </si>
  <si>
    <t>Rand64</t>
  </si>
  <si>
    <t>Rand65</t>
  </si>
  <si>
    <t>Rand66</t>
  </si>
  <si>
    <t>Rand67</t>
  </si>
  <si>
    <t>Rand68</t>
  </si>
  <si>
    <t>Rand69</t>
  </si>
  <si>
    <t>Rand70</t>
  </si>
  <si>
    <t>Rand71</t>
  </si>
  <si>
    <t>Rand72</t>
  </si>
  <si>
    <t>Rand73</t>
  </si>
  <si>
    <t>Rand74</t>
  </si>
  <si>
    <t>Rand75</t>
  </si>
  <si>
    <t>Rand76</t>
  </si>
  <si>
    <t>Rand77</t>
  </si>
  <si>
    <t>Rand78</t>
  </si>
  <si>
    <t>Rand79</t>
  </si>
  <si>
    <t>Your Name</t>
  </si>
  <si>
    <t>Repeat using formulas. You MUST complete "Hand DQ 1" first!</t>
  </si>
  <si>
    <t>Create a hand generated frequency histogram where each bar is color coded to match your chosen colors above. Make sure to add the labels and the counts.</t>
  </si>
  <si>
    <t>Ignore the Halo preview you must download and open the file in Excel to correctly see the contents.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</si>
</sst>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0">
    <font>
      <sz val="11"/>
      <color theme="1"/>
      <name val="Calibri"/>
      <family val="2"/>
      <scheme val="minor"/>
    </font>
    <font>
      <b/>
      <sz val="11"/>
      <color theme="1"/>
      <name val="Calibri"/>
      <family val="2"/>
      <scheme val="minor"/>
    </font>
    <font>
      <b/>
      <sz val="12"/>
      <color theme="1"/>
      <name val="Calibri"/>
      <family val="2"/>
      <scheme val="minor"/>
    </font>
    <font>
      <sz val="11"/>
      <color theme="1"/>
      <name val="Calibri"/>
      <family val="2"/>
      <scheme val="minor"/>
    </font>
    <font>
      <u/>
      <sz val="11"/>
      <color theme="10"/>
      <name val="Calibri"/>
      <family val="2"/>
      <scheme val="minor"/>
    </font>
    <font>
      <sz val="10"/>
      <color rgb="FF000000"/>
      <name val="Arial Unicode MS"/>
    </font>
    <font>
      <b/>
      <sz val="12"/>
      <color theme="5" tint="-0.249977111117893"/>
      <name val="Bradley Hand ITC"/>
      <family val="4"/>
    </font>
    <font>
      <sz val="11"/>
      <color theme="1"/>
      <name val="Comic Sans MS"/>
      <family val="4"/>
    </font>
    <font>
      <sz val="8"/>
      <name val="Calibri"/>
      <family val="2"/>
      <scheme val="minor"/>
    </font>
    <font>
      <b/>
      <sz val="14"/>
      <color theme="1"/>
      <name val="Calibri"/>
      <family val="2"/>
      <scheme val="minor"/>
    </font>
  </fonts>
  <fills count="14">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8" tint="0.59999389629810485"/>
        <bgColor indexed="64"/>
      </patternFill>
    </fill>
  </fills>
  <borders count="2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4">
    <xf numFmtId="0" fontId="0" fillId="0" borderId="0" xfId="0"/>
    <xf numFmtId="0" fontId="1" fillId="0" borderId="0" xfId="0" applyFont="1" applyAlignment="1">
      <alignment horizontal="center"/>
    </xf>
    <xf numFmtId="0" fontId="0" fillId="0" borderId="0" xfId="0" applyAlignment="1">
      <alignment horizontal="center"/>
    </xf>
    <xf numFmtId="0" fontId="2" fillId="2" borderId="8" xfId="0" applyFont="1" applyFill="1" applyBorder="1"/>
    <xf numFmtId="0" fontId="2" fillId="2" borderId="8" xfId="0" applyFont="1" applyFill="1" applyBorder="1" applyAlignment="1">
      <alignment horizontal="center"/>
    </xf>
    <xf numFmtId="0" fontId="0" fillId="2" borderId="8" xfId="0" applyFill="1" applyBorder="1"/>
    <xf numFmtId="0" fontId="0" fillId="2" borderId="8" xfId="0" applyFill="1" applyBorder="1" applyAlignment="1">
      <alignment horizontal="center"/>
    </xf>
    <xf numFmtId="0" fontId="0" fillId="3" borderId="9" xfId="0" applyFill="1" applyBorder="1" applyAlignment="1" applyProtection="1">
      <alignment horizontal="center" vertical="center"/>
      <protection locked="0"/>
    </xf>
    <xf numFmtId="0" fontId="0" fillId="3" borderId="10" xfId="0" applyFill="1" applyBorder="1" applyAlignment="1" applyProtection="1">
      <alignment horizontal="center" vertical="center"/>
      <protection locked="0"/>
    </xf>
    <xf numFmtId="0" fontId="0" fillId="4" borderId="9" xfId="0" applyFill="1" applyBorder="1" applyAlignment="1" applyProtection="1">
      <alignment horizontal="center" vertical="center"/>
      <protection locked="0"/>
    </xf>
    <xf numFmtId="0" fontId="0" fillId="0" borderId="10" xfId="0" applyBorder="1" applyAlignment="1" applyProtection="1">
      <alignment horizontal="center" vertical="center"/>
      <protection locked="0"/>
    </xf>
    <xf numFmtId="0" fontId="0" fillId="5" borderId="9" xfId="0" applyFill="1" applyBorder="1" applyAlignment="1" applyProtection="1">
      <alignment horizontal="center" vertical="center"/>
      <protection locked="0"/>
    </xf>
    <xf numFmtId="0" fontId="0" fillId="6" borderId="9" xfId="0" applyFill="1" applyBorder="1" applyAlignment="1" applyProtection="1">
      <alignment horizontal="center" vertical="center"/>
      <protection locked="0"/>
    </xf>
    <xf numFmtId="0" fontId="0" fillId="0" borderId="11" xfId="0" applyBorder="1" applyAlignment="1" applyProtection="1">
      <alignment horizontal="center" vertical="center"/>
      <protection locked="0"/>
    </xf>
    <xf numFmtId="0" fontId="0" fillId="0" borderId="12" xfId="0" applyBorder="1" applyAlignment="1" applyProtection="1">
      <alignment horizontal="center" vertical="center"/>
      <protection locked="0"/>
    </xf>
    <xf numFmtId="0" fontId="2" fillId="0" borderId="0" xfId="0" applyFont="1" applyAlignment="1"/>
    <xf numFmtId="0" fontId="0" fillId="0" borderId="0" xfId="0" applyAlignment="1">
      <alignment horizontal="right"/>
    </xf>
    <xf numFmtId="0" fontId="0" fillId="2" borderId="1" xfId="0" applyFont="1" applyFill="1" applyBorder="1" applyAlignment="1"/>
    <xf numFmtId="0" fontId="0" fillId="5" borderId="1" xfId="0" applyFill="1" applyBorder="1"/>
    <xf numFmtId="0" fontId="0" fillId="7" borderId="8" xfId="0" applyFill="1" applyBorder="1" applyAlignment="1">
      <alignment horizontal="center"/>
    </xf>
    <xf numFmtId="0" fontId="0" fillId="8" borderId="8" xfId="0" applyFill="1" applyBorder="1" applyAlignment="1">
      <alignment horizontal="center"/>
    </xf>
    <xf numFmtId="0" fontId="0" fillId="9" borderId="8" xfId="0" applyFill="1" applyBorder="1" applyAlignment="1">
      <alignment horizontal="center"/>
    </xf>
    <xf numFmtId="0" fontId="0" fillId="10" borderId="8" xfId="0" applyFill="1" applyBorder="1" applyAlignment="1">
      <alignment horizontal="center"/>
    </xf>
    <xf numFmtId="0" fontId="0" fillId="11" borderId="8" xfId="0" applyFill="1" applyBorder="1" applyAlignment="1">
      <alignment horizontal="center"/>
    </xf>
    <xf numFmtId="0" fontId="0" fillId="4" borderId="18" xfId="0" applyFill="1" applyBorder="1" applyAlignment="1">
      <alignment horizontal="center"/>
    </xf>
    <xf numFmtId="0" fontId="0" fillId="0" borderId="21" xfId="0" applyBorder="1" applyAlignment="1">
      <alignment horizontal="center"/>
    </xf>
    <xf numFmtId="0" fontId="0" fillId="0" borderId="0" xfId="0" applyAlignment="1">
      <alignment horizontal="left"/>
    </xf>
    <xf numFmtId="0" fontId="0" fillId="0" borderId="19" xfId="0" applyBorder="1" applyAlignment="1">
      <alignment horizontal="center"/>
    </xf>
    <xf numFmtId="0" fontId="0" fillId="0" borderId="0" xfId="0" applyFill="1" applyBorder="1" applyAlignment="1">
      <alignment horizontal="center"/>
    </xf>
    <xf numFmtId="0" fontId="0" fillId="0" borderId="19" xfId="0" applyFill="1" applyBorder="1" applyAlignment="1">
      <alignment horizontal="center"/>
    </xf>
    <xf numFmtId="0" fontId="0" fillId="0" borderId="20" xfId="0" applyFill="1" applyBorder="1" applyAlignment="1">
      <alignment horizontal="center"/>
    </xf>
    <xf numFmtId="0" fontId="0" fillId="0" borderId="21" xfId="0" applyFill="1" applyBorder="1" applyAlignment="1">
      <alignment horizontal="center"/>
    </xf>
    <xf numFmtId="0" fontId="0" fillId="0" borderId="0" xfId="1" applyNumberFormat="1" applyFont="1" applyAlignment="1">
      <alignment horizontal="right"/>
    </xf>
    <xf numFmtId="0" fontId="0" fillId="2" borderId="16" xfId="0" applyFont="1" applyFill="1" applyBorder="1" applyAlignment="1"/>
    <xf numFmtId="0" fontId="0" fillId="2" borderId="17" xfId="0" applyFont="1" applyFill="1" applyBorder="1"/>
    <xf numFmtId="0" fontId="0" fillId="12" borderId="1" xfId="0" applyFill="1" applyBorder="1"/>
    <xf numFmtId="0" fontId="0" fillId="12" borderId="8" xfId="0" applyFill="1" applyBorder="1" applyAlignment="1">
      <alignment horizontal="center"/>
    </xf>
    <xf numFmtId="0" fontId="0" fillId="12" borderId="18" xfId="0" applyFill="1" applyBorder="1" applyAlignment="1">
      <alignment horizontal="center"/>
    </xf>
    <xf numFmtId="0" fontId="0" fillId="0" borderId="0" xfId="0" applyAlignment="1">
      <alignment horizontal="left" indent="1"/>
    </xf>
    <xf numFmtId="0" fontId="4" fillId="0" borderId="4" xfId="2" applyBorder="1" applyAlignment="1">
      <alignment horizontal="center"/>
    </xf>
    <xf numFmtId="0" fontId="4" fillId="0" borderId="0" xfId="2" applyAlignment="1">
      <alignment horizontal="center"/>
    </xf>
    <xf numFmtId="0" fontId="5" fillId="0" borderId="0" xfId="0" applyFont="1" applyAlignment="1">
      <alignment vertical="center"/>
    </xf>
    <xf numFmtId="0" fontId="1" fillId="2" borderId="1" xfId="0" applyFont="1" applyFill="1" applyBorder="1"/>
    <xf numFmtId="0" fontId="0" fillId="2" borderId="2" xfId="0" applyFill="1" applyBorder="1" applyAlignment="1" applyProtection="1">
      <alignment horizontal="center" vertical="center"/>
      <protection locked="0"/>
    </xf>
    <xf numFmtId="0" fontId="0" fillId="2" borderId="3" xfId="0" applyFill="1" applyBorder="1" applyAlignment="1" applyProtection="1">
      <alignment horizontal="center" vertical="center"/>
      <protection locked="0"/>
    </xf>
    <xf numFmtId="0" fontId="2" fillId="2" borderId="2" xfId="0" applyFont="1" applyFill="1" applyBorder="1" applyAlignment="1">
      <alignment horizontal="left" wrapText="1"/>
    </xf>
    <xf numFmtId="0" fontId="2" fillId="2" borderId="13" xfId="0" applyFont="1" applyFill="1" applyBorder="1" applyAlignment="1">
      <alignment horizontal="left" wrapText="1"/>
    </xf>
    <xf numFmtId="0" fontId="2" fillId="2" borderId="3" xfId="0" applyFont="1" applyFill="1" applyBorder="1" applyAlignment="1">
      <alignment horizontal="left" wrapText="1"/>
    </xf>
    <xf numFmtId="0" fontId="2" fillId="2" borderId="6" xfId="0" applyFont="1" applyFill="1" applyBorder="1" applyAlignment="1">
      <alignment horizontal="left" wrapText="1"/>
    </xf>
    <xf numFmtId="0" fontId="2" fillId="2" borderId="14" xfId="0" applyFont="1" applyFill="1" applyBorder="1" applyAlignment="1">
      <alignment horizontal="left" wrapText="1"/>
    </xf>
    <xf numFmtId="0" fontId="2" fillId="2" borderId="7" xfId="0" applyFont="1" applyFill="1" applyBorder="1" applyAlignment="1">
      <alignment horizontal="left" wrapText="1"/>
    </xf>
    <xf numFmtId="0" fontId="0" fillId="2" borderId="15" xfId="0" applyFont="1" applyFill="1" applyBorder="1" applyAlignment="1">
      <alignment horizontal="left"/>
    </xf>
    <xf numFmtId="0" fontId="0" fillId="2" borderId="16" xfId="0" applyFont="1" applyFill="1" applyBorder="1" applyAlignment="1">
      <alignment horizontal="left"/>
    </xf>
    <xf numFmtId="0" fontId="0" fillId="2" borderId="17" xfId="0" applyFont="1" applyFill="1" applyBorder="1" applyAlignment="1">
      <alignment horizontal="left"/>
    </xf>
    <xf numFmtId="0" fontId="0" fillId="2" borderId="2" xfId="0" applyFill="1" applyBorder="1" applyAlignment="1">
      <alignment horizontal="left" wrapText="1"/>
    </xf>
    <xf numFmtId="0" fontId="0" fillId="2" borderId="13" xfId="0" applyFill="1" applyBorder="1" applyAlignment="1">
      <alignment horizontal="left" wrapText="1"/>
    </xf>
    <xf numFmtId="0" fontId="0" fillId="2" borderId="3" xfId="0" applyFill="1" applyBorder="1" applyAlignment="1">
      <alignment horizontal="left" wrapText="1"/>
    </xf>
    <xf numFmtId="0" fontId="0" fillId="2" borderId="4" xfId="0" applyFill="1" applyBorder="1" applyAlignment="1">
      <alignment horizontal="left" wrapText="1"/>
    </xf>
    <xf numFmtId="0" fontId="0" fillId="2" borderId="0" xfId="0" applyFill="1" applyBorder="1" applyAlignment="1">
      <alignment horizontal="left" wrapText="1"/>
    </xf>
    <xf numFmtId="0" fontId="0" fillId="2" borderId="5" xfId="0" applyFill="1" applyBorder="1" applyAlignment="1">
      <alignment horizontal="left" wrapText="1"/>
    </xf>
    <xf numFmtId="0" fontId="0" fillId="2" borderId="6" xfId="0" applyFill="1" applyBorder="1" applyAlignment="1">
      <alignment horizontal="left" wrapText="1"/>
    </xf>
    <xf numFmtId="0" fontId="0" fillId="2" borderId="14" xfId="0" applyFill="1" applyBorder="1" applyAlignment="1">
      <alignment horizontal="left" wrapText="1"/>
    </xf>
    <xf numFmtId="0" fontId="0" fillId="2" borderId="7" xfId="0" applyFill="1" applyBorder="1" applyAlignment="1">
      <alignment horizontal="left" wrapText="1"/>
    </xf>
    <xf numFmtId="0" fontId="6" fillId="13" borderId="15" xfId="0" applyFont="1" applyFill="1" applyBorder="1" applyAlignment="1">
      <alignment horizontal="center"/>
    </xf>
    <xf numFmtId="0" fontId="6" fillId="13" borderId="17" xfId="0" applyFont="1" applyFill="1" applyBorder="1" applyAlignment="1">
      <alignment horizontal="center"/>
    </xf>
    <xf numFmtId="0" fontId="7" fillId="2" borderId="2" xfId="0" applyFont="1" applyFill="1" applyBorder="1" applyAlignment="1">
      <alignment horizontal="center" wrapText="1"/>
    </xf>
    <xf numFmtId="0" fontId="7" fillId="2" borderId="13" xfId="0" applyFont="1" applyFill="1" applyBorder="1" applyAlignment="1">
      <alignment horizontal="center" wrapText="1"/>
    </xf>
    <xf numFmtId="0" fontId="7" fillId="2" borderId="3" xfId="0" applyFont="1" applyFill="1" applyBorder="1" applyAlignment="1">
      <alignment horizontal="center" wrapText="1"/>
    </xf>
    <xf numFmtId="0" fontId="7" fillId="2" borderId="4" xfId="0" applyFont="1" applyFill="1" applyBorder="1" applyAlignment="1">
      <alignment horizontal="center" wrapText="1"/>
    </xf>
    <xf numFmtId="0" fontId="7" fillId="2" borderId="0" xfId="0" applyFont="1" applyFill="1" applyBorder="1" applyAlignment="1">
      <alignment horizontal="center" wrapText="1"/>
    </xf>
    <xf numFmtId="0" fontId="7" fillId="2" borderId="5" xfId="0" applyFont="1" applyFill="1" applyBorder="1" applyAlignment="1">
      <alignment horizontal="center" wrapText="1"/>
    </xf>
    <xf numFmtId="0" fontId="7" fillId="2" borderId="6" xfId="0" applyFont="1" applyFill="1" applyBorder="1" applyAlignment="1">
      <alignment horizontal="center" wrapText="1"/>
    </xf>
    <xf numFmtId="0" fontId="7" fillId="2" borderId="14" xfId="0" applyFont="1" applyFill="1" applyBorder="1" applyAlignment="1">
      <alignment horizontal="center" wrapText="1"/>
    </xf>
    <xf numFmtId="0" fontId="7" fillId="2" borderId="7" xfId="0" applyFont="1" applyFill="1" applyBorder="1" applyAlignment="1">
      <alignment horizontal="center" wrapText="1"/>
    </xf>
    <xf numFmtId="0" fontId="0" fillId="2" borderId="2" xfId="0" applyFill="1" applyBorder="1" applyAlignment="1">
      <alignment horizontal="left" vertical="center" wrapText="1" indent="1"/>
    </xf>
    <xf numFmtId="0" fontId="0" fillId="2" borderId="13" xfId="0" applyFill="1" applyBorder="1" applyAlignment="1">
      <alignment horizontal="left" vertical="center" wrapText="1" indent="1"/>
    </xf>
    <xf numFmtId="0" fontId="0" fillId="2" borderId="3" xfId="0" applyFill="1" applyBorder="1" applyAlignment="1">
      <alignment horizontal="left" vertical="center" wrapText="1" indent="1"/>
    </xf>
    <xf numFmtId="0" fontId="0" fillId="2" borderId="4" xfId="0" applyFill="1" applyBorder="1" applyAlignment="1">
      <alignment horizontal="left" vertical="center" wrapText="1" indent="1"/>
    </xf>
    <xf numFmtId="0" fontId="0" fillId="2" borderId="0" xfId="0" applyFill="1" applyBorder="1" applyAlignment="1">
      <alignment horizontal="left" vertical="center" wrapText="1" indent="1"/>
    </xf>
    <xf numFmtId="0" fontId="0" fillId="2" borderId="5" xfId="0" applyFill="1" applyBorder="1" applyAlignment="1">
      <alignment horizontal="left" vertical="center" wrapText="1" indent="1"/>
    </xf>
    <xf numFmtId="0" fontId="0" fillId="2" borderId="6" xfId="0" applyFill="1" applyBorder="1" applyAlignment="1">
      <alignment horizontal="left" vertical="center" wrapText="1" indent="1"/>
    </xf>
    <xf numFmtId="0" fontId="0" fillId="2" borderId="14" xfId="0" applyFill="1" applyBorder="1" applyAlignment="1">
      <alignment horizontal="left" vertical="center" wrapText="1" indent="1"/>
    </xf>
    <xf numFmtId="0" fontId="0" fillId="2" borderId="7" xfId="0" applyFill="1" applyBorder="1" applyAlignment="1">
      <alignment horizontal="left" vertical="center" wrapText="1" indent="1"/>
    </xf>
    <xf numFmtId="0" fontId="0" fillId="2" borderId="6" xfId="0" applyFill="1" applyBorder="1" applyAlignment="1">
      <alignment horizontal="left"/>
    </xf>
    <xf numFmtId="0" fontId="0" fillId="2" borderId="14" xfId="0" applyFill="1" applyBorder="1" applyAlignment="1">
      <alignment horizontal="left"/>
    </xf>
    <xf numFmtId="0" fontId="0" fillId="2" borderId="7" xfId="0" applyFill="1" applyBorder="1" applyAlignment="1">
      <alignment horizontal="left"/>
    </xf>
    <xf numFmtId="0" fontId="0" fillId="2" borderId="15" xfId="0" applyFill="1" applyBorder="1" applyAlignment="1">
      <alignment horizontal="left"/>
    </xf>
    <xf numFmtId="0" fontId="0" fillId="2" borderId="16" xfId="0" applyFill="1" applyBorder="1" applyAlignment="1">
      <alignment horizontal="left"/>
    </xf>
    <xf numFmtId="0" fontId="0" fillId="2" borderId="17" xfId="0" applyFill="1" applyBorder="1" applyAlignment="1">
      <alignment horizontal="left"/>
    </xf>
    <xf numFmtId="0" fontId="0" fillId="2" borderId="2" xfId="0" applyFill="1" applyBorder="1" applyAlignment="1">
      <alignment horizontal="left" vertical="center" wrapText="1"/>
    </xf>
    <xf numFmtId="0" fontId="0" fillId="2" borderId="13" xfId="0" applyFill="1" applyBorder="1" applyAlignment="1">
      <alignment horizontal="left" vertical="center" wrapText="1"/>
    </xf>
    <xf numFmtId="0" fontId="0" fillId="2" borderId="3" xfId="0" applyFill="1" applyBorder="1" applyAlignment="1">
      <alignment horizontal="left" vertical="center" wrapText="1"/>
    </xf>
    <xf numFmtId="0" fontId="0" fillId="2" borderId="6" xfId="0" applyFill="1" applyBorder="1" applyAlignment="1">
      <alignment horizontal="left" vertical="center" wrapText="1"/>
    </xf>
    <xf numFmtId="0" fontId="0" fillId="2" borderId="14" xfId="0" applyFill="1" applyBorder="1" applyAlignment="1">
      <alignment horizontal="left" vertical="center" wrapText="1"/>
    </xf>
    <xf numFmtId="0" fontId="0" fillId="2" borderId="7" xfId="0" applyFill="1" applyBorder="1" applyAlignment="1">
      <alignment horizontal="left" vertical="center" wrapText="1"/>
    </xf>
    <xf numFmtId="0" fontId="1" fillId="0" borderId="0" xfId="0" applyFont="1" applyAlignment="1">
      <alignment horizontal="left" indent="1"/>
    </xf>
    <xf numFmtId="0" fontId="2" fillId="2" borderId="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4" fillId="0" borderId="0" xfId="2" applyAlignment="1">
      <alignment horizontal="center"/>
    </xf>
    <xf numFmtId="0" fontId="9" fillId="0" borderId="0" xfId="0" applyFont="1" applyAlignment="1">
      <alignment horizontal="center" vertical="center" wrapText="1"/>
    </xf>
  </cellXfs>
  <cellStyles count="3">
    <cellStyle name="Comma" xfId="1" builtinId="3"/>
    <cellStyle name="Hyperlink" xfId="2" builtinId="8"/>
    <cellStyle name="Normal" xfId="0" builtinId="0"/>
  </cellStyles>
  <dxfs count="4">
    <dxf>
      <font>
        <color theme="0" tint="-0.24994659260841701"/>
      </font>
      <fill>
        <patternFill>
          <bgColor theme="0" tint="-0.34998626667073579"/>
        </patternFill>
      </fill>
    </dxf>
    <dxf>
      <font>
        <color theme="0" tint="-0.24994659260841701"/>
      </font>
      <fill>
        <patternFill>
          <bgColor theme="0" tint="-0.34998626667073579"/>
        </patternFill>
      </fill>
    </dxf>
    <dxf>
      <font>
        <b/>
        <i val="0"/>
        <color rgb="FF339933"/>
      </font>
    </dxf>
    <dxf>
      <font>
        <color theme="0" tint="-0.24994659260841701"/>
      </font>
      <fill>
        <patternFill>
          <bgColor theme="0" tint="-0.34998626667073579"/>
        </patternFill>
      </fill>
    </dxf>
  </dxfs>
  <tableStyles count="0" defaultTableStyle="TableStyleMedium2" defaultPivotStyle="PivotStyleLight16"/>
  <colors>
    <mruColors>
      <color rgb="FF33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oneCellAnchor>
    <xdr:from>
      <xdr:col>8</xdr:col>
      <xdr:colOff>352425</xdr:colOff>
      <xdr:row>16</xdr:row>
      <xdr:rowOff>0</xdr:rowOff>
    </xdr:from>
    <xdr:ext cx="2796791" cy="609013"/>
    <xdr:sp macro="" textlink="">
      <xdr:nvSpPr>
        <xdr:cNvPr id="2" name="TextBox 1">
          <a:extLst>
            <a:ext uri="{FF2B5EF4-FFF2-40B4-BE49-F238E27FC236}">
              <a16:creationId xmlns:a16="http://schemas.microsoft.com/office/drawing/2014/main" id="{523B523B-74AB-4342-84BC-7508BA77C4DE}"/>
            </a:ext>
          </a:extLst>
        </xdr:cNvPr>
        <xdr:cNvSpPr txBox="1"/>
      </xdr:nvSpPr>
      <xdr:spPr>
        <a:xfrm>
          <a:off x="7962900" y="3133725"/>
          <a:ext cx="2796791" cy="609013"/>
        </a:xfrm>
        <a:prstGeom prst="rect">
          <a:avLst/>
        </a:prstGeom>
        <a:solidFill>
          <a:schemeClr val="bg1"/>
        </a:solidFill>
        <a:ln>
          <a:solidFill>
            <a:schemeClr val="accent6">
              <a:lumMod val="75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t>The frequency numbers must be all correct</a:t>
          </a:r>
        </a:p>
        <a:p>
          <a:r>
            <a:rPr lang="en-US" sz="1100" b="1"/>
            <a:t>and </a:t>
          </a:r>
          <a:r>
            <a:rPr lang="en-US" sz="1100" b="1">
              <a:solidFill>
                <a:srgbClr val="339933"/>
              </a:solidFill>
            </a:rPr>
            <a:t>green</a:t>
          </a:r>
          <a:r>
            <a:rPr lang="en-US" sz="1100" b="1"/>
            <a:t> before "Formulas DQ 2" will show</a:t>
          </a:r>
        </a:p>
        <a:p>
          <a:r>
            <a:rPr lang="en-US" sz="1100" b="1"/>
            <a:t>correctly.</a:t>
          </a:r>
        </a:p>
      </xdr:txBody>
    </xdr:sp>
    <xdr:clientData/>
  </xdr:oneCellAnchor>
  <xdr:oneCellAnchor>
    <xdr:from>
      <xdr:col>8</xdr:col>
      <xdr:colOff>91440</xdr:colOff>
      <xdr:row>11</xdr:row>
      <xdr:rowOff>60960</xdr:rowOff>
    </xdr:from>
    <xdr:ext cx="3957302" cy="781240"/>
    <xdr:sp macro="" textlink="">
      <xdr:nvSpPr>
        <xdr:cNvPr id="3" name="TextBox 2">
          <a:extLst>
            <a:ext uri="{FF2B5EF4-FFF2-40B4-BE49-F238E27FC236}">
              <a16:creationId xmlns:a16="http://schemas.microsoft.com/office/drawing/2014/main" id="{D716DF00-76B2-47D4-8EBD-1DADDE1B8CC0}"/>
            </a:ext>
          </a:extLst>
        </xdr:cNvPr>
        <xdr:cNvSpPr txBox="1"/>
      </xdr:nvSpPr>
      <xdr:spPr>
        <a:xfrm>
          <a:off x="7993380" y="2171700"/>
          <a:ext cx="3957302" cy="781240"/>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There was confusion about bin</a:t>
          </a:r>
          <a:r>
            <a:rPr lang="en-US" sz="1100" baseline="0">
              <a:solidFill>
                <a:srgbClr val="FF0000"/>
              </a:solidFill>
            </a:rPr>
            <a:t> </a:t>
          </a:r>
          <a:r>
            <a:rPr lang="en-US" sz="1100">
              <a:solidFill>
                <a:srgbClr val="FF0000"/>
              </a:solidFill>
            </a:rPr>
            <a:t>width and using decimals so after</a:t>
          </a:r>
        </a:p>
        <a:p>
          <a:r>
            <a:rPr lang="en-US" sz="1100">
              <a:solidFill>
                <a:srgbClr val="FF0000"/>
              </a:solidFill>
            </a:rPr>
            <a:t>the videos were made I changed this to use decimal temps. This is</a:t>
          </a:r>
        </a:p>
        <a:p>
          <a:r>
            <a:rPr lang="en-US" sz="1100">
              <a:solidFill>
                <a:srgbClr val="FF0000"/>
              </a:solidFill>
            </a:rPr>
            <a:t>important</a:t>
          </a:r>
          <a:r>
            <a:rPr lang="en-US" sz="1100" baseline="0">
              <a:solidFill>
                <a:srgbClr val="FF0000"/>
              </a:solidFill>
            </a:rPr>
            <a:t> for understanding what is being done here. The videos</a:t>
          </a:r>
        </a:p>
        <a:p>
          <a:r>
            <a:rPr lang="en-US" sz="1100" baseline="0">
              <a:solidFill>
                <a:srgbClr val="FF0000"/>
              </a:solidFill>
            </a:rPr>
            <a:t>still apply.</a:t>
          </a:r>
          <a:endParaRPr lang="en-US" sz="1100">
            <a:solidFill>
              <a:srgbClr val="FF0000"/>
            </a:solidFill>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9</xdr:col>
      <xdr:colOff>617220</xdr:colOff>
      <xdr:row>6</xdr:row>
      <xdr:rowOff>160020</xdr:rowOff>
    </xdr:from>
    <xdr:to>
      <xdr:col>11</xdr:col>
      <xdr:colOff>236220</xdr:colOff>
      <xdr:row>11</xdr:row>
      <xdr:rowOff>137160</xdr:rowOff>
    </xdr:to>
    <xdr:sp macro="" textlink="">
      <xdr:nvSpPr>
        <xdr:cNvPr id="2" name="Explosion: 8 Points 1">
          <a:extLst>
            <a:ext uri="{FF2B5EF4-FFF2-40B4-BE49-F238E27FC236}">
              <a16:creationId xmlns:a16="http://schemas.microsoft.com/office/drawing/2014/main" id="{778EC0C0-E991-4925-A559-5A3BF9A995E0}"/>
            </a:ext>
          </a:extLst>
        </xdr:cNvPr>
        <xdr:cNvSpPr/>
      </xdr:nvSpPr>
      <xdr:spPr>
        <a:xfrm>
          <a:off x="9342120" y="1280160"/>
          <a:ext cx="1981200" cy="914400"/>
        </a:xfrm>
        <a:prstGeom prst="irregularSeal1">
          <a:avLst/>
        </a:prstGeom>
        <a:solidFill>
          <a:srgbClr val="FF0000"/>
        </a:solidFill>
        <a:effectLst>
          <a:outerShdw blurRad="50800" dist="38100" dir="162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rgbClr val="FFFF00"/>
              </a:solidFill>
              <a:latin typeface="Comic Sans MS" panose="030F0702030302020204" pitchFamily="66" charset="0"/>
            </a:rPr>
            <a:t>Watch this!</a:t>
          </a:r>
        </a:p>
      </xdr:txBody>
    </xdr:sp>
    <xdr:clientData/>
  </xdr:twoCellAnchor>
  <xdr:oneCellAnchor>
    <xdr:from>
      <xdr:col>8</xdr:col>
      <xdr:colOff>400050</xdr:colOff>
      <xdr:row>1</xdr:row>
      <xdr:rowOff>66675</xdr:rowOff>
    </xdr:from>
    <xdr:ext cx="184731" cy="264560"/>
    <xdr:sp macro="" textlink="">
      <xdr:nvSpPr>
        <xdr:cNvPr id="3" name="TextBox 2">
          <a:extLst>
            <a:ext uri="{FF2B5EF4-FFF2-40B4-BE49-F238E27FC236}">
              <a16:creationId xmlns:a16="http://schemas.microsoft.com/office/drawing/2014/main" id="{3C518383-B089-426F-8177-65A50E98F95E}"/>
            </a:ext>
          </a:extLst>
        </xdr:cNvPr>
        <xdr:cNvSpPr txBox="1"/>
      </xdr:nvSpPr>
      <xdr:spPr>
        <a:xfrm>
          <a:off x="7896225" y="266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a6yarDzwxww?t=125" TargetMode="External"/><Relationship Id="rId7" Type="http://schemas.openxmlformats.org/officeDocument/2006/relationships/drawing" Target="../drawings/drawing1.xml"/><Relationship Id="rId2" Type="http://schemas.openxmlformats.org/officeDocument/2006/relationships/hyperlink" Target="https://youtu.be/a6yarDzwxww?t=92" TargetMode="External"/><Relationship Id="rId1" Type="http://schemas.openxmlformats.org/officeDocument/2006/relationships/hyperlink" Target="https://youtu.be/a6yarDzwxww?t=50" TargetMode="External"/><Relationship Id="rId6" Type="http://schemas.openxmlformats.org/officeDocument/2006/relationships/printerSettings" Target="../printerSettings/printerSettings1.bin"/><Relationship Id="rId5" Type="http://schemas.openxmlformats.org/officeDocument/2006/relationships/hyperlink" Target="https://youtu.be/a6yarDzwxww?t=590" TargetMode="External"/><Relationship Id="rId4" Type="http://schemas.openxmlformats.org/officeDocument/2006/relationships/hyperlink" Target="https://youtu.be/a6yarDzwxww?t=187"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youtu.be/a6yarDzwxww?t=950" TargetMode="External"/><Relationship Id="rId7" Type="http://schemas.openxmlformats.org/officeDocument/2006/relationships/drawing" Target="../drawings/drawing2.xml"/><Relationship Id="rId2" Type="http://schemas.openxmlformats.org/officeDocument/2006/relationships/hyperlink" Target="https://youtu.be/a6yarDzwxww?t=893" TargetMode="External"/><Relationship Id="rId1" Type="http://schemas.openxmlformats.org/officeDocument/2006/relationships/hyperlink" Target="https://youtu.be/a6yarDzwxww?t=861" TargetMode="External"/><Relationship Id="rId6" Type="http://schemas.openxmlformats.org/officeDocument/2006/relationships/printerSettings" Target="../printerSettings/printerSettings2.bin"/><Relationship Id="rId5" Type="http://schemas.openxmlformats.org/officeDocument/2006/relationships/hyperlink" Target="https://youtu.be/AbIGCQ-GJU4" TargetMode="External"/><Relationship Id="rId4" Type="http://schemas.openxmlformats.org/officeDocument/2006/relationships/hyperlink" Target="https://youtu.be/a6yarDzwxww?t=1125"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6"/>
  <sheetViews>
    <sheetView tabSelected="1" workbookViewId="0">
      <selection activeCell="B2" sqref="B2:C2"/>
    </sheetView>
  </sheetViews>
  <sheetFormatPr defaultRowHeight="15"/>
  <cols>
    <col min="1" max="1" width="17" customWidth="1"/>
    <col min="2" max="2" width="16.7109375" bestFit="1" customWidth="1"/>
    <col min="4" max="7" width="13.7109375" customWidth="1"/>
    <col min="8" max="8" width="18" customWidth="1"/>
    <col min="9" max="9" width="14.7109375" customWidth="1"/>
    <col min="10" max="10" width="16.28515625" customWidth="1"/>
    <col min="11" max="11" width="21" customWidth="1"/>
  </cols>
  <sheetData>
    <row r="1" spans="1:11" ht="15.75" thickBot="1">
      <c r="D1" s="65" t="s">
        <v>109</v>
      </c>
      <c r="E1" s="66"/>
      <c r="F1" s="66"/>
      <c r="G1" s="66"/>
      <c r="H1" s="67"/>
    </row>
    <row r="2" spans="1:11" ht="18" thickBot="1">
      <c r="A2" s="42" t="s">
        <v>108</v>
      </c>
      <c r="B2" s="63" t="s">
        <v>167</v>
      </c>
      <c r="C2" s="64"/>
      <c r="D2" s="68"/>
      <c r="E2" s="69"/>
      <c r="F2" s="69"/>
      <c r="G2" s="69"/>
      <c r="H2" s="70"/>
    </row>
    <row r="3" spans="1:11" ht="15.75" thickBot="1">
      <c r="D3" s="71"/>
      <c r="E3" s="72"/>
      <c r="F3" s="72"/>
      <c r="G3" s="72"/>
      <c r="H3" s="73"/>
    </row>
    <row r="5" spans="1:11" ht="15.75" thickBot="1"/>
    <row r="6" spans="1:11" ht="15.75">
      <c r="A6" s="3" t="s">
        <v>0</v>
      </c>
      <c r="B6" s="4" t="s">
        <v>1</v>
      </c>
      <c r="D6" s="45" t="s">
        <v>63</v>
      </c>
      <c r="E6" s="46"/>
      <c r="F6" s="46"/>
      <c r="G6" s="46"/>
      <c r="H6" s="47"/>
      <c r="J6" s="43" t="s">
        <v>52</v>
      </c>
      <c r="K6" s="44"/>
    </row>
    <row r="7" spans="1:11" ht="14.45" customHeight="1" thickBot="1">
      <c r="A7" s="5" t="s">
        <v>29</v>
      </c>
      <c r="B7" s="6">
        <f ca="1">Sheet1!K20</f>
        <v>112.52</v>
      </c>
      <c r="D7" s="48"/>
      <c r="E7" s="49"/>
      <c r="F7" s="49"/>
      <c r="G7" s="49"/>
      <c r="H7" s="50"/>
      <c r="J7" s="7" t="s">
        <v>53</v>
      </c>
      <c r="K7" s="8" t="s">
        <v>54</v>
      </c>
    </row>
    <row r="8" spans="1:11" ht="14.45" customHeight="1" thickBot="1">
      <c r="A8" s="5" t="s">
        <v>27</v>
      </c>
      <c r="B8" s="6">
        <f ca="1">Sheet1!K21</f>
        <v>100.13</v>
      </c>
      <c r="D8" s="15"/>
      <c r="E8" s="15"/>
      <c r="F8" s="15"/>
      <c r="G8" s="15"/>
      <c r="H8" s="15"/>
      <c r="J8" s="9" t="s">
        <v>55</v>
      </c>
      <c r="K8" s="10" t="s">
        <v>56</v>
      </c>
    </row>
    <row r="9" spans="1:11" ht="14.45" customHeight="1" thickBot="1">
      <c r="A9" s="5" t="s">
        <v>44</v>
      </c>
      <c r="B9" s="6">
        <f ca="1">Sheet1!K22</f>
        <v>128.49</v>
      </c>
      <c r="C9" s="16" t="s">
        <v>64</v>
      </c>
      <c r="D9" s="51" t="s">
        <v>65</v>
      </c>
      <c r="E9" s="52"/>
      <c r="F9" s="53"/>
      <c r="G9" s="39" t="s">
        <v>83</v>
      </c>
      <c r="H9" s="15"/>
      <c r="J9" s="11" t="s">
        <v>57</v>
      </c>
      <c r="K9" s="10" t="s">
        <v>58</v>
      </c>
    </row>
    <row r="10" spans="1:11" ht="15.75" thickBot="1">
      <c r="A10" s="5" t="s">
        <v>14</v>
      </c>
      <c r="B10" s="6">
        <f ca="1">Sheet1!K23</f>
        <v>120.74</v>
      </c>
      <c r="C10" s="16" t="s">
        <v>66</v>
      </c>
      <c r="D10" s="51" t="s">
        <v>67</v>
      </c>
      <c r="E10" s="52"/>
      <c r="F10" s="53"/>
      <c r="G10" s="18"/>
      <c r="H10" s="40" t="s">
        <v>83</v>
      </c>
      <c r="J10" s="12" t="s">
        <v>59</v>
      </c>
      <c r="K10" s="10" t="s">
        <v>60</v>
      </c>
    </row>
    <row r="11" spans="1:11" ht="15" customHeight="1" thickBot="1">
      <c r="A11" s="5" t="s">
        <v>39</v>
      </c>
      <c r="B11" s="6">
        <f ca="1">Sheet1!K24</f>
        <v>142.01</v>
      </c>
      <c r="C11" s="16"/>
      <c r="D11" s="74" t="s">
        <v>82</v>
      </c>
      <c r="E11" s="75"/>
      <c r="F11" s="75"/>
      <c r="G11" s="75"/>
      <c r="H11" s="76"/>
      <c r="J11" s="13" t="s">
        <v>61</v>
      </c>
      <c r="K11" s="14" t="s">
        <v>62</v>
      </c>
    </row>
    <row r="12" spans="1:11">
      <c r="A12" s="5" t="s">
        <v>38</v>
      </c>
      <c r="B12" s="6">
        <f ca="1">Sheet1!K25</f>
        <v>118.38</v>
      </c>
      <c r="D12" s="77"/>
      <c r="E12" s="78"/>
      <c r="F12" s="78"/>
      <c r="G12" s="78"/>
      <c r="H12" s="79"/>
    </row>
    <row r="13" spans="1:11">
      <c r="A13" s="5" t="s">
        <v>9</v>
      </c>
      <c r="B13" s="6">
        <f ca="1">Sheet1!K26</f>
        <v>106.86</v>
      </c>
      <c r="D13" s="77"/>
      <c r="E13" s="78"/>
      <c r="F13" s="78"/>
      <c r="G13" s="78"/>
      <c r="H13" s="79"/>
    </row>
    <row r="14" spans="1:11" ht="15.75" thickBot="1">
      <c r="A14" s="5" t="s">
        <v>22</v>
      </c>
      <c r="B14" s="6">
        <f ca="1">Sheet1!K27</f>
        <v>110.76</v>
      </c>
      <c r="D14" s="80"/>
      <c r="E14" s="81"/>
      <c r="F14" s="81"/>
      <c r="G14" s="81"/>
      <c r="H14" s="82"/>
    </row>
    <row r="15" spans="1:11" ht="15.75" thickBot="1">
      <c r="A15" s="5" t="s">
        <v>30</v>
      </c>
      <c r="B15" s="6">
        <f ca="1">Sheet1!K28</f>
        <v>114.66</v>
      </c>
      <c r="C15" s="16" t="s">
        <v>68</v>
      </c>
      <c r="D15" s="83" t="s">
        <v>70</v>
      </c>
      <c r="E15" s="84"/>
      <c r="F15" s="85"/>
      <c r="G15" s="18"/>
      <c r="H15" s="40" t="s">
        <v>83</v>
      </c>
    </row>
    <row r="16" spans="1:11" ht="15.75" thickBot="1">
      <c r="A16" s="5" t="s">
        <v>45</v>
      </c>
      <c r="B16" s="6">
        <f ca="1">Sheet1!K29</f>
        <v>112.59</v>
      </c>
      <c r="C16" s="16" t="s">
        <v>71</v>
      </c>
      <c r="D16" s="86" t="s">
        <v>72</v>
      </c>
      <c r="E16" s="87"/>
      <c r="F16" s="88"/>
      <c r="G16" s="40" t="s">
        <v>83</v>
      </c>
      <c r="H16" s="2"/>
    </row>
    <row r="17" spans="1:11">
      <c r="A17" s="5" t="s">
        <v>47</v>
      </c>
      <c r="B17" s="6">
        <f ca="1">Sheet1!K30</f>
        <v>95.62</v>
      </c>
      <c r="D17" s="1" t="s">
        <v>73</v>
      </c>
      <c r="E17" s="1" t="s">
        <v>74</v>
      </c>
      <c r="F17" s="1" t="s">
        <v>75</v>
      </c>
      <c r="G17" s="1" t="s">
        <v>76</v>
      </c>
      <c r="H17" s="1" t="s">
        <v>77</v>
      </c>
    </row>
    <row r="18" spans="1:11">
      <c r="A18" s="5" t="s">
        <v>21</v>
      </c>
      <c r="B18" s="6">
        <f ca="1">Sheet1!K31</f>
        <v>125.29</v>
      </c>
      <c r="D18" s="1">
        <v>1</v>
      </c>
      <c r="E18" s="19"/>
      <c r="F18" s="19"/>
      <c r="G18" s="19"/>
      <c r="H18" s="19"/>
    </row>
    <row r="19" spans="1:11">
      <c r="A19" s="5" t="s">
        <v>2</v>
      </c>
      <c r="B19" s="6">
        <f ca="1">Sheet1!K32</f>
        <v>117.3</v>
      </c>
      <c r="D19" s="1">
        <v>2</v>
      </c>
      <c r="E19" s="20"/>
      <c r="F19" s="20"/>
      <c r="G19" s="20"/>
      <c r="H19" s="20"/>
      <c r="K19" s="38"/>
    </row>
    <row r="20" spans="1:11">
      <c r="A20" s="5" t="s">
        <v>6</v>
      </c>
      <c r="B20" s="6">
        <f ca="1">Sheet1!K33</f>
        <v>112.74</v>
      </c>
      <c r="D20" s="1">
        <v>3</v>
      </c>
      <c r="E20" s="21"/>
      <c r="F20" s="21"/>
      <c r="G20" s="21"/>
      <c r="H20" s="21"/>
    </row>
    <row r="21" spans="1:11">
      <c r="A21" s="5" t="s">
        <v>13</v>
      </c>
      <c r="B21" s="6">
        <f ca="1">Sheet1!K34</f>
        <v>118.35</v>
      </c>
      <c r="D21" s="1">
        <v>4</v>
      </c>
      <c r="E21" s="22"/>
      <c r="F21" s="22"/>
      <c r="G21" s="22"/>
      <c r="H21" s="22"/>
    </row>
    <row r="22" spans="1:11">
      <c r="A22" s="5" t="s">
        <v>40</v>
      </c>
      <c r="B22" s="6">
        <f ca="1">Sheet1!K35</f>
        <v>121.05</v>
      </c>
      <c r="D22" s="1">
        <v>5</v>
      </c>
      <c r="E22" s="23"/>
      <c r="F22" s="23"/>
      <c r="G22" s="23"/>
      <c r="H22" s="23"/>
    </row>
    <row r="23" spans="1:11" ht="15.75" thickBot="1">
      <c r="A23" s="5" t="s">
        <v>11</v>
      </c>
      <c r="B23" s="6">
        <f ca="1">Sheet1!K36</f>
        <v>114.27</v>
      </c>
      <c r="D23" s="1">
        <v>6</v>
      </c>
      <c r="E23" s="24"/>
      <c r="F23" s="24"/>
      <c r="G23" s="24"/>
      <c r="H23" s="24"/>
    </row>
    <row r="24" spans="1:11" ht="14.45" customHeight="1">
      <c r="A24" s="5" t="s">
        <v>5</v>
      </c>
      <c r="B24" s="6">
        <f ca="1">Sheet1!K37</f>
        <v>114.29</v>
      </c>
      <c r="C24" s="16"/>
      <c r="D24" s="54" t="s">
        <v>79</v>
      </c>
      <c r="E24" s="55"/>
      <c r="F24" s="55"/>
      <c r="G24" s="55"/>
      <c r="H24" s="56"/>
    </row>
    <row r="25" spans="1:11">
      <c r="A25" s="5" t="s">
        <v>15</v>
      </c>
      <c r="B25" s="6">
        <f ca="1">Sheet1!K38</f>
        <v>111.14</v>
      </c>
      <c r="D25" s="57"/>
      <c r="E25" s="58"/>
      <c r="F25" s="58"/>
      <c r="G25" s="58"/>
      <c r="H25" s="59"/>
    </row>
    <row r="26" spans="1:11">
      <c r="A26" s="5" t="s">
        <v>50</v>
      </c>
      <c r="B26" s="6">
        <f ca="1">Sheet1!K39</f>
        <v>109.26</v>
      </c>
      <c r="D26" s="57"/>
      <c r="E26" s="58"/>
      <c r="F26" s="58"/>
      <c r="G26" s="58"/>
      <c r="H26" s="59"/>
    </row>
    <row r="27" spans="1:11" ht="15.75" thickBot="1">
      <c r="A27" s="5" t="s">
        <v>17</v>
      </c>
      <c r="B27" s="6">
        <f ca="1">Sheet1!K40</f>
        <v>104.41</v>
      </c>
      <c r="D27" s="60"/>
      <c r="E27" s="61"/>
      <c r="F27" s="61"/>
      <c r="G27" s="61"/>
      <c r="H27" s="62"/>
    </row>
    <row r="28" spans="1:11">
      <c r="A28" s="5" t="s">
        <v>10</v>
      </c>
      <c r="B28" s="6">
        <f ca="1">Sheet1!K41</f>
        <v>119.21</v>
      </c>
      <c r="C28" s="16" t="s">
        <v>78</v>
      </c>
      <c r="D28" s="54" t="s">
        <v>169</v>
      </c>
      <c r="E28" s="55"/>
      <c r="F28" s="55"/>
      <c r="G28" s="55"/>
      <c r="H28" s="56"/>
      <c r="I28" s="40" t="s">
        <v>83</v>
      </c>
    </row>
    <row r="29" spans="1:11" ht="15.75" thickBot="1">
      <c r="A29" s="5" t="s">
        <v>48</v>
      </c>
      <c r="B29" s="6">
        <f ca="1">Sheet1!K42</f>
        <v>114.6</v>
      </c>
      <c r="D29" s="60"/>
      <c r="E29" s="61"/>
      <c r="F29" s="61"/>
      <c r="G29" s="61"/>
      <c r="H29" s="62"/>
    </row>
    <row r="30" spans="1:11">
      <c r="A30" s="5" t="s">
        <v>23</v>
      </c>
      <c r="B30" s="6">
        <f ca="1">Sheet1!K43</f>
        <v>115.64</v>
      </c>
      <c r="E30" s="2"/>
      <c r="H30" s="2"/>
    </row>
    <row r="31" spans="1:11">
      <c r="A31" s="5" t="s">
        <v>34</v>
      </c>
      <c r="B31" s="6">
        <f ca="1">Sheet1!K44</f>
        <v>118.08</v>
      </c>
      <c r="C31">
        <v>20</v>
      </c>
      <c r="D31" s="27"/>
      <c r="E31" s="2"/>
      <c r="F31" s="2"/>
      <c r="G31" s="2"/>
      <c r="H31" s="2"/>
      <c r="I31" s="2"/>
    </row>
    <row r="32" spans="1:11">
      <c r="A32" s="5" t="s">
        <v>49</v>
      </c>
      <c r="B32" s="6">
        <f ca="1">Sheet1!K45</f>
        <v>117.98</v>
      </c>
      <c r="C32">
        <v>19</v>
      </c>
      <c r="D32" s="27"/>
      <c r="E32" s="2"/>
      <c r="F32" s="2"/>
      <c r="G32" s="2"/>
      <c r="H32" s="2"/>
      <c r="I32" s="2"/>
    </row>
    <row r="33" spans="1:9">
      <c r="A33" s="5" t="s">
        <v>43</v>
      </c>
      <c r="B33" s="6">
        <f ca="1">Sheet1!K46</f>
        <v>118.82</v>
      </c>
      <c r="C33">
        <v>18</v>
      </c>
      <c r="D33" s="27"/>
      <c r="E33" s="2"/>
      <c r="F33" s="2"/>
      <c r="G33" s="2"/>
      <c r="H33" s="2"/>
      <c r="I33" s="2"/>
    </row>
    <row r="34" spans="1:9">
      <c r="A34" s="5" t="s">
        <v>31</v>
      </c>
      <c r="B34" s="6">
        <f ca="1">Sheet1!K47</f>
        <v>125.41</v>
      </c>
      <c r="C34">
        <v>17</v>
      </c>
      <c r="D34" s="27"/>
      <c r="E34" s="2"/>
      <c r="F34" s="2"/>
      <c r="G34" s="2"/>
      <c r="H34" s="2"/>
      <c r="I34" s="2"/>
    </row>
    <row r="35" spans="1:9">
      <c r="A35" s="5" t="s">
        <v>3</v>
      </c>
      <c r="B35" s="6">
        <f ca="1">Sheet1!K48</f>
        <v>106.12</v>
      </c>
      <c r="C35">
        <v>16</v>
      </c>
      <c r="D35" s="27"/>
      <c r="E35" s="2"/>
      <c r="F35" s="2"/>
      <c r="G35" s="2"/>
      <c r="H35" s="2"/>
      <c r="I35" s="2"/>
    </row>
    <row r="36" spans="1:9">
      <c r="A36" s="5" t="s">
        <v>41</v>
      </c>
      <c r="B36" s="6">
        <f ca="1">Sheet1!K49</f>
        <v>108.56</v>
      </c>
      <c r="C36">
        <v>15</v>
      </c>
      <c r="D36" s="27"/>
      <c r="E36" s="2"/>
      <c r="F36" s="2"/>
      <c r="G36" s="2"/>
      <c r="H36" s="2"/>
      <c r="I36" s="2"/>
    </row>
    <row r="37" spans="1:9">
      <c r="A37" s="5" t="s">
        <v>4</v>
      </c>
      <c r="B37" s="6">
        <f ca="1">Sheet1!K50</f>
        <v>122.38</v>
      </c>
      <c r="C37">
        <v>14</v>
      </c>
      <c r="D37" s="27"/>
      <c r="E37" s="2"/>
      <c r="F37" s="2"/>
      <c r="G37" s="2"/>
      <c r="H37" s="2"/>
      <c r="I37" s="2"/>
    </row>
    <row r="38" spans="1:9">
      <c r="A38" s="5" t="s">
        <v>35</v>
      </c>
      <c r="B38" s="6">
        <f ca="1">Sheet1!K51</f>
        <v>114.29</v>
      </c>
      <c r="C38">
        <v>13</v>
      </c>
      <c r="D38" s="27"/>
      <c r="E38" s="2"/>
      <c r="F38" s="2"/>
      <c r="G38" s="2"/>
      <c r="H38" s="2"/>
      <c r="I38" s="2"/>
    </row>
    <row r="39" spans="1:9">
      <c r="A39" s="5" t="s">
        <v>18</v>
      </c>
      <c r="B39" s="6">
        <f ca="1">Sheet1!K52</f>
        <v>109.86</v>
      </c>
      <c r="C39" s="32">
        <v>12</v>
      </c>
      <c r="D39" s="27"/>
      <c r="E39" s="2"/>
      <c r="F39" s="2"/>
      <c r="G39" s="2"/>
      <c r="H39" s="2"/>
      <c r="I39" s="2"/>
    </row>
    <row r="40" spans="1:9">
      <c r="A40" s="5" t="s">
        <v>24</v>
      </c>
      <c r="B40" s="6">
        <f ca="1">Sheet1!K53</f>
        <v>121.42</v>
      </c>
      <c r="C40">
        <v>11</v>
      </c>
      <c r="D40" s="27"/>
      <c r="E40" s="2"/>
      <c r="F40" s="2"/>
      <c r="G40" s="2"/>
      <c r="H40" s="2"/>
      <c r="I40" s="2"/>
    </row>
    <row r="41" spans="1:9">
      <c r="A41" s="5" t="s">
        <v>19</v>
      </c>
      <c r="B41" s="6">
        <f ca="1">Sheet1!K54</f>
        <v>121.39</v>
      </c>
      <c r="C41">
        <v>10</v>
      </c>
      <c r="D41" s="27"/>
      <c r="E41" s="2"/>
      <c r="F41" s="2"/>
      <c r="G41" s="2"/>
      <c r="H41" s="2"/>
      <c r="I41" s="2"/>
    </row>
    <row r="42" spans="1:9">
      <c r="A42" s="5" t="s">
        <v>25</v>
      </c>
      <c r="B42" s="6">
        <f ca="1">Sheet1!K55</f>
        <v>120.49</v>
      </c>
      <c r="C42">
        <v>9</v>
      </c>
      <c r="D42" s="29"/>
      <c r="E42" s="28"/>
      <c r="F42" s="2"/>
      <c r="G42" s="2"/>
      <c r="H42" s="2"/>
      <c r="I42" s="2"/>
    </row>
    <row r="43" spans="1:9">
      <c r="A43" s="5" t="s">
        <v>46</v>
      </c>
      <c r="B43" s="6">
        <f ca="1">Sheet1!K56</f>
        <v>118.16</v>
      </c>
      <c r="C43">
        <v>8</v>
      </c>
      <c r="D43" s="29"/>
      <c r="E43" s="28"/>
      <c r="F43" s="2"/>
      <c r="G43" s="2"/>
      <c r="H43" s="2"/>
      <c r="I43" s="2"/>
    </row>
    <row r="44" spans="1:9">
      <c r="A44" s="5" t="s">
        <v>8</v>
      </c>
      <c r="B44" s="6">
        <f ca="1">Sheet1!K57</f>
        <v>117.52</v>
      </c>
      <c r="C44">
        <v>7</v>
      </c>
      <c r="D44" s="29"/>
      <c r="E44" s="28"/>
      <c r="F44" s="2"/>
      <c r="G44" s="2"/>
      <c r="H44" s="2"/>
      <c r="I44" s="2"/>
    </row>
    <row r="45" spans="1:9">
      <c r="A45" s="5" t="s">
        <v>33</v>
      </c>
      <c r="B45" s="6">
        <f ca="1">Sheet1!K58</f>
        <v>104.44</v>
      </c>
      <c r="C45">
        <v>6</v>
      </c>
      <c r="D45" s="29"/>
      <c r="E45" s="28"/>
      <c r="F45" s="2"/>
      <c r="G45" s="2"/>
      <c r="H45" s="2"/>
      <c r="I45" s="2"/>
    </row>
    <row r="46" spans="1:9">
      <c r="A46" s="5" t="s">
        <v>7</v>
      </c>
      <c r="B46" s="6">
        <f ca="1">Sheet1!K59</f>
        <v>110.74</v>
      </c>
      <c r="C46">
        <v>5</v>
      </c>
      <c r="D46" s="29"/>
      <c r="E46" s="28"/>
      <c r="F46" s="2"/>
      <c r="G46" s="2"/>
      <c r="H46" s="2"/>
      <c r="I46" s="2"/>
    </row>
    <row r="47" spans="1:9">
      <c r="A47" s="5" t="s">
        <v>32</v>
      </c>
      <c r="B47" s="6">
        <f ca="1">Sheet1!K60</f>
        <v>129.35</v>
      </c>
      <c r="C47">
        <v>4</v>
      </c>
      <c r="D47" s="29"/>
      <c r="E47" s="28"/>
      <c r="F47" s="2"/>
      <c r="G47" s="2"/>
      <c r="H47" s="2"/>
      <c r="I47" s="2"/>
    </row>
    <row r="48" spans="1:9">
      <c r="A48" s="5" t="s">
        <v>26</v>
      </c>
      <c r="B48" s="6">
        <f ca="1">Sheet1!K61</f>
        <v>113.34</v>
      </c>
      <c r="C48">
        <v>3</v>
      </c>
      <c r="D48" s="29"/>
      <c r="E48" s="28"/>
      <c r="F48" s="2"/>
      <c r="G48" s="2"/>
      <c r="H48" s="2"/>
      <c r="I48" s="2"/>
    </row>
    <row r="49" spans="1:9">
      <c r="A49" s="5" t="s">
        <v>36</v>
      </c>
      <c r="B49" s="6">
        <f ca="1">Sheet1!K62</f>
        <v>120.61</v>
      </c>
      <c r="C49">
        <v>2</v>
      </c>
      <c r="D49" s="29"/>
      <c r="E49" s="28"/>
      <c r="F49" s="2"/>
      <c r="G49" s="2"/>
      <c r="H49" s="2"/>
      <c r="I49" s="2"/>
    </row>
    <row r="50" spans="1:9" ht="15.75" thickBot="1">
      <c r="A50" s="5" t="s">
        <v>16</v>
      </c>
      <c r="B50" s="6">
        <f ca="1">Sheet1!K63</f>
        <v>117.25</v>
      </c>
      <c r="C50">
        <v>1</v>
      </c>
      <c r="D50" s="30"/>
      <c r="E50" s="31"/>
      <c r="F50" s="25"/>
      <c r="G50" s="25"/>
      <c r="H50" s="25"/>
      <c r="I50" s="25"/>
    </row>
    <row r="51" spans="1:9" ht="15.75" thickTop="1">
      <c r="A51" s="5" t="s">
        <v>28</v>
      </c>
      <c r="B51" s="6">
        <f ca="1">Sheet1!K64</f>
        <v>103.28</v>
      </c>
      <c r="E51" s="2"/>
      <c r="H51" s="2"/>
    </row>
    <row r="52" spans="1:9">
      <c r="A52" s="5" t="s">
        <v>37</v>
      </c>
      <c r="B52" s="6">
        <f ca="1">Sheet1!K65</f>
        <v>115.85</v>
      </c>
      <c r="E52" s="2"/>
      <c r="H52" s="2"/>
    </row>
    <row r="53" spans="1:9">
      <c r="A53" s="5" t="s">
        <v>20</v>
      </c>
      <c r="B53" s="6">
        <f ca="1">Sheet1!K66</f>
        <v>114.51</v>
      </c>
      <c r="E53" s="2"/>
      <c r="H53" s="2"/>
    </row>
    <row r="54" spans="1:9">
      <c r="A54" s="5" t="s">
        <v>42</v>
      </c>
      <c r="B54" s="6">
        <f ca="1">Sheet1!K67</f>
        <v>119.75</v>
      </c>
      <c r="E54" s="2"/>
      <c r="H54" s="2"/>
    </row>
    <row r="55" spans="1:9">
      <c r="A55" s="5" t="s">
        <v>51</v>
      </c>
      <c r="B55" s="6">
        <f ca="1">Sheet1!K68</f>
        <v>114.3</v>
      </c>
      <c r="E55" s="2"/>
      <c r="H55" s="2"/>
    </row>
    <row r="56" spans="1:9">
      <c r="A56" s="5" t="s">
        <v>12</v>
      </c>
      <c r="B56" s="6">
        <f ca="1">Sheet1!K69</f>
        <v>112.51</v>
      </c>
      <c r="E56" s="2"/>
      <c r="H56" s="2"/>
    </row>
  </sheetData>
  <sortState xmlns:xlrd2="http://schemas.microsoft.com/office/spreadsheetml/2017/richdata2" ref="A7:B57">
    <sortCondition ref="A7:A57"/>
  </sortState>
  <mergeCells count="11">
    <mergeCell ref="B2:C2"/>
    <mergeCell ref="D1:H3"/>
    <mergeCell ref="D28:H29"/>
    <mergeCell ref="D11:H14"/>
    <mergeCell ref="D15:F15"/>
    <mergeCell ref="D16:F16"/>
    <mergeCell ref="J6:K6"/>
    <mergeCell ref="D6:H7"/>
    <mergeCell ref="D9:F9"/>
    <mergeCell ref="D10:F10"/>
    <mergeCell ref="D24:H27"/>
  </mergeCells>
  <conditionalFormatting sqref="A5:K56">
    <cfRule type="expression" dxfId="3" priority="2">
      <formula>$B$2="Your Name"</formula>
    </cfRule>
  </conditionalFormatting>
  <hyperlinks>
    <hyperlink ref="G9" r:id="rId1" xr:uid="{1A4D9B31-31EF-455F-A939-EFF024C47ED2}"/>
    <hyperlink ref="H10" r:id="rId2" xr:uid="{7BE5FF37-1966-4C2F-8DF2-36BF7E146862}"/>
    <hyperlink ref="H15" r:id="rId3" xr:uid="{289E55CD-D09F-43E7-BBD8-087028C7D677}"/>
    <hyperlink ref="G16" r:id="rId4" xr:uid="{09655D64-FF03-45EE-BFF1-C7F7AAB7437B}"/>
    <hyperlink ref="I28" r:id="rId5" xr:uid="{90D42186-3EC6-4CBA-A9A6-D390BD68B385}"/>
  </hyperlinks>
  <pageMargins left="0.7" right="0.7" top="0.75" bottom="0.75" header="0.3" footer="0.3"/>
  <pageSetup orientation="portrait" r:id="rId6"/>
  <drawing r:id="rId7"/>
  <extLst>
    <ext xmlns:x14="http://schemas.microsoft.com/office/spreadsheetml/2009/9/main" uri="{78C0D931-6437-407d-A8EE-F0AAD7539E65}">
      <x14:conditionalFormattings>
        <x14:conditionalFormatting xmlns:xm="http://schemas.microsoft.com/office/excel/2006/main">
          <x14:cfRule type="expression" priority="1" id="{E6DB032A-3596-4684-BCEA-B31F9EBB35F6}">
            <xm:f>G18=Sheet2!$A1</xm:f>
            <x14:dxf>
              <font>
                <b/>
                <i val="0"/>
                <color rgb="FF339933"/>
              </font>
            </x14:dxf>
          </x14:cfRule>
          <xm:sqref>G18:G23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37E8F-1C1D-4812-96CD-8ACE7317344E}">
  <dimension ref="A1:K51"/>
  <sheetViews>
    <sheetView workbookViewId="0">
      <selection activeCell="J21" sqref="J21"/>
    </sheetView>
  </sheetViews>
  <sheetFormatPr defaultRowHeight="15"/>
  <cols>
    <col min="1" max="1" width="15.28515625" bestFit="1" customWidth="1"/>
    <col min="2" max="2" width="16.7109375" bestFit="1" customWidth="1"/>
    <col min="4" max="7" width="13.7109375" customWidth="1"/>
    <col min="8" max="8" width="16.42578125" customWidth="1"/>
    <col min="9" max="9" width="14.7109375" customWidth="1"/>
    <col min="10" max="10" width="16" customWidth="1"/>
    <col min="11" max="11" width="21.140625" customWidth="1"/>
  </cols>
  <sheetData>
    <row r="1" spans="1:11" ht="15.75">
      <c r="A1" s="3" t="s">
        <v>0</v>
      </c>
      <c r="B1" s="4" t="s">
        <v>1</v>
      </c>
      <c r="D1" s="96" t="s">
        <v>168</v>
      </c>
      <c r="E1" s="97"/>
      <c r="F1" s="97"/>
      <c r="G1" s="97"/>
      <c r="H1" s="98"/>
      <c r="J1" s="43" t="s">
        <v>52</v>
      </c>
      <c r="K1" s="44"/>
    </row>
    <row r="2" spans="1:11" ht="14.45" customHeight="1" thickBot="1">
      <c r="A2" s="5" t="s">
        <v>29</v>
      </c>
      <c r="B2" s="6">
        <f ca="1">Sheet1!K20</f>
        <v>112.52</v>
      </c>
      <c r="D2" s="99"/>
      <c r="E2" s="100"/>
      <c r="F2" s="100"/>
      <c r="G2" s="100"/>
      <c r="H2" s="101"/>
      <c r="J2" s="7" t="s">
        <v>53</v>
      </c>
      <c r="K2" s="8" t="s">
        <v>54</v>
      </c>
    </row>
    <row r="3" spans="1:11" ht="14.45" customHeight="1" thickBot="1">
      <c r="A3" s="5" t="s">
        <v>27</v>
      </c>
      <c r="B3" s="6">
        <f ca="1">Sheet1!K21</f>
        <v>100.13</v>
      </c>
      <c r="D3" s="15"/>
      <c r="E3" s="15"/>
      <c r="F3" s="15"/>
      <c r="G3" s="15"/>
      <c r="H3" s="15"/>
      <c r="J3" s="9" t="s">
        <v>55</v>
      </c>
      <c r="K3" s="10" t="s">
        <v>56</v>
      </c>
    </row>
    <row r="4" spans="1:11" ht="14.45" customHeight="1" thickBot="1">
      <c r="A4" s="5" t="s">
        <v>44</v>
      </c>
      <c r="B4" s="6">
        <f ca="1">Sheet1!K22</f>
        <v>128.49</v>
      </c>
      <c r="C4" s="16" t="s">
        <v>64</v>
      </c>
      <c r="D4" s="17" t="s">
        <v>67</v>
      </c>
      <c r="E4" s="33"/>
      <c r="F4" s="34"/>
      <c r="G4" s="35"/>
      <c r="H4" s="40" t="s">
        <v>83</v>
      </c>
      <c r="J4" s="11" t="s">
        <v>57</v>
      </c>
      <c r="K4" s="10" t="s">
        <v>58</v>
      </c>
    </row>
    <row r="5" spans="1:11">
      <c r="A5" s="5" t="s">
        <v>14</v>
      </c>
      <c r="B5" s="6">
        <f ca="1">Sheet1!K23</f>
        <v>120.74</v>
      </c>
      <c r="C5" s="16"/>
      <c r="D5" s="54" t="s">
        <v>69</v>
      </c>
      <c r="E5" s="55"/>
      <c r="F5" s="55"/>
      <c r="G5" s="55"/>
      <c r="H5" s="56"/>
      <c r="J5" s="12" t="s">
        <v>59</v>
      </c>
      <c r="K5" s="10" t="s">
        <v>60</v>
      </c>
    </row>
    <row r="6" spans="1:11" ht="15" customHeight="1" thickBot="1">
      <c r="A6" s="5" t="s">
        <v>39</v>
      </c>
      <c r="B6" s="6">
        <f ca="1">Sheet1!K24</f>
        <v>142.01</v>
      </c>
      <c r="D6" s="57"/>
      <c r="E6" s="58"/>
      <c r="F6" s="58"/>
      <c r="G6" s="58"/>
      <c r="H6" s="59"/>
      <c r="J6" s="13" t="s">
        <v>61</v>
      </c>
      <c r="K6" s="14" t="s">
        <v>62</v>
      </c>
    </row>
    <row r="7" spans="1:11">
      <c r="A7" s="5" t="s">
        <v>38</v>
      </c>
      <c r="B7" s="6">
        <f ca="1">Sheet1!K25</f>
        <v>118.38</v>
      </c>
      <c r="D7" s="57"/>
      <c r="E7" s="58"/>
      <c r="F7" s="58"/>
      <c r="G7" s="58"/>
      <c r="H7" s="59"/>
    </row>
    <row r="8" spans="1:11" ht="15.75" thickBot="1">
      <c r="A8" s="5" t="s">
        <v>9</v>
      </c>
      <c r="B8" s="6">
        <f ca="1">Sheet1!K26</f>
        <v>106.86</v>
      </c>
      <c r="D8" s="60"/>
      <c r="E8" s="61"/>
      <c r="F8" s="61"/>
      <c r="G8" s="61"/>
      <c r="H8" s="62"/>
    </row>
    <row r="9" spans="1:11" ht="15.75" thickBot="1">
      <c r="A9" s="5" t="s">
        <v>22</v>
      </c>
      <c r="B9" s="6">
        <f ca="1">Sheet1!K27</f>
        <v>110.76</v>
      </c>
      <c r="C9" s="16" t="s">
        <v>66</v>
      </c>
      <c r="D9" s="83" t="s">
        <v>70</v>
      </c>
      <c r="E9" s="84"/>
      <c r="F9" s="85"/>
      <c r="G9" s="35"/>
      <c r="H9" s="40" t="s">
        <v>83</v>
      </c>
    </row>
    <row r="10" spans="1:11" ht="15.75" thickBot="1">
      <c r="A10" s="5" t="s">
        <v>30</v>
      </c>
      <c r="B10" s="6">
        <f ca="1">Sheet1!K28</f>
        <v>114.66</v>
      </c>
      <c r="C10" s="16" t="s">
        <v>68</v>
      </c>
      <c r="D10" s="86" t="s">
        <v>72</v>
      </c>
      <c r="E10" s="87"/>
      <c r="F10" s="88"/>
      <c r="G10" s="40" t="s">
        <v>83</v>
      </c>
      <c r="H10" s="102" t="s">
        <v>84</v>
      </c>
      <c r="I10" s="102"/>
      <c r="J10" s="102"/>
    </row>
    <row r="11" spans="1:11">
      <c r="A11" s="5" t="s">
        <v>45</v>
      </c>
      <c r="B11" s="6">
        <f ca="1">Sheet1!K29</f>
        <v>112.59</v>
      </c>
      <c r="D11" s="1" t="s">
        <v>73</v>
      </c>
      <c r="E11" s="1" t="s">
        <v>74</v>
      </c>
      <c r="F11" s="1" t="s">
        <v>75</v>
      </c>
      <c r="G11" s="1" t="s">
        <v>76</v>
      </c>
      <c r="H11" s="1" t="s">
        <v>77</v>
      </c>
      <c r="I11" s="95" t="s">
        <v>81</v>
      </c>
      <c r="J11" s="95"/>
      <c r="K11" s="95"/>
    </row>
    <row r="12" spans="1:11">
      <c r="A12" s="5" t="s">
        <v>47</v>
      </c>
      <c r="B12" s="6">
        <f ca="1">Sheet1!K30</f>
        <v>95.62</v>
      </c>
      <c r="D12" s="1">
        <v>1</v>
      </c>
      <c r="E12" s="36"/>
      <c r="F12" s="36"/>
      <c r="G12" s="36"/>
      <c r="H12" s="36"/>
    </row>
    <row r="13" spans="1:11">
      <c r="A13" s="5" t="s">
        <v>21</v>
      </c>
      <c r="B13" s="6">
        <f ca="1">Sheet1!K31</f>
        <v>125.29</v>
      </c>
      <c r="D13" s="1">
        <v>2</v>
      </c>
      <c r="E13" s="36"/>
      <c r="F13" s="36"/>
      <c r="G13" s="36"/>
      <c r="H13" s="36"/>
    </row>
    <row r="14" spans="1:11">
      <c r="A14" s="5" t="s">
        <v>2</v>
      </c>
      <c r="B14" s="6">
        <f ca="1">Sheet1!K32</f>
        <v>117.3</v>
      </c>
      <c r="D14" s="1">
        <v>3</v>
      </c>
      <c r="E14" s="36"/>
      <c r="F14" s="36"/>
      <c r="G14" s="36"/>
      <c r="H14" s="36"/>
    </row>
    <row r="15" spans="1:11">
      <c r="A15" s="5" t="s">
        <v>6</v>
      </c>
      <c r="B15" s="6">
        <f ca="1">Sheet1!K33</f>
        <v>112.74</v>
      </c>
      <c r="D15" s="1">
        <v>4</v>
      </c>
      <c r="E15" s="36"/>
      <c r="F15" s="36"/>
      <c r="G15" s="36"/>
      <c r="H15" s="36"/>
    </row>
    <row r="16" spans="1:11">
      <c r="A16" s="5" t="s">
        <v>13</v>
      </c>
      <c r="B16" s="6">
        <f ca="1">Sheet1!K34</f>
        <v>118.35</v>
      </c>
      <c r="D16" s="1">
        <v>5</v>
      </c>
      <c r="E16" s="36"/>
      <c r="F16" s="36"/>
      <c r="G16" s="36"/>
      <c r="H16" s="36"/>
    </row>
    <row r="17" spans="1:9" ht="15.75" thickBot="1">
      <c r="A17" s="5" t="s">
        <v>40</v>
      </c>
      <c r="B17" s="6">
        <f ca="1">Sheet1!K35</f>
        <v>121.05</v>
      </c>
      <c r="D17" s="1">
        <v>6</v>
      </c>
      <c r="E17" s="36"/>
      <c r="F17" s="36"/>
      <c r="G17" s="37"/>
      <c r="H17" s="37"/>
    </row>
    <row r="18" spans="1:9">
      <c r="A18" s="5" t="s">
        <v>11</v>
      </c>
      <c r="B18" s="6">
        <f ca="1">Sheet1!K36</f>
        <v>114.27</v>
      </c>
      <c r="C18" s="16"/>
      <c r="D18" s="54" t="s">
        <v>79</v>
      </c>
      <c r="E18" s="55"/>
      <c r="F18" s="55"/>
      <c r="G18" s="55"/>
      <c r="H18" s="56"/>
    </row>
    <row r="19" spans="1:9" ht="14.45" customHeight="1">
      <c r="A19" s="5" t="s">
        <v>5</v>
      </c>
      <c r="B19" s="6">
        <f ca="1">Sheet1!K37</f>
        <v>114.29</v>
      </c>
      <c r="D19" s="57"/>
      <c r="E19" s="58"/>
      <c r="F19" s="58"/>
      <c r="G19" s="58"/>
      <c r="H19" s="59"/>
    </row>
    <row r="20" spans="1:9">
      <c r="A20" s="5" t="s">
        <v>15</v>
      </c>
      <c r="B20" s="6">
        <f ca="1">Sheet1!K38</f>
        <v>111.14</v>
      </c>
      <c r="D20" s="57"/>
      <c r="E20" s="58"/>
      <c r="F20" s="58"/>
      <c r="G20" s="58"/>
      <c r="H20" s="59"/>
    </row>
    <row r="21" spans="1:9" ht="15.75" thickBot="1">
      <c r="A21" s="5" t="s">
        <v>50</v>
      </c>
      <c r="B21" s="6">
        <f ca="1">Sheet1!K39</f>
        <v>109.26</v>
      </c>
      <c r="D21" s="60"/>
      <c r="E21" s="61"/>
      <c r="F21" s="61"/>
      <c r="G21" s="61"/>
      <c r="H21" s="62"/>
    </row>
    <row r="22" spans="1:9">
      <c r="A22" s="5" t="s">
        <v>17</v>
      </c>
      <c r="B22" s="6">
        <f ca="1">Sheet1!K40</f>
        <v>104.41</v>
      </c>
      <c r="C22" s="16" t="s">
        <v>71</v>
      </c>
      <c r="D22" s="89" t="s">
        <v>80</v>
      </c>
      <c r="E22" s="90"/>
      <c r="F22" s="90"/>
      <c r="G22" s="90"/>
      <c r="H22" s="91"/>
      <c r="I22" s="40" t="s">
        <v>83</v>
      </c>
    </row>
    <row r="23" spans="1:9" ht="15.75" thickBot="1">
      <c r="A23" s="5" t="s">
        <v>10</v>
      </c>
      <c r="B23" s="6">
        <f ca="1">Sheet1!K41</f>
        <v>119.21</v>
      </c>
      <c r="D23" s="92"/>
      <c r="E23" s="93"/>
      <c r="F23" s="93"/>
      <c r="G23" s="93"/>
      <c r="H23" s="94"/>
    </row>
    <row r="24" spans="1:9">
      <c r="A24" s="5" t="s">
        <v>48</v>
      </c>
      <c r="B24" s="6">
        <f ca="1">Sheet1!K42</f>
        <v>114.6</v>
      </c>
      <c r="E24" s="2"/>
      <c r="H24" s="2"/>
    </row>
    <row r="25" spans="1:9">
      <c r="A25" s="5" t="s">
        <v>23</v>
      </c>
      <c r="B25" s="6">
        <f ca="1">Sheet1!K43</f>
        <v>115.64</v>
      </c>
      <c r="E25" s="2"/>
      <c r="H25" s="2"/>
    </row>
    <row r="26" spans="1:9">
      <c r="A26" s="5" t="s">
        <v>34</v>
      </c>
      <c r="B26" s="6">
        <f ca="1">Sheet1!K44</f>
        <v>118.08</v>
      </c>
      <c r="E26" s="2"/>
      <c r="H26" s="2"/>
      <c r="I26" s="26"/>
    </row>
    <row r="27" spans="1:9">
      <c r="A27" s="5" t="s">
        <v>49</v>
      </c>
      <c r="B27" s="6">
        <f ca="1">Sheet1!K45</f>
        <v>117.98</v>
      </c>
      <c r="E27" s="2"/>
      <c r="H27" s="2"/>
    </row>
    <row r="28" spans="1:9">
      <c r="A28" s="5" t="s">
        <v>43</v>
      </c>
      <c r="B28" s="6">
        <f ca="1">Sheet1!K46</f>
        <v>118.82</v>
      </c>
      <c r="E28" s="2"/>
      <c r="H28" s="2"/>
    </row>
    <row r="29" spans="1:9">
      <c r="A29" s="5" t="s">
        <v>31</v>
      </c>
      <c r="B29" s="6">
        <f ca="1">Sheet1!K47</f>
        <v>125.41</v>
      </c>
    </row>
    <row r="30" spans="1:9">
      <c r="A30" s="5" t="s">
        <v>3</v>
      </c>
      <c r="B30" s="6">
        <f ca="1">Sheet1!K48</f>
        <v>106.12</v>
      </c>
    </row>
    <row r="31" spans="1:9">
      <c r="A31" s="5" t="s">
        <v>41</v>
      </c>
      <c r="B31" s="6">
        <f ca="1">Sheet1!K49</f>
        <v>108.56</v>
      </c>
    </row>
    <row r="32" spans="1:9">
      <c r="A32" s="5" t="s">
        <v>4</v>
      </c>
      <c r="B32" s="6">
        <f ca="1">Sheet1!K50</f>
        <v>122.38</v>
      </c>
    </row>
    <row r="33" spans="1:3">
      <c r="A33" s="5" t="s">
        <v>35</v>
      </c>
      <c r="B33" s="6">
        <f ca="1">Sheet1!K51</f>
        <v>114.29</v>
      </c>
      <c r="C33" s="32"/>
    </row>
    <row r="34" spans="1:3">
      <c r="A34" s="5" t="s">
        <v>18</v>
      </c>
      <c r="B34" s="6">
        <f ca="1">Sheet1!K52</f>
        <v>109.86</v>
      </c>
    </row>
    <row r="35" spans="1:3">
      <c r="A35" s="5" t="s">
        <v>24</v>
      </c>
      <c r="B35" s="6">
        <f ca="1">Sheet1!K53</f>
        <v>121.42</v>
      </c>
    </row>
    <row r="36" spans="1:3">
      <c r="A36" s="5" t="s">
        <v>19</v>
      </c>
      <c r="B36" s="6">
        <f ca="1">Sheet1!K54</f>
        <v>121.39</v>
      </c>
    </row>
    <row r="37" spans="1:3">
      <c r="A37" s="5" t="s">
        <v>25</v>
      </c>
      <c r="B37" s="6">
        <f ca="1">Sheet1!K55</f>
        <v>120.49</v>
      </c>
    </row>
    <row r="38" spans="1:3">
      <c r="A38" s="5" t="s">
        <v>46</v>
      </c>
      <c r="B38" s="6">
        <f ca="1">Sheet1!K56</f>
        <v>118.16</v>
      </c>
    </row>
    <row r="39" spans="1:3">
      <c r="A39" s="5" t="s">
        <v>8</v>
      </c>
      <c r="B39" s="6">
        <f ca="1">Sheet1!K57</f>
        <v>117.52</v>
      </c>
    </row>
    <row r="40" spans="1:3">
      <c r="A40" s="5" t="s">
        <v>33</v>
      </c>
      <c r="B40" s="6">
        <f ca="1">Sheet1!K58</f>
        <v>104.44</v>
      </c>
    </row>
    <row r="41" spans="1:3">
      <c r="A41" s="5" t="s">
        <v>7</v>
      </c>
      <c r="B41" s="6">
        <f ca="1">Sheet1!K59</f>
        <v>110.74</v>
      </c>
    </row>
    <row r="42" spans="1:3">
      <c r="A42" s="5" t="s">
        <v>32</v>
      </c>
      <c r="B42" s="6">
        <f ca="1">Sheet1!K60</f>
        <v>129.35</v>
      </c>
    </row>
    <row r="43" spans="1:3">
      <c r="A43" s="5" t="s">
        <v>26</v>
      </c>
      <c r="B43" s="6">
        <f ca="1">Sheet1!K61</f>
        <v>113.34</v>
      </c>
    </row>
    <row r="44" spans="1:3">
      <c r="A44" s="5" t="s">
        <v>36</v>
      </c>
      <c r="B44" s="6">
        <f ca="1">Sheet1!K62</f>
        <v>120.61</v>
      </c>
    </row>
    <row r="45" spans="1:3">
      <c r="A45" s="5" t="s">
        <v>16</v>
      </c>
      <c r="B45" s="6">
        <f ca="1">Sheet1!K63</f>
        <v>117.25</v>
      </c>
    </row>
    <row r="46" spans="1:3">
      <c r="A46" s="5" t="s">
        <v>28</v>
      </c>
      <c r="B46" s="6">
        <f ca="1">Sheet1!K64</f>
        <v>103.28</v>
      </c>
    </row>
    <row r="47" spans="1:3">
      <c r="A47" s="5" t="s">
        <v>37</v>
      </c>
      <c r="B47" s="6">
        <f ca="1">Sheet1!K65</f>
        <v>115.85</v>
      </c>
    </row>
    <row r="48" spans="1:3">
      <c r="A48" s="5" t="s">
        <v>20</v>
      </c>
      <c r="B48" s="6">
        <f ca="1">Sheet1!K66</f>
        <v>114.51</v>
      </c>
    </row>
    <row r="49" spans="1:2">
      <c r="A49" s="5" t="s">
        <v>42</v>
      </c>
      <c r="B49" s="6">
        <f ca="1">Sheet1!K67</f>
        <v>119.75</v>
      </c>
    </row>
    <row r="50" spans="1:2">
      <c r="A50" s="5" t="s">
        <v>51</v>
      </c>
      <c r="B50" s="6">
        <f ca="1">Sheet1!K68</f>
        <v>114.3</v>
      </c>
    </row>
    <row r="51" spans="1:2">
      <c r="A51" s="5" t="s">
        <v>12</v>
      </c>
      <c r="B51" s="6">
        <f ca="1">Sheet1!K69</f>
        <v>112.51</v>
      </c>
    </row>
  </sheetData>
  <sortState xmlns:xlrd2="http://schemas.microsoft.com/office/spreadsheetml/2017/richdata2" ref="A2:B29">
    <sortCondition ref="A2:A29"/>
  </sortState>
  <mergeCells count="9">
    <mergeCell ref="D10:F10"/>
    <mergeCell ref="D18:H21"/>
    <mergeCell ref="D22:H23"/>
    <mergeCell ref="I11:K11"/>
    <mergeCell ref="D1:H2"/>
    <mergeCell ref="J1:K1"/>
    <mergeCell ref="D5:H8"/>
    <mergeCell ref="D9:F9"/>
    <mergeCell ref="H10:J10"/>
  </mergeCells>
  <hyperlinks>
    <hyperlink ref="H4" r:id="rId1" xr:uid="{359FCE77-05D3-4F9C-ABDA-F7B1E5CE024C}"/>
    <hyperlink ref="H9" r:id="rId2" xr:uid="{8145BF5A-91EF-4139-8882-41D98A587BEF}"/>
    <hyperlink ref="G10" r:id="rId3" xr:uid="{16A3184C-5B21-4250-8AC2-BD4506A0A66A}"/>
    <hyperlink ref="I22" r:id="rId4" xr:uid="{21372468-7144-45F2-810C-AF73549AE097}"/>
    <hyperlink ref="H10:J10" r:id="rId5" display="Video showing simplified use of FREQUENCY" xr:uid="{18F75E96-48E1-4188-949A-D7B7C41A367C}"/>
  </hyperlinks>
  <pageMargins left="0.7" right="0.7" top="0.75" bottom="0.75" header="0.3" footer="0.3"/>
  <pageSetup orientation="portrait" r:id="rId6"/>
  <drawing r:id="rId7"/>
  <extLst>
    <ext xmlns:x14="http://schemas.microsoft.com/office/spreadsheetml/2009/9/main" uri="{78C0D931-6437-407d-A8EE-F0AAD7539E65}">
      <x14:conditionalFormattings>
        <x14:conditionalFormatting xmlns:xm="http://schemas.microsoft.com/office/excel/2006/main">
          <x14:cfRule type="expression" priority="2" id="{DFFB5F44-41EC-4BE2-B855-809370786DC3}">
            <xm:f>'Hand DQ1'!$B$2="Your Name"</xm:f>
            <x14:dxf>
              <font>
                <color theme="0" tint="-0.24994659260841701"/>
              </font>
              <fill>
                <patternFill>
                  <bgColor theme="0" tint="-0.34998626667073579"/>
                </patternFill>
              </fill>
            </x14:dxf>
          </x14:cfRule>
          <xm:sqref>A1:XFD1048576</xm:sqref>
        </x14:conditionalFormatting>
        <x14:conditionalFormatting xmlns:xm="http://schemas.microsoft.com/office/excel/2006/main">
          <x14:cfRule type="expression" priority="1" id="{4321C13B-9D9E-4142-9612-9189A609C798}">
            <xm:f>Sheet2!$D$1=FALSE</xm:f>
            <x14:dxf>
              <font>
                <color theme="0" tint="-0.24994659260841701"/>
              </font>
              <fill>
                <patternFill>
                  <bgColor theme="0" tint="-0.34998626667073579"/>
                </patternFill>
              </fill>
            </x14:dxf>
          </x14:cfRule>
          <xm:sqref>A3:XFD1048576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6DDE0-65A2-4525-995F-49F65095EBC3}">
  <dimension ref="A1:D6"/>
  <sheetViews>
    <sheetView workbookViewId="0"/>
  </sheetViews>
  <sheetFormatPr defaultRowHeight="15"/>
  <sheetData>
    <row r="1" spans="1:4">
      <c r="A1" cm="1">
        <f t="array" aca="1" ref="A1:A2" ca="1">FREQUENCY('Hand DQ1'!B7:B56,'Hand DQ1'!F18:F22)</f>
        <v>0</v>
      </c>
      <c r="B1" cm="1">
        <f t="array" ref="B1:B6">'Hand DQ1'!G18:G23</f>
        <v>0</v>
      </c>
      <c r="D1" t="e" cm="1">
        <f t="array" aca="1" ref="D1" ca="1">AND(_xlfn.ANCHORARRAY(A1)=_xlfn.ANCHORARRAY(B1))</f>
        <v>#N/A</v>
      </c>
    </row>
    <row r="2" spans="1:4">
      <c r="A2">
        <f ca="1"/>
        <v>50</v>
      </c>
      <c r="B2">
        <v>0</v>
      </c>
    </row>
    <row r="3" spans="1:4">
      <c r="B3">
        <v>0</v>
      </c>
    </row>
    <row r="4" spans="1:4">
      <c r="B4">
        <v>0</v>
      </c>
    </row>
    <row r="5" spans="1:4">
      <c r="B5">
        <v>0</v>
      </c>
    </row>
    <row r="6" spans="1:4">
      <c r="B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D4523-7F16-4EE5-BC77-7F896A2520B8}">
  <dimension ref="A1:X90"/>
  <sheetViews>
    <sheetView topLeftCell="A13" workbookViewId="0">
      <selection activeCell="K20" sqref="K20:K69"/>
    </sheetView>
  </sheetViews>
  <sheetFormatPr defaultRowHeight="15"/>
  <sheetData>
    <row r="1" spans="1:24">
      <c r="I1">
        <v>1</v>
      </c>
      <c r="J1">
        <v>2</v>
      </c>
      <c r="K1">
        <v>3</v>
      </c>
      <c r="L1">
        <v>4</v>
      </c>
      <c r="M1">
        <v>5</v>
      </c>
      <c r="N1">
        <v>6</v>
      </c>
      <c r="O1">
        <v>7</v>
      </c>
      <c r="P1">
        <v>8</v>
      </c>
      <c r="Q1">
        <v>9</v>
      </c>
      <c r="R1">
        <v>10</v>
      </c>
      <c r="S1">
        <v>11</v>
      </c>
      <c r="T1">
        <v>12</v>
      </c>
      <c r="U1">
        <v>13</v>
      </c>
      <c r="V1">
        <v>14</v>
      </c>
      <c r="W1">
        <v>15</v>
      </c>
      <c r="X1">
        <v>16</v>
      </c>
    </row>
    <row r="2" spans="1:24">
      <c r="H2">
        <v>1</v>
      </c>
      <c r="I2">
        <v>2</v>
      </c>
      <c r="J2">
        <v>3</v>
      </c>
      <c r="K2">
        <v>5</v>
      </c>
      <c r="L2">
        <v>7</v>
      </c>
      <c r="M2">
        <v>11</v>
      </c>
      <c r="N2">
        <v>13</v>
      </c>
      <c r="O2">
        <v>17</v>
      </c>
      <c r="P2">
        <v>19</v>
      </c>
      <c r="Q2">
        <v>23</v>
      </c>
      <c r="R2">
        <v>29</v>
      </c>
      <c r="S2">
        <v>947</v>
      </c>
      <c r="T2">
        <v>953</v>
      </c>
      <c r="U2">
        <v>967</v>
      </c>
      <c r="V2">
        <v>971</v>
      </c>
      <c r="W2">
        <v>977</v>
      </c>
      <c r="X2">
        <v>983</v>
      </c>
    </row>
    <row r="3" spans="1:24">
      <c r="H3">
        <v>2</v>
      </c>
      <c r="I3">
        <v>31</v>
      </c>
      <c r="J3">
        <v>37</v>
      </c>
      <c r="K3">
        <v>41</v>
      </c>
      <c r="L3">
        <v>43</v>
      </c>
      <c r="M3">
        <v>47</v>
      </c>
      <c r="N3">
        <v>53</v>
      </c>
      <c r="O3">
        <v>59</v>
      </c>
      <c r="P3">
        <v>61</v>
      </c>
      <c r="Q3">
        <v>67</v>
      </c>
      <c r="R3">
        <v>71</v>
      </c>
      <c r="S3">
        <v>991</v>
      </c>
      <c r="T3">
        <v>997</v>
      </c>
      <c r="U3">
        <v>1009</v>
      </c>
      <c r="V3">
        <v>1013</v>
      </c>
      <c r="W3">
        <v>1019</v>
      </c>
      <c r="X3">
        <v>1021</v>
      </c>
    </row>
    <row r="4" spans="1:24">
      <c r="H4">
        <v>3</v>
      </c>
      <c r="I4">
        <v>73</v>
      </c>
      <c r="J4">
        <v>79</v>
      </c>
      <c r="K4">
        <v>83</v>
      </c>
      <c r="L4">
        <v>89</v>
      </c>
      <c r="M4">
        <v>97</v>
      </c>
      <c r="N4">
        <v>101</v>
      </c>
      <c r="O4">
        <v>103</v>
      </c>
      <c r="P4">
        <v>107</v>
      </c>
      <c r="Q4">
        <v>109</v>
      </c>
      <c r="R4">
        <v>113</v>
      </c>
      <c r="S4">
        <v>1031</v>
      </c>
      <c r="T4">
        <v>1033</v>
      </c>
      <c r="U4">
        <v>1039</v>
      </c>
      <c r="V4">
        <v>1049</v>
      </c>
      <c r="W4">
        <v>1051</v>
      </c>
      <c r="X4">
        <v>1061</v>
      </c>
    </row>
    <row r="5" spans="1:24">
      <c r="H5">
        <v>4</v>
      </c>
      <c r="I5">
        <v>127</v>
      </c>
      <c r="J5">
        <v>131</v>
      </c>
      <c r="K5">
        <v>137</v>
      </c>
      <c r="L5">
        <v>139</v>
      </c>
      <c r="M5">
        <v>149</v>
      </c>
      <c r="N5">
        <v>151</v>
      </c>
      <c r="O5">
        <v>157</v>
      </c>
      <c r="P5">
        <v>163</v>
      </c>
      <c r="Q5">
        <v>167</v>
      </c>
      <c r="R5">
        <v>173</v>
      </c>
      <c r="S5">
        <v>1993</v>
      </c>
      <c r="T5">
        <v>1997</v>
      </c>
      <c r="U5">
        <v>1999</v>
      </c>
      <c r="V5">
        <v>2003</v>
      </c>
      <c r="W5">
        <v>2011</v>
      </c>
      <c r="X5">
        <v>2017</v>
      </c>
    </row>
    <row r="6" spans="1:24">
      <c r="A6">
        <v>1</v>
      </c>
      <c r="B6">
        <f>CODE(MID('Hand DQ1'!B$2,A6,1))</f>
        <v>89</v>
      </c>
      <c r="C6">
        <f>MOD(B6,16)</f>
        <v>9</v>
      </c>
      <c r="D6">
        <f>MOD((B6-C6)/16,16)</f>
        <v>5</v>
      </c>
      <c r="E6">
        <f ca="1">INDIRECT("R"&amp;(C6+1)&amp;"C"&amp;(D6+7),0)</f>
        <v>433</v>
      </c>
      <c r="H6">
        <v>5</v>
      </c>
      <c r="I6">
        <v>179</v>
      </c>
      <c r="J6">
        <v>181</v>
      </c>
      <c r="K6">
        <v>191</v>
      </c>
      <c r="L6">
        <v>193</v>
      </c>
      <c r="M6">
        <v>197</v>
      </c>
      <c r="N6">
        <v>199</v>
      </c>
      <c r="O6">
        <v>211</v>
      </c>
      <c r="P6">
        <v>223</v>
      </c>
      <c r="Q6">
        <v>227</v>
      </c>
      <c r="R6">
        <v>229</v>
      </c>
      <c r="S6">
        <v>2063</v>
      </c>
      <c r="T6">
        <v>2069</v>
      </c>
      <c r="U6">
        <v>2081</v>
      </c>
      <c r="V6">
        <v>2083</v>
      </c>
      <c r="W6">
        <v>2087</v>
      </c>
      <c r="X6">
        <v>2089</v>
      </c>
    </row>
    <row r="7" spans="1:24">
      <c r="A7">
        <v>2</v>
      </c>
      <c r="B7">
        <f>CODE(MID('Hand DQ1'!B$2,A7,1))</f>
        <v>111</v>
      </c>
      <c r="C7">
        <f t="shared" ref="C7:C10" si="0">MOD(B7,16)</f>
        <v>15</v>
      </c>
      <c r="D7">
        <f t="shared" ref="D7:D10" si="1">MOD((B7-C7)/16,16)</f>
        <v>6</v>
      </c>
      <c r="E7">
        <f t="shared" ref="E7:E10" ca="1" si="2">INDIRECT("R"&amp;(C7+1)&amp;"C"&amp;(D7+7),0)</f>
        <v>829</v>
      </c>
      <c r="H7">
        <v>6</v>
      </c>
      <c r="I7">
        <v>233</v>
      </c>
      <c r="J7">
        <v>239</v>
      </c>
      <c r="K7">
        <v>241</v>
      </c>
      <c r="L7">
        <v>251</v>
      </c>
      <c r="M7">
        <v>257</v>
      </c>
      <c r="N7">
        <v>263</v>
      </c>
      <c r="O7">
        <v>269</v>
      </c>
      <c r="P7">
        <v>271</v>
      </c>
      <c r="Q7">
        <v>277</v>
      </c>
      <c r="R7">
        <v>281</v>
      </c>
      <c r="S7">
        <v>2131</v>
      </c>
      <c r="T7">
        <v>2137</v>
      </c>
      <c r="U7">
        <v>2141</v>
      </c>
      <c r="V7">
        <v>2143</v>
      </c>
      <c r="W7">
        <v>2153</v>
      </c>
      <c r="X7">
        <v>2161</v>
      </c>
    </row>
    <row r="8" spans="1:24">
      <c r="A8">
        <v>3</v>
      </c>
      <c r="B8">
        <f>CODE(MID('Hand DQ1'!B$2,A8,1))</f>
        <v>117</v>
      </c>
      <c r="C8">
        <f t="shared" si="0"/>
        <v>5</v>
      </c>
      <c r="D8">
        <f t="shared" si="1"/>
        <v>7</v>
      </c>
      <c r="E8">
        <f t="shared" ca="1" si="2"/>
        <v>199</v>
      </c>
      <c r="H8">
        <v>7</v>
      </c>
      <c r="I8">
        <v>283</v>
      </c>
      <c r="J8">
        <v>293</v>
      </c>
      <c r="K8">
        <v>307</v>
      </c>
      <c r="L8">
        <v>311</v>
      </c>
      <c r="M8">
        <v>313</v>
      </c>
      <c r="N8">
        <v>317</v>
      </c>
      <c r="O8">
        <v>331</v>
      </c>
      <c r="P8">
        <v>337</v>
      </c>
      <c r="Q8">
        <v>347</v>
      </c>
      <c r="R8">
        <v>349</v>
      </c>
      <c r="S8">
        <v>2221</v>
      </c>
      <c r="T8">
        <v>2237</v>
      </c>
      <c r="U8">
        <v>2239</v>
      </c>
      <c r="V8">
        <v>2243</v>
      </c>
      <c r="W8">
        <v>2251</v>
      </c>
      <c r="X8">
        <v>2267</v>
      </c>
    </row>
    <row r="9" spans="1:24">
      <c r="A9">
        <v>4</v>
      </c>
      <c r="B9">
        <f>CODE(MID('Hand DQ1'!B$2,A9,1))</f>
        <v>114</v>
      </c>
      <c r="C9">
        <f t="shared" si="0"/>
        <v>2</v>
      </c>
      <c r="D9">
        <f t="shared" si="1"/>
        <v>7</v>
      </c>
      <c r="E9">
        <f t="shared" ca="1" si="2"/>
        <v>53</v>
      </c>
      <c r="H9">
        <v>8</v>
      </c>
      <c r="I9">
        <v>353</v>
      </c>
      <c r="J9">
        <v>359</v>
      </c>
      <c r="K9">
        <v>367</v>
      </c>
      <c r="L9">
        <v>373</v>
      </c>
      <c r="M9">
        <v>379</v>
      </c>
      <c r="N9">
        <v>383</v>
      </c>
      <c r="O9">
        <v>389</v>
      </c>
      <c r="P9">
        <v>397</v>
      </c>
      <c r="Q9">
        <v>401</v>
      </c>
      <c r="R9">
        <v>409</v>
      </c>
      <c r="S9">
        <v>2293</v>
      </c>
      <c r="T9">
        <v>2297</v>
      </c>
      <c r="U9">
        <v>2309</v>
      </c>
      <c r="V9">
        <v>2311</v>
      </c>
      <c r="W9">
        <v>2333</v>
      </c>
      <c r="X9">
        <v>2339</v>
      </c>
    </row>
    <row r="10" spans="1:24">
      <c r="A10">
        <v>5</v>
      </c>
      <c r="B10">
        <f>CODE(MID('Hand DQ1'!B$2,A10,1))</f>
        <v>32</v>
      </c>
      <c r="C10">
        <f t="shared" si="0"/>
        <v>0</v>
      </c>
      <c r="D10">
        <f t="shared" si="1"/>
        <v>2</v>
      </c>
      <c r="E10">
        <f t="shared" ca="1" si="2"/>
        <v>1</v>
      </c>
      <c r="H10">
        <v>9</v>
      </c>
      <c r="I10">
        <v>419</v>
      </c>
      <c r="J10">
        <v>421</v>
      </c>
      <c r="K10">
        <v>431</v>
      </c>
      <c r="L10">
        <v>433</v>
      </c>
      <c r="M10">
        <v>439</v>
      </c>
      <c r="N10">
        <v>443</v>
      </c>
      <c r="O10">
        <v>449</v>
      </c>
      <c r="P10">
        <v>457</v>
      </c>
      <c r="Q10">
        <v>461</v>
      </c>
      <c r="R10">
        <v>463</v>
      </c>
      <c r="S10">
        <v>2371</v>
      </c>
      <c r="T10">
        <v>2377</v>
      </c>
      <c r="U10">
        <v>2381</v>
      </c>
      <c r="V10">
        <v>2383</v>
      </c>
      <c r="W10">
        <v>2389</v>
      </c>
      <c r="X10">
        <v>2393</v>
      </c>
    </row>
    <row r="11" spans="1:24">
      <c r="A11" t="s">
        <v>85</v>
      </c>
      <c r="B11">
        <f ca="1">MOD(PRODUCT(E6:E10),G13)</f>
        <v>3063</v>
      </c>
      <c r="G11">
        <v>1103515245</v>
      </c>
      <c r="H11">
        <v>10</v>
      </c>
      <c r="I11">
        <v>467</v>
      </c>
      <c r="J11">
        <v>479</v>
      </c>
      <c r="K11">
        <v>487</v>
      </c>
      <c r="L11">
        <v>491</v>
      </c>
      <c r="M11">
        <v>499</v>
      </c>
      <c r="N11">
        <v>503</v>
      </c>
      <c r="O11">
        <v>509</v>
      </c>
      <c r="P11">
        <v>521</v>
      </c>
      <c r="Q11">
        <v>523</v>
      </c>
      <c r="R11">
        <v>541</v>
      </c>
      <c r="S11">
        <v>2437</v>
      </c>
      <c r="T11">
        <v>2441</v>
      </c>
      <c r="U11">
        <v>2447</v>
      </c>
      <c r="V11">
        <v>2459</v>
      </c>
      <c r="W11">
        <v>2467</v>
      </c>
      <c r="X11">
        <v>2473</v>
      </c>
    </row>
    <row r="12" spans="1:24">
      <c r="A12" t="s">
        <v>86</v>
      </c>
      <c r="B12">
        <f ca="1">MOD(B11*G11+G12,G13)</f>
        <v>2660</v>
      </c>
      <c r="C12">
        <f ca="1">MOD(B12,2)</f>
        <v>0</v>
      </c>
      <c r="D12">
        <f ca="1">B12/G$13</f>
        <v>8.11767578125E-2</v>
      </c>
      <c r="E12">
        <f ca="1">IF(D12&lt;0.25,0,IF(D12&lt;0.5,1,IF(D12&lt;0.75,3,4)))</f>
        <v>0</v>
      </c>
      <c r="F12">
        <f ca="1">(C12-C13)*ROUND(D12*10,0)</f>
        <v>0</v>
      </c>
      <c r="G12">
        <v>12345</v>
      </c>
      <c r="H12">
        <v>11</v>
      </c>
      <c r="I12">
        <v>547</v>
      </c>
      <c r="J12">
        <v>557</v>
      </c>
      <c r="K12">
        <v>563</v>
      </c>
      <c r="L12">
        <v>569</v>
      </c>
      <c r="M12">
        <v>571</v>
      </c>
      <c r="N12">
        <v>577</v>
      </c>
      <c r="O12">
        <v>587</v>
      </c>
      <c r="P12">
        <v>593</v>
      </c>
      <c r="Q12">
        <v>599</v>
      </c>
      <c r="R12">
        <v>601</v>
      </c>
      <c r="S12">
        <v>2539</v>
      </c>
      <c r="T12">
        <v>2543</v>
      </c>
      <c r="U12">
        <v>2549</v>
      </c>
      <c r="V12">
        <v>2551</v>
      </c>
      <c r="W12">
        <v>2557</v>
      </c>
      <c r="X12">
        <v>2579</v>
      </c>
    </row>
    <row r="13" spans="1:24">
      <c r="A13" t="s">
        <v>87</v>
      </c>
      <c r="B13" s="41">
        <f t="shared" ref="B13:B33" ca="1" si="3">MOD(B12*G$11+G$12,G$13)</f>
        <v>5325</v>
      </c>
      <c r="C13">
        <f t="shared" ref="C13:C33" ca="1" si="4">IF(D13&lt;0.5,0,1)</f>
        <v>0</v>
      </c>
      <c r="D13">
        <f t="shared" ref="D13:D33" ca="1" si="5">B13/G$13</f>
        <v>0.162506103515625</v>
      </c>
      <c r="E13">
        <f t="shared" ref="E13:E33" ca="1" si="6">IF(D13&lt;0.25,0,IF(D13&lt;0.5,1,IF(D13&lt;0.75,3,4)))</f>
        <v>0</v>
      </c>
      <c r="F13">
        <f t="shared" ref="F13:F76" ca="1" si="7">(C13-C14)*ROUND(D13*10,0)</f>
        <v>0</v>
      </c>
      <c r="G13">
        <v>32768</v>
      </c>
      <c r="H13">
        <v>12</v>
      </c>
      <c r="I13">
        <v>607</v>
      </c>
      <c r="J13">
        <v>613</v>
      </c>
      <c r="K13">
        <v>617</v>
      </c>
      <c r="L13">
        <v>619</v>
      </c>
      <c r="M13">
        <v>631</v>
      </c>
      <c r="N13">
        <v>641</v>
      </c>
      <c r="O13">
        <v>643</v>
      </c>
      <c r="P13">
        <v>647</v>
      </c>
      <c r="Q13">
        <v>653</v>
      </c>
      <c r="R13">
        <v>659</v>
      </c>
      <c r="S13">
        <v>2621</v>
      </c>
      <c r="T13">
        <v>2633</v>
      </c>
      <c r="U13">
        <v>2647</v>
      </c>
      <c r="V13">
        <v>2657</v>
      </c>
      <c r="W13">
        <v>2659</v>
      </c>
      <c r="X13">
        <v>2663</v>
      </c>
    </row>
    <row r="14" spans="1:24">
      <c r="A14" t="s">
        <v>88</v>
      </c>
      <c r="B14" s="41">
        <f t="shared" ca="1" si="3"/>
        <v>386</v>
      </c>
      <c r="C14">
        <f t="shared" ca="1" si="4"/>
        <v>0</v>
      </c>
      <c r="D14">
        <f t="shared" ca="1" si="5"/>
        <v>1.177978515625E-2</v>
      </c>
      <c r="E14">
        <f t="shared" ca="1" si="6"/>
        <v>0</v>
      </c>
      <c r="F14">
        <f t="shared" ca="1" si="7"/>
        <v>0</v>
      </c>
      <c r="H14">
        <v>13</v>
      </c>
      <c r="I14">
        <v>661</v>
      </c>
      <c r="J14">
        <v>673</v>
      </c>
      <c r="K14">
        <v>677</v>
      </c>
      <c r="L14">
        <v>683</v>
      </c>
      <c r="M14">
        <v>691</v>
      </c>
      <c r="N14">
        <v>701</v>
      </c>
      <c r="O14">
        <v>709</v>
      </c>
      <c r="P14">
        <v>719</v>
      </c>
      <c r="Q14">
        <v>727</v>
      </c>
      <c r="R14">
        <v>733</v>
      </c>
      <c r="S14">
        <v>2689</v>
      </c>
      <c r="T14">
        <v>2693</v>
      </c>
      <c r="U14">
        <v>2699</v>
      </c>
      <c r="V14">
        <v>2707</v>
      </c>
      <c r="W14">
        <v>2711</v>
      </c>
      <c r="X14">
        <v>2713</v>
      </c>
    </row>
    <row r="15" spans="1:24">
      <c r="A15" t="s">
        <v>89</v>
      </c>
      <c r="B15" s="41">
        <f t="shared" ca="1" si="3"/>
        <v>28819</v>
      </c>
      <c r="C15">
        <f t="shared" ca="1" si="4"/>
        <v>1</v>
      </c>
      <c r="D15">
        <f t="shared" ca="1" si="5"/>
        <v>0.879486083984375</v>
      </c>
      <c r="E15">
        <f t="shared" ca="1" si="6"/>
        <v>4</v>
      </c>
      <c r="F15">
        <f t="shared" ca="1" si="7"/>
        <v>0</v>
      </c>
      <c r="H15">
        <v>14</v>
      </c>
      <c r="I15">
        <v>739</v>
      </c>
      <c r="J15">
        <v>743</v>
      </c>
      <c r="K15">
        <v>751</v>
      </c>
      <c r="L15">
        <v>757</v>
      </c>
      <c r="M15">
        <v>761</v>
      </c>
      <c r="N15">
        <v>769</v>
      </c>
      <c r="O15">
        <v>773</v>
      </c>
      <c r="P15">
        <v>787</v>
      </c>
      <c r="Q15">
        <v>797</v>
      </c>
      <c r="R15">
        <v>809</v>
      </c>
      <c r="S15">
        <v>2749</v>
      </c>
      <c r="T15">
        <v>2753</v>
      </c>
      <c r="U15">
        <v>2767</v>
      </c>
      <c r="V15">
        <v>2777</v>
      </c>
      <c r="W15">
        <v>2789</v>
      </c>
      <c r="X15">
        <v>2791</v>
      </c>
    </row>
    <row r="16" spans="1:24">
      <c r="A16" t="s">
        <v>90</v>
      </c>
      <c r="B16" s="41">
        <f t="shared" ca="1" si="3"/>
        <v>26832</v>
      </c>
      <c r="C16">
        <f t="shared" ca="1" si="4"/>
        <v>1</v>
      </c>
      <c r="D16">
        <f t="shared" ca="1" si="5"/>
        <v>0.81884765625</v>
      </c>
      <c r="E16">
        <f t="shared" ca="1" si="6"/>
        <v>4</v>
      </c>
      <c r="F16">
        <f t="shared" ca="1" si="7"/>
        <v>8</v>
      </c>
      <c r="H16">
        <v>15</v>
      </c>
      <c r="I16">
        <v>811</v>
      </c>
      <c r="J16">
        <v>821</v>
      </c>
      <c r="K16">
        <v>823</v>
      </c>
      <c r="L16">
        <v>827</v>
      </c>
      <c r="M16">
        <v>829</v>
      </c>
      <c r="N16">
        <v>839</v>
      </c>
      <c r="O16">
        <v>853</v>
      </c>
      <c r="P16">
        <v>857</v>
      </c>
      <c r="Q16">
        <v>859</v>
      </c>
      <c r="R16">
        <v>863</v>
      </c>
      <c r="S16">
        <v>2833</v>
      </c>
      <c r="T16">
        <v>2837</v>
      </c>
      <c r="U16">
        <v>2843</v>
      </c>
      <c r="V16">
        <v>2851</v>
      </c>
      <c r="W16">
        <v>2857</v>
      </c>
      <c r="X16">
        <v>2861</v>
      </c>
    </row>
    <row r="17" spans="1:24">
      <c r="A17" t="s">
        <v>91</v>
      </c>
      <c r="B17" s="41">
        <f t="shared" ca="1" si="3"/>
        <v>12489</v>
      </c>
      <c r="C17">
        <f t="shared" ca="1" si="4"/>
        <v>0</v>
      </c>
      <c r="D17">
        <f t="shared" ca="1" si="5"/>
        <v>0.381134033203125</v>
      </c>
      <c r="E17">
        <f t="shared" ca="1" si="6"/>
        <v>1</v>
      </c>
      <c r="F17">
        <f t="shared" ca="1" si="7"/>
        <v>0</v>
      </c>
      <c r="H17">
        <v>16</v>
      </c>
      <c r="I17">
        <v>877</v>
      </c>
      <c r="J17">
        <v>881</v>
      </c>
      <c r="K17">
        <v>883</v>
      </c>
      <c r="L17">
        <v>887</v>
      </c>
      <c r="M17">
        <v>907</v>
      </c>
      <c r="N17">
        <v>911</v>
      </c>
      <c r="O17">
        <v>919</v>
      </c>
      <c r="P17">
        <v>929</v>
      </c>
      <c r="Q17">
        <v>937</v>
      </c>
      <c r="R17">
        <v>941</v>
      </c>
      <c r="S17">
        <v>2909</v>
      </c>
      <c r="T17">
        <v>2917</v>
      </c>
      <c r="U17">
        <v>2927</v>
      </c>
      <c r="V17">
        <v>2939</v>
      </c>
      <c r="W17">
        <v>2953</v>
      </c>
      <c r="X17">
        <v>2957</v>
      </c>
    </row>
    <row r="18" spans="1:24">
      <c r="A18" t="s">
        <v>92</v>
      </c>
      <c r="B18" s="41">
        <f t="shared" ca="1" si="3"/>
        <v>13262</v>
      </c>
      <c r="C18">
        <f t="shared" ca="1" si="4"/>
        <v>0</v>
      </c>
      <c r="D18">
        <f t="shared" ca="1" si="5"/>
        <v>0.40472412109375</v>
      </c>
      <c r="E18">
        <f t="shared" ca="1" si="6"/>
        <v>1</v>
      </c>
      <c r="F18">
        <f t="shared" ca="1" si="7"/>
        <v>0</v>
      </c>
    </row>
    <row r="19" spans="1:24">
      <c r="A19" t="s">
        <v>93</v>
      </c>
      <c r="B19" s="41">
        <f t="shared" ca="1" si="3"/>
        <v>751</v>
      </c>
      <c r="C19">
        <f t="shared" ca="1" si="4"/>
        <v>0</v>
      </c>
      <c r="D19">
        <f t="shared" ca="1" si="5"/>
        <v>2.2918701171875E-2</v>
      </c>
      <c r="E19">
        <f t="shared" ca="1" si="6"/>
        <v>0</v>
      </c>
      <c r="F19">
        <f t="shared" ca="1" si="7"/>
        <v>0</v>
      </c>
    </row>
    <row r="20" spans="1:24">
      <c r="A20" t="s">
        <v>94</v>
      </c>
      <c r="B20" s="41">
        <f t="shared" ca="1" si="3"/>
        <v>16892</v>
      </c>
      <c r="C20">
        <f t="shared" ca="1" si="4"/>
        <v>1</v>
      </c>
      <c r="D20">
        <f t="shared" ca="1" si="5"/>
        <v>0.5155029296875</v>
      </c>
      <c r="E20">
        <f t="shared" ca="1" si="6"/>
        <v>3</v>
      </c>
      <c r="F20">
        <f t="shared" ca="1" si="7"/>
        <v>5</v>
      </c>
      <c r="I20" s="5" t="s">
        <v>29</v>
      </c>
      <c r="J20" s="6">
        <v>112</v>
      </c>
      <c r="K20">
        <f ca="1">J20+F12+ROUND(D20,2)</f>
        <v>112.52</v>
      </c>
    </row>
    <row r="21" spans="1:24">
      <c r="A21" t="s">
        <v>95</v>
      </c>
      <c r="B21" s="41">
        <f t="shared" ca="1" si="3"/>
        <v>4229</v>
      </c>
      <c r="C21">
        <f t="shared" ca="1" si="4"/>
        <v>0</v>
      </c>
      <c r="D21">
        <f t="shared" ca="1" si="5"/>
        <v>0.129058837890625</v>
      </c>
      <c r="E21">
        <f t="shared" ca="1" si="6"/>
        <v>0</v>
      </c>
      <c r="F21">
        <f t="shared" ca="1" si="7"/>
        <v>0</v>
      </c>
      <c r="I21" s="5" t="s">
        <v>27</v>
      </c>
      <c r="J21" s="6">
        <v>100</v>
      </c>
      <c r="K21">
        <f t="shared" ref="K21:K69" ca="1" si="8">J21+F13+ROUND(D21,2)</f>
        <v>100.13</v>
      </c>
    </row>
    <row r="22" spans="1:24">
      <c r="A22" t="s">
        <v>96</v>
      </c>
      <c r="B22" s="41">
        <f t="shared" ca="1" si="3"/>
        <v>16090</v>
      </c>
      <c r="C22">
        <f t="shared" ca="1" si="4"/>
        <v>0</v>
      </c>
      <c r="D22">
        <f t="shared" ca="1" si="5"/>
        <v>0.49102783203125</v>
      </c>
      <c r="E22">
        <f t="shared" ca="1" si="6"/>
        <v>1</v>
      </c>
      <c r="F22">
        <f t="shared" ca="1" si="7"/>
        <v>-5</v>
      </c>
      <c r="I22" s="5" t="s">
        <v>44</v>
      </c>
      <c r="J22" s="6">
        <v>128</v>
      </c>
      <c r="K22">
        <f t="shared" ca="1" si="8"/>
        <v>128.49</v>
      </c>
      <c r="N22" s="41"/>
    </row>
    <row r="23" spans="1:24">
      <c r="A23" t="s">
        <v>97</v>
      </c>
      <c r="B23" s="41">
        <f t="shared" ca="1" si="3"/>
        <v>24331</v>
      </c>
      <c r="C23">
        <f t="shared" ca="1" si="4"/>
        <v>1</v>
      </c>
      <c r="D23">
        <f t="shared" ca="1" si="5"/>
        <v>0.742523193359375</v>
      </c>
      <c r="E23">
        <f t="shared" ca="1" si="6"/>
        <v>3</v>
      </c>
      <c r="F23">
        <f t="shared" ca="1" si="7"/>
        <v>7</v>
      </c>
      <c r="I23" s="5" t="s">
        <v>14</v>
      </c>
      <c r="J23" s="6">
        <v>120</v>
      </c>
      <c r="K23">
        <f t="shared" ca="1" si="8"/>
        <v>120.74</v>
      </c>
      <c r="N23" s="41"/>
    </row>
    <row r="24" spans="1:24">
      <c r="A24" t="s">
        <v>98</v>
      </c>
      <c r="B24" s="41">
        <f t="shared" ca="1" si="3"/>
        <v>488</v>
      </c>
      <c r="C24">
        <f t="shared" ca="1" si="4"/>
        <v>0</v>
      </c>
      <c r="D24">
        <f t="shared" ca="1" si="5"/>
        <v>1.4892578125E-2</v>
      </c>
      <c r="E24">
        <f t="shared" ca="1" si="6"/>
        <v>0</v>
      </c>
      <c r="F24">
        <f t="shared" ca="1" si="7"/>
        <v>0</v>
      </c>
      <c r="I24" s="5" t="s">
        <v>39</v>
      </c>
      <c r="J24" s="6">
        <v>134</v>
      </c>
      <c r="K24">
        <f t="shared" ca="1" si="8"/>
        <v>142.01</v>
      </c>
      <c r="N24" s="41"/>
    </row>
    <row r="25" spans="1:24">
      <c r="A25" t="s">
        <v>99</v>
      </c>
      <c r="B25" s="41">
        <f t="shared" ca="1" si="3"/>
        <v>12289</v>
      </c>
      <c r="C25">
        <f t="shared" ca="1" si="4"/>
        <v>0</v>
      </c>
      <c r="D25">
        <f t="shared" ca="1" si="5"/>
        <v>0.375030517578125</v>
      </c>
      <c r="E25">
        <f t="shared" ca="1" si="6"/>
        <v>1</v>
      </c>
      <c r="F25">
        <f t="shared" ca="1" si="7"/>
        <v>-4</v>
      </c>
      <c r="I25" s="5" t="s">
        <v>38</v>
      </c>
      <c r="J25" s="6">
        <v>118</v>
      </c>
      <c r="K25">
        <f t="shared" ca="1" si="8"/>
        <v>118.38</v>
      </c>
      <c r="N25" s="41"/>
    </row>
    <row r="26" spans="1:24">
      <c r="A26" t="s">
        <v>100</v>
      </c>
      <c r="B26" s="41">
        <f t="shared" ca="1" si="3"/>
        <v>28326</v>
      </c>
      <c r="C26">
        <f t="shared" ca="1" si="4"/>
        <v>1</v>
      </c>
      <c r="D26">
        <f t="shared" ca="1" si="5"/>
        <v>0.86444091796875</v>
      </c>
      <c r="E26">
        <f t="shared" ca="1" si="6"/>
        <v>4</v>
      </c>
      <c r="F26">
        <f t="shared" ca="1" si="7"/>
        <v>0</v>
      </c>
      <c r="I26" s="5" t="s">
        <v>9</v>
      </c>
      <c r="J26" s="6">
        <v>106</v>
      </c>
      <c r="K26">
        <f t="shared" ca="1" si="8"/>
        <v>106.86</v>
      </c>
      <c r="N26" s="41"/>
    </row>
    <row r="27" spans="1:24">
      <c r="A27" t="s">
        <v>101</v>
      </c>
      <c r="B27" s="41">
        <f t="shared" ca="1" si="3"/>
        <v>24807</v>
      </c>
      <c r="C27">
        <f t="shared" ca="1" si="4"/>
        <v>1</v>
      </c>
      <c r="D27">
        <f t="shared" ca="1" si="5"/>
        <v>0.757049560546875</v>
      </c>
      <c r="E27">
        <f t="shared" ca="1" si="6"/>
        <v>4</v>
      </c>
      <c r="F27">
        <f t="shared" ca="1" si="7"/>
        <v>0</v>
      </c>
      <c r="I27" s="5" t="s">
        <v>22</v>
      </c>
      <c r="J27" s="6">
        <v>110</v>
      </c>
      <c r="K27">
        <f t="shared" ca="1" si="8"/>
        <v>110.76</v>
      </c>
      <c r="N27" s="41"/>
    </row>
    <row r="28" spans="1:24">
      <c r="A28" t="s">
        <v>102</v>
      </c>
      <c r="B28" s="41">
        <f t="shared" ca="1" si="3"/>
        <v>21652</v>
      </c>
      <c r="C28">
        <f t="shared" ca="1" si="4"/>
        <v>1</v>
      </c>
      <c r="D28">
        <f t="shared" ca="1" si="5"/>
        <v>0.6607666015625</v>
      </c>
      <c r="E28">
        <f t="shared" ca="1" si="6"/>
        <v>3</v>
      </c>
      <c r="F28">
        <f t="shared" ca="1" si="7"/>
        <v>0</v>
      </c>
      <c r="I28" s="5" t="s">
        <v>30</v>
      </c>
      <c r="J28" s="6">
        <v>109</v>
      </c>
      <c r="K28">
        <f t="shared" ca="1" si="8"/>
        <v>114.66</v>
      </c>
      <c r="N28" s="41"/>
    </row>
    <row r="29" spans="1:24">
      <c r="A29" t="s">
        <v>103</v>
      </c>
      <c r="B29" s="41">
        <f t="shared" ca="1" si="3"/>
        <v>19261</v>
      </c>
      <c r="C29">
        <f t="shared" ca="1" si="4"/>
        <v>1</v>
      </c>
      <c r="D29">
        <f t="shared" ca="1" si="5"/>
        <v>0.587799072265625</v>
      </c>
      <c r="E29">
        <f t="shared" ca="1" si="6"/>
        <v>3</v>
      </c>
      <c r="F29">
        <f t="shared" ca="1" si="7"/>
        <v>0</v>
      </c>
      <c r="I29" s="5" t="s">
        <v>45</v>
      </c>
      <c r="J29" s="6">
        <v>112</v>
      </c>
      <c r="K29">
        <f t="shared" ca="1" si="8"/>
        <v>112.59</v>
      </c>
      <c r="N29" s="41"/>
    </row>
    <row r="30" spans="1:24">
      <c r="A30" t="s">
        <v>104</v>
      </c>
      <c r="B30" s="41">
        <f t="shared" ca="1" si="3"/>
        <v>20274</v>
      </c>
      <c r="C30">
        <f t="shared" ca="1" si="4"/>
        <v>1</v>
      </c>
      <c r="D30">
        <f t="shared" ca="1" si="5"/>
        <v>0.61871337890625</v>
      </c>
      <c r="E30">
        <f t="shared" ca="1" si="6"/>
        <v>3</v>
      </c>
      <c r="F30">
        <f t="shared" ca="1" si="7"/>
        <v>6</v>
      </c>
      <c r="I30" s="5" t="s">
        <v>47</v>
      </c>
      <c r="J30" s="6">
        <v>100</v>
      </c>
      <c r="K30">
        <f t="shared" ca="1" si="8"/>
        <v>95.62</v>
      </c>
      <c r="N30" s="41"/>
    </row>
    <row r="31" spans="1:24">
      <c r="A31" t="s">
        <v>105</v>
      </c>
      <c r="B31" s="41">
        <f t="shared" ca="1" si="3"/>
        <v>9347</v>
      </c>
      <c r="C31">
        <f t="shared" ca="1" si="4"/>
        <v>0</v>
      </c>
      <c r="D31">
        <f t="shared" ca="1" si="5"/>
        <v>0.285247802734375</v>
      </c>
      <c r="E31">
        <f t="shared" ca="1" si="6"/>
        <v>1</v>
      </c>
      <c r="F31">
        <f t="shared" ca="1" si="7"/>
        <v>0</v>
      </c>
      <c r="I31" s="5" t="s">
        <v>21</v>
      </c>
      <c r="J31" s="6">
        <v>118</v>
      </c>
      <c r="K31">
        <f t="shared" ca="1" si="8"/>
        <v>125.29</v>
      </c>
      <c r="N31" s="41"/>
    </row>
    <row r="32" spans="1:24">
      <c r="A32" t="s">
        <v>106</v>
      </c>
      <c r="B32" s="41">
        <f t="shared" ca="1" si="3"/>
        <v>9728</v>
      </c>
      <c r="C32">
        <f t="shared" ca="1" si="4"/>
        <v>0</v>
      </c>
      <c r="D32">
        <f t="shared" ca="1" si="5"/>
        <v>0.296875</v>
      </c>
      <c r="E32">
        <f t="shared" ca="1" si="6"/>
        <v>1</v>
      </c>
      <c r="F32">
        <f t="shared" ca="1" si="7"/>
        <v>-3</v>
      </c>
      <c r="I32" s="5" t="s">
        <v>2</v>
      </c>
      <c r="J32" s="6">
        <v>117</v>
      </c>
      <c r="K32">
        <f t="shared" ca="1" si="8"/>
        <v>117.3</v>
      </c>
      <c r="N32" s="41"/>
    </row>
    <row r="33" spans="1:14">
      <c r="A33" t="s">
        <v>107</v>
      </c>
      <c r="B33" s="41">
        <f t="shared" ca="1" si="3"/>
        <v>24121</v>
      </c>
      <c r="C33">
        <f t="shared" ca="1" si="4"/>
        <v>1</v>
      </c>
      <c r="D33">
        <f t="shared" ca="1" si="5"/>
        <v>0.736114501953125</v>
      </c>
      <c r="E33">
        <f t="shared" ca="1" si="6"/>
        <v>3</v>
      </c>
      <c r="F33">
        <f t="shared" ca="1" si="7"/>
        <v>7</v>
      </c>
      <c r="I33" s="5" t="s">
        <v>6</v>
      </c>
      <c r="J33" s="6">
        <v>116</v>
      </c>
      <c r="K33">
        <f t="shared" ca="1" si="8"/>
        <v>112.74</v>
      </c>
      <c r="N33" s="41"/>
    </row>
    <row r="34" spans="1:14">
      <c r="A34" t="s">
        <v>110</v>
      </c>
      <c r="B34" s="41">
        <f t="shared" ref="B34:B90" ca="1" si="9">MOD(B33*G$11+G$12,G$13)</f>
        <v>11390</v>
      </c>
      <c r="C34">
        <f t="shared" ref="C34:C90" ca="1" si="10">IF(D34&lt;0.5,0,1)</f>
        <v>0</v>
      </c>
      <c r="D34">
        <f t="shared" ref="D34:D90" ca="1" si="11">B34/G$13</f>
        <v>0.34759521484375</v>
      </c>
      <c r="E34">
        <f t="shared" ref="E34:E90" ca="1" si="12">IF(D34&lt;0.25,0,IF(D34&lt;0.5,1,IF(D34&lt;0.75,3,4)))</f>
        <v>1</v>
      </c>
      <c r="F34">
        <f t="shared" ca="1" si="7"/>
        <v>0</v>
      </c>
      <c r="I34" s="5" t="s">
        <v>13</v>
      </c>
      <c r="J34" s="6">
        <v>118</v>
      </c>
      <c r="K34">
        <f t="shared" ca="1" si="8"/>
        <v>118.35</v>
      </c>
    </row>
    <row r="35" spans="1:14">
      <c r="A35" t="s">
        <v>111</v>
      </c>
      <c r="B35" s="41">
        <f t="shared" ca="1" si="9"/>
        <v>1503</v>
      </c>
      <c r="C35">
        <f t="shared" ca="1" si="10"/>
        <v>0</v>
      </c>
      <c r="D35">
        <f t="shared" ca="1" si="11"/>
        <v>4.5867919921875E-2</v>
      </c>
      <c r="E35">
        <f t="shared" ca="1" si="12"/>
        <v>0</v>
      </c>
      <c r="F35">
        <f t="shared" ca="1" si="7"/>
        <v>0</v>
      </c>
      <c r="I35" s="5" t="s">
        <v>40</v>
      </c>
      <c r="J35" s="6">
        <v>121</v>
      </c>
      <c r="K35">
        <f t="shared" ca="1" si="8"/>
        <v>121.05</v>
      </c>
    </row>
    <row r="36" spans="1:14">
      <c r="A36" t="s">
        <v>112</v>
      </c>
      <c r="B36" s="41">
        <f t="shared" ca="1" si="9"/>
        <v>8748</v>
      </c>
      <c r="C36">
        <f t="shared" ca="1" si="10"/>
        <v>0</v>
      </c>
      <c r="D36">
        <f t="shared" ca="1" si="11"/>
        <v>0.2669677734375</v>
      </c>
      <c r="E36">
        <f t="shared" ca="1" si="12"/>
        <v>1</v>
      </c>
      <c r="F36">
        <f t="shared" ca="1" si="7"/>
        <v>0</v>
      </c>
      <c r="I36" s="5" t="s">
        <v>11</v>
      </c>
      <c r="J36" s="6">
        <v>114</v>
      </c>
      <c r="K36">
        <f t="shared" ca="1" si="8"/>
        <v>114.27</v>
      </c>
    </row>
    <row r="37" spans="1:14">
      <c r="A37" t="s">
        <v>113</v>
      </c>
      <c r="B37" s="41">
        <f t="shared" ca="1" si="9"/>
        <v>9461</v>
      </c>
      <c r="C37">
        <f t="shared" ca="1" si="10"/>
        <v>0</v>
      </c>
      <c r="D37">
        <f t="shared" ca="1" si="11"/>
        <v>0.288726806640625</v>
      </c>
      <c r="E37">
        <f t="shared" ca="1" si="12"/>
        <v>1</v>
      </c>
      <c r="F37">
        <f t="shared" ca="1" si="7"/>
        <v>0</v>
      </c>
      <c r="I37" s="5" t="s">
        <v>5</v>
      </c>
      <c r="J37" s="6">
        <v>114</v>
      </c>
      <c r="K37">
        <f t="shared" ca="1" si="8"/>
        <v>114.29</v>
      </c>
    </row>
    <row r="38" spans="1:14">
      <c r="A38" t="s">
        <v>114</v>
      </c>
      <c r="B38" s="41">
        <f t="shared" ca="1" si="9"/>
        <v>4746</v>
      </c>
      <c r="C38">
        <f t="shared" ca="1" si="10"/>
        <v>0</v>
      </c>
      <c r="D38">
        <f t="shared" ca="1" si="11"/>
        <v>0.14483642578125</v>
      </c>
      <c r="E38">
        <f t="shared" ca="1" si="12"/>
        <v>0</v>
      </c>
      <c r="F38">
        <f t="shared" ca="1" si="7"/>
        <v>0</v>
      </c>
      <c r="I38" s="5" t="s">
        <v>15</v>
      </c>
      <c r="J38" s="6">
        <v>105</v>
      </c>
      <c r="K38">
        <f t="shared" ca="1" si="8"/>
        <v>111.14</v>
      </c>
    </row>
    <row r="39" spans="1:14">
      <c r="A39" t="s">
        <v>115</v>
      </c>
      <c r="B39" s="41">
        <f t="shared" ca="1" si="9"/>
        <v>8443</v>
      </c>
      <c r="C39">
        <f t="shared" ca="1" si="10"/>
        <v>0</v>
      </c>
      <c r="D39">
        <f t="shared" ca="1" si="11"/>
        <v>0.257659912109375</v>
      </c>
      <c r="E39">
        <f t="shared" ca="1" si="12"/>
        <v>1</v>
      </c>
      <c r="F39">
        <f t="shared" ca="1" si="7"/>
        <v>0</v>
      </c>
      <c r="I39" s="5" t="s">
        <v>50</v>
      </c>
      <c r="J39" s="6">
        <v>109</v>
      </c>
      <c r="K39">
        <f t="shared" ca="1" si="8"/>
        <v>109.26</v>
      </c>
    </row>
    <row r="40" spans="1:14">
      <c r="A40" t="s">
        <v>116</v>
      </c>
      <c r="B40" s="41">
        <f t="shared" ca="1" si="9"/>
        <v>13592</v>
      </c>
      <c r="C40">
        <f t="shared" ca="1" si="10"/>
        <v>0</v>
      </c>
      <c r="D40">
        <f t="shared" ca="1" si="11"/>
        <v>0.414794921875</v>
      </c>
      <c r="E40">
        <f t="shared" ca="1" si="12"/>
        <v>1</v>
      </c>
      <c r="F40">
        <f t="shared" ca="1" si="7"/>
        <v>0</v>
      </c>
      <c r="I40" s="5" t="s">
        <v>17</v>
      </c>
      <c r="J40" s="6">
        <v>107</v>
      </c>
      <c r="K40">
        <f t="shared" ca="1" si="8"/>
        <v>104.41</v>
      </c>
    </row>
    <row r="41" spans="1:14">
      <c r="A41" t="s">
        <v>117</v>
      </c>
      <c r="B41" s="41">
        <f t="shared" ca="1" si="9"/>
        <v>7025</v>
      </c>
      <c r="C41">
        <f t="shared" ca="1" si="10"/>
        <v>0</v>
      </c>
      <c r="D41">
        <f t="shared" ca="1" si="11"/>
        <v>0.214385986328125</v>
      </c>
      <c r="E41">
        <f t="shared" ca="1" si="12"/>
        <v>0</v>
      </c>
      <c r="F41">
        <f t="shared" ca="1" si="7"/>
        <v>-2</v>
      </c>
      <c r="I41" s="5" t="s">
        <v>10</v>
      </c>
      <c r="J41" s="6">
        <v>112</v>
      </c>
      <c r="K41">
        <f t="shared" ca="1" si="8"/>
        <v>119.21</v>
      </c>
    </row>
    <row r="42" spans="1:14">
      <c r="A42" t="s">
        <v>118</v>
      </c>
      <c r="B42" s="41">
        <f t="shared" ca="1" si="9"/>
        <v>19798</v>
      </c>
      <c r="C42">
        <f t="shared" ca="1" si="10"/>
        <v>1</v>
      </c>
      <c r="D42">
        <f t="shared" ca="1" si="11"/>
        <v>0.60418701171875</v>
      </c>
      <c r="E42">
        <f t="shared" ca="1" si="12"/>
        <v>3</v>
      </c>
      <c r="F42">
        <f t="shared" ca="1" si="7"/>
        <v>0</v>
      </c>
      <c r="I42" s="5" t="s">
        <v>48</v>
      </c>
      <c r="J42" s="6">
        <v>114</v>
      </c>
      <c r="K42">
        <f t="shared" ca="1" si="8"/>
        <v>114.6</v>
      </c>
    </row>
    <row r="43" spans="1:14">
      <c r="A43" t="s">
        <v>119</v>
      </c>
      <c r="B43" s="41">
        <f t="shared" ca="1" si="9"/>
        <v>20951</v>
      </c>
      <c r="C43">
        <f t="shared" ca="1" si="10"/>
        <v>1</v>
      </c>
      <c r="D43">
        <f t="shared" ca="1" si="11"/>
        <v>0.639373779296875</v>
      </c>
      <c r="E43">
        <f t="shared" ca="1" si="12"/>
        <v>3</v>
      </c>
      <c r="F43">
        <f t="shared" ca="1" si="7"/>
        <v>6</v>
      </c>
      <c r="I43" s="5" t="s">
        <v>23</v>
      </c>
      <c r="J43" s="6">
        <v>115</v>
      </c>
      <c r="K43">
        <f t="shared" ca="1" si="8"/>
        <v>115.64</v>
      </c>
    </row>
    <row r="44" spans="1:14">
      <c r="A44" t="s">
        <v>120</v>
      </c>
      <c r="B44" s="41">
        <f t="shared" ca="1" si="9"/>
        <v>2756</v>
      </c>
      <c r="C44">
        <f t="shared" ca="1" si="10"/>
        <v>0</v>
      </c>
      <c r="D44">
        <f t="shared" ca="1" si="11"/>
        <v>8.41064453125E-2</v>
      </c>
      <c r="E44">
        <f t="shared" ca="1" si="12"/>
        <v>0</v>
      </c>
      <c r="F44">
        <f t="shared" ca="1" si="7"/>
        <v>-1</v>
      </c>
      <c r="I44" s="5" t="s">
        <v>34</v>
      </c>
      <c r="J44" s="6">
        <v>118</v>
      </c>
      <c r="K44">
        <f t="shared" ca="1" si="8"/>
        <v>118.08</v>
      </c>
    </row>
    <row r="45" spans="1:14">
      <c r="A45" t="s">
        <v>121</v>
      </c>
      <c r="B45" s="41">
        <f t="shared" ca="1" si="9"/>
        <v>32173</v>
      </c>
      <c r="C45">
        <f t="shared" ca="1" si="10"/>
        <v>1</v>
      </c>
      <c r="D45">
        <f t="shared" ca="1" si="11"/>
        <v>0.981842041015625</v>
      </c>
      <c r="E45">
        <f t="shared" ca="1" si="12"/>
        <v>4</v>
      </c>
      <c r="F45">
        <f t="shared" ca="1" si="7"/>
        <v>0</v>
      </c>
      <c r="I45" s="5" t="s">
        <v>49</v>
      </c>
      <c r="J45" s="6">
        <v>117</v>
      </c>
      <c r="K45">
        <f t="shared" ca="1" si="8"/>
        <v>117.98</v>
      </c>
    </row>
    <row r="46" spans="1:14">
      <c r="A46" t="s">
        <v>122</v>
      </c>
      <c r="B46" s="41">
        <f t="shared" ca="1" si="9"/>
        <v>26850</v>
      </c>
      <c r="C46">
        <f t="shared" ca="1" si="10"/>
        <v>1</v>
      </c>
      <c r="D46">
        <f t="shared" ca="1" si="11"/>
        <v>0.81939697265625</v>
      </c>
      <c r="E46">
        <f t="shared" ca="1" si="12"/>
        <v>4</v>
      </c>
      <c r="F46">
        <f t="shared" ca="1" si="7"/>
        <v>8</v>
      </c>
      <c r="I46" s="5" t="s">
        <v>43</v>
      </c>
      <c r="J46" s="6">
        <v>118</v>
      </c>
      <c r="K46">
        <f t="shared" ca="1" si="8"/>
        <v>118.82</v>
      </c>
    </row>
    <row r="47" spans="1:14">
      <c r="A47" t="s">
        <v>123</v>
      </c>
      <c r="B47" s="41">
        <f t="shared" ca="1" si="9"/>
        <v>13427</v>
      </c>
      <c r="C47">
        <f t="shared" ca="1" si="10"/>
        <v>0</v>
      </c>
      <c r="D47">
        <f t="shared" ca="1" si="11"/>
        <v>0.409759521484375</v>
      </c>
      <c r="E47">
        <f t="shared" ca="1" si="12"/>
        <v>1</v>
      </c>
      <c r="F47">
        <f t="shared" ca="1" si="7"/>
        <v>0</v>
      </c>
      <c r="I47" s="5" t="s">
        <v>31</v>
      </c>
      <c r="J47" s="6">
        <v>125</v>
      </c>
      <c r="K47">
        <f t="shared" ca="1" si="8"/>
        <v>125.41</v>
      </c>
    </row>
    <row r="48" spans="1:14">
      <c r="A48" t="s">
        <v>124</v>
      </c>
      <c r="B48" s="41">
        <f t="shared" ca="1" si="9"/>
        <v>3888</v>
      </c>
      <c r="C48">
        <f t="shared" ca="1" si="10"/>
        <v>0</v>
      </c>
      <c r="D48">
        <f t="shared" ca="1" si="11"/>
        <v>0.11865234375</v>
      </c>
      <c r="E48">
        <f t="shared" ca="1" si="12"/>
        <v>0</v>
      </c>
      <c r="F48">
        <f t="shared" ca="1" si="7"/>
        <v>-1</v>
      </c>
      <c r="I48" s="5" t="s">
        <v>3</v>
      </c>
      <c r="J48" s="6">
        <v>106</v>
      </c>
      <c r="K48">
        <f t="shared" ca="1" si="8"/>
        <v>106.12</v>
      </c>
    </row>
    <row r="49" spans="1:11">
      <c r="A49" t="s">
        <v>125</v>
      </c>
      <c r="B49" s="41">
        <f t="shared" ca="1" si="9"/>
        <v>18345</v>
      </c>
      <c r="C49">
        <f t="shared" ca="1" si="10"/>
        <v>1</v>
      </c>
      <c r="D49">
        <f t="shared" ca="1" si="11"/>
        <v>0.559844970703125</v>
      </c>
      <c r="E49">
        <f t="shared" ca="1" si="12"/>
        <v>3</v>
      </c>
      <c r="F49">
        <f t="shared" ca="1" si="7"/>
        <v>6</v>
      </c>
      <c r="I49" s="5" t="s">
        <v>41</v>
      </c>
      <c r="J49" s="6">
        <v>110</v>
      </c>
      <c r="K49">
        <f t="shared" ca="1" si="8"/>
        <v>108.56</v>
      </c>
    </row>
    <row r="50" spans="1:11">
      <c r="A50" t="s">
        <v>126</v>
      </c>
      <c r="B50" s="41">
        <f t="shared" ca="1" si="9"/>
        <v>12590</v>
      </c>
      <c r="C50">
        <f t="shared" ca="1" si="10"/>
        <v>0</v>
      </c>
      <c r="D50">
        <f t="shared" ca="1" si="11"/>
        <v>0.38421630859375</v>
      </c>
      <c r="E50">
        <f t="shared" ca="1" si="12"/>
        <v>1</v>
      </c>
      <c r="F50">
        <f t="shared" ca="1" si="7"/>
        <v>0</v>
      </c>
      <c r="I50" s="5" t="s">
        <v>4</v>
      </c>
      <c r="J50" s="6">
        <v>122</v>
      </c>
      <c r="K50">
        <f t="shared" ca="1" si="8"/>
        <v>122.38</v>
      </c>
    </row>
    <row r="51" spans="1:11">
      <c r="A51" t="s">
        <v>127</v>
      </c>
      <c r="B51" s="41">
        <f t="shared" ca="1" si="9"/>
        <v>9423</v>
      </c>
      <c r="C51">
        <f t="shared" ca="1" si="10"/>
        <v>0</v>
      </c>
      <c r="D51">
        <f t="shared" ca="1" si="11"/>
        <v>0.287567138671875</v>
      </c>
      <c r="E51">
        <f t="shared" ca="1" si="12"/>
        <v>1</v>
      </c>
      <c r="F51">
        <f t="shared" ca="1" si="7"/>
        <v>-3</v>
      </c>
      <c r="I51" s="5" t="s">
        <v>35</v>
      </c>
      <c r="J51" s="6">
        <v>108</v>
      </c>
      <c r="K51">
        <f t="shared" ca="1" si="8"/>
        <v>114.29</v>
      </c>
    </row>
    <row r="52" spans="1:11">
      <c r="A52" t="s">
        <v>128</v>
      </c>
      <c r="B52" s="41">
        <f t="shared" ca="1" si="9"/>
        <v>28252</v>
      </c>
      <c r="C52">
        <f t="shared" ca="1" si="10"/>
        <v>1</v>
      </c>
      <c r="D52">
        <f t="shared" ca="1" si="11"/>
        <v>0.8621826171875</v>
      </c>
      <c r="E52">
        <f t="shared" ca="1" si="12"/>
        <v>4</v>
      </c>
      <c r="F52">
        <f t="shared" ca="1" si="7"/>
        <v>9</v>
      </c>
      <c r="I52" s="5" t="s">
        <v>18</v>
      </c>
      <c r="J52" s="6">
        <v>110</v>
      </c>
      <c r="K52">
        <f t="shared" ca="1" si="8"/>
        <v>109.86</v>
      </c>
    </row>
    <row r="53" spans="1:11">
      <c r="A53" t="s">
        <v>129</v>
      </c>
      <c r="B53" s="41">
        <f t="shared" ca="1" si="9"/>
        <v>13669</v>
      </c>
      <c r="C53">
        <f t="shared" ca="1" si="10"/>
        <v>0</v>
      </c>
      <c r="D53">
        <f t="shared" ca="1" si="11"/>
        <v>0.417144775390625</v>
      </c>
      <c r="E53">
        <f t="shared" ca="1" si="12"/>
        <v>1</v>
      </c>
      <c r="F53">
        <f t="shared" ca="1" si="7"/>
        <v>0</v>
      </c>
      <c r="I53" s="5" t="s">
        <v>24</v>
      </c>
      <c r="J53" s="6">
        <v>121</v>
      </c>
      <c r="K53">
        <f t="shared" ca="1" si="8"/>
        <v>121.42</v>
      </c>
    </row>
    <row r="54" spans="1:11">
      <c r="A54" t="s">
        <v>130</v>
      </c>
      <c r="B54" s="41">
        <f t="shared" ca="1" si="9"/>
        <v>12858</v>
      </c>
      <c r="C54">
        <f t="shared" ca="1" si="10"/>
        <v>0</v>
      </c>
      <c r="D54">
        <f t="shared" ca="1" si="11"/>
        <v>0.39239501953125</v>
      </c>
      <c r="E54">
        <f t="shared" ca="1" si="12"/>
        <v>1</v>
      </c>
      <c r="F54">
        <f t="shared" ca="1" si="7"/>
        <v>0</v>
      </c>
      <c r="I54" s="5" t="s">
        <v>19</v>
      </c>
      <c r="J54" s="6">
        <v>113</v>
      </c>
      <c r="K54">
        <f t="shared" ca="1" si="8"/>
        <v>121.39</v>
      </c>
    </row>
    <row r="55" spans="1:11">
      <c r="A55" t="s">
        <v>131</v>
      </c>
      <c r="B55" s="41">
        <f t="shared" ca="1" si="9"/>
        <v>16107</v>
      </c>
      <c r="C55">
        <f t="shared" ca="1" si="10"/>
        <v>0</v>
      </c>
      <c r="D55">
        <f t="shared" ca="1" si="11"/>
        <v>0.491546630859375</v>
      </c>
      <c r="E55">
        <f t="shared" ca="1" si="12"/>
        <v>1</v>
      </c>
      <c r="F55">
        <f t="shared" ca="1" si="7"/>
        <v>0</v>
      </c>
      <c r="I55" s="5" t="s">
        <v>25</v>
      </c>
      <c r="J55" s="6">
        <v>120</v>
      </c>
      <c r="K55">
        <f t="shared" ca="1" si="8"/>
        <v>120.49</v>
      </c>
    </row>
    <row r="56" spans="1:11">
      <c r="A56" t="s">
        <v>132</v>
      </c>
      <c r="B56" s="41">
        <f t="shared" ca="1" si="9"/>
        <v>5192</v>
      </c>
      <c r="C56">
        <f t="shared" ca="1" si="10"/>
        <v>0</v>
      </c>
      <c r="D56">
        <f t="shared" ca="1" si="11"/>
        <v>0.158447265625</v>
      </c>
      <c r="E56">
        <f t="shared" ca="1" si="12"/>
        <v>0</v>
      </c>
      <c r="F56">
        <f t="shared" ca="1" si="7"/>
        <v>-2</v>
      </c>
      <c r="I56" s="5" t="s">
        <v>46</v>
      </c>
      <c r="J56" s="6">
        <v>119</v>
      </c>
      <c r="K56">
        <f t="shared" ca="1" si="8"/>
        <v>118.16</v>
      </c>
    </row>
    <row r="57" spans="1:11">
      <c r="A57" t="s">
        <v>133</v>
      </c>
      <c r="B57" s="41">
        <f t="shared" ca="1" si="9"/>
        <v>17121</v>
      </c>
      <c r="C57">
        <f t="shared" ca="1" si="10"/>
        <v>1</v>
      </c>
      <c r="D57">
        <f t="shared" ca="1" si="11"/>
        <v>0.522491455078125</v>
      </c>
      <c r="E57">
        <f t="shared" ca="1" si="12"/>
        <v>3</v>
      </c>
      <c r="F57">
        <f t="shared" ca="1" si="7"/>
        <v>5</v>
      </c>
      <c r="I57" s="5" t="s">
        <v>8</v>
      </c>
      <c r="J57" s="6">
        <v>111</v>
      </c>
      <c r="K57">
        <f t="shared" ca="1" si="8"/>
        <v>117.52</v>
      </c>
    </row>
    <row r="58" spans="1:11">
      <c r="A58" t="s">
        <v>134</v>
      </c>
      <c r="B58" s="41">
        <f t="shared" ca="1" si="9"/>
        <v>14342</v>
      </c>
      <c r="C58">
        <f t="shared" ca="1" si="10"/>
        <v>0</v>
      </c>
      <c r="D58">
        <f t="shared" ca="1" si="11"/>
        <v>0.43768310546875</v>
      </c>
      <c r="E58">
        <f t="shared" ca="1" si="12"/>
        <v>1</v>
      </c>
      <c r="F58">
        <f t="shared" ca="1" si="7"/>
        <v>-4</v>
      </c>
      <c r="I58" s="5" t="s">
        <v>33</v>
      </c>
      <c r="J58" s="6">
        <v>104</v>
      </c>
      <c r="K58">
        <f t="shared" ca="1" si="8"/>
        <v>104.44</v>
      </c>
    </row>
    <row r="59" spans="1:11">
      <c r="A59" t="s">
        <v>135</v>
      </c>
      <c r="B59" s="41">
        <f t="shared" ca="1" si="9"/>
        <v>24263</v>
      </c>
      <c r="C59">
        <f t="shared" ca="1" si="10"/>
        <v>1</v>
      </c>
      <c r="D59">
        <f t="shared" ca="1" si="11"/>
        <v>0.740447998046875</v>
      </c>
      <c r="E59">
        <f t="shared" ca="1" si="12"/>
        <v>3</v>
      </c>
      <c r="F59">
        <f t="shared" ca="1" si="7"/>
        <v>7</v>
      </c>
      <c r="I59" s="5" t="s">
        <v>7</v>
      </c>
      <c r="J59" s="6">
        <v>113</v>
      </c>
      <c r="K59">
        <f t="shared" ca="1" si="8"/>
        <v>110.74</v>
      </c>
    </row>
    <row r="60" spans="1:11">
      <c r="A60" t="s">
        <v>136</v>
      </c>
      <c r="B60" s="41">
        <f t="shared" ca="1" si="9"/>
        <v>11508</v>
      </c>
      <c r="C60">
        <f t="shared" ca="1" si="10"/>
        <v>0</v>
      </c>
      <c r="D60">
        <f t="shared" ca="1" si="11"/>
        <v>0.3511962890625</v>
      </c>
      <c r="E60">
        <f t="shared" ca="1" si="12"/>
        <v>1</v>
      </c>
      <c r="F60">
        <f t="shared" ca="1" si="7"/>
        <v>0</v>
      </c>
      <c r="I60" s="5" t="s">
        <v>32</v>
      </c>
      <c r="J60" s="6">
        <v>120</v>
      </c>
      <c r="K60">
        <f t="shared" ca="1" si="8"/>
        <v>129.35</v>
      </c>
    </row>
    <row r="61" spans="1:11">
      <c r="A61" t="s">
        <v>137</v>
      </c>
      <c r="B61" s="41">
        <f t="shared" ca="1" si="9"/>
        <v>11293</v>
      </c>
      <c r="C61">
        <f t="shared" ca="1" si="10"/>
        <v>0</v>
      </c>
      <c r="D61">
        <f t="shared" ca="1" si="11"/>
        <v>0.344635009765625</v>
      </c>
      <c r="E61">
        <f t="shared" ca="1" si="12"/>
        <v>1</v>
      </c>
      <c r="F61">
        <f t="shared" ca="1" si="7"/>
        <v>-3</v>
      </c>
      <c r="I61" s="5" t="s">
        <v>26</v>
      </c>
      <c r="J61" s="6">
        <v>113</v>
      </c>
      <c r="K61">
        <f t="shared" ca="1" si="8"/>
        <v>113.34</v>
      </c>
    </row>
    <row r="62" spans="1:11">
      <c r="A62" t="s">
        <v>138</v>
      </c>
      <c r="B62" s="41">
        <f t="shared" ca="1" si="9"/>
        <v>20114</v>
      </c>
      <c r="C62">
        <f t="shared" ca="1" si="10"/>
        <v>1</v>
      </c>
      <c r="D62">
        <f t="shared" ca="1" si="11"/>
        <v>0.61383056640625</v>
      </c>
      <c r="E62">
        <f t="shared" ca="1" si="12"/>
        <v>3</v>
      </c>
      <c r="F62">
        <f t="shared" ca="1" si="7"/>
        <v>6</v>
      </c>
      <c r="I62" s="5" t="s">
        <v>36</v>
      </c>
      <c r="J62" s="6">
        <v>120</v>
      </c>
      <c r="K62">
        <f t="shared" ca="1" si="8"/>
        <v>120.61</v>
      </c>
    </row>
    <row r="63" spans="1:11">
      <c r="A63" t="s">
        <v>139</v>
      </c>
      <c r="B63" s="41">
        <f t="shared" ca="1" si="9"/>
        <v>8291</v>
      </c>
      <c r="C63">
        <f t="shared" ca="1" si="10"/>
        <v>0</v>
      </c>
      <c r="D63">
        <f t="shared" ca="1" si="11"/>
        <v>0.253021240234375</v>
      </c>
      <c r="E63">
        <f t="shared" ca="1" si="12"/>
        <v>1</v>
      </c>
      <c r="F63">
        <f t="shared" ca="1" si="7"/>
        <v>0</v>
      </c>
      <c r="I63" s="5" t="s">
        <v>16</v>
      </c>
      <c r="J63" s="6">
        <v>117</v>
      </c>
      <c r="K63">
        <f t="shared" ca="1" si="8"/>
        <v>117.25</v>
      </c>
    </row>
    <row r="64" spans="1:11">
      <c r="A64" t="s">
        <v>140</v>
      </c>
      <c r="B64" s="41">
        <f t="shared" ca="1" si="9"/>
        <v>9312</v>
      </c>
      <c r="C64">
        <f t="shared" ca="1" si="10"/>
        <v>0</v>
      </c>
      <c r="D64">
        <f t="shared" ca="1" si="11"/>
        <v>0.2841796875</v>
      </c>
      <c r="E64">
        <f t="shared" ca="1" si="12"/>
        <v>1</v>
      </c>
      <c r="F64">
        <f t="shared" ca="1" si="7"/>
        <v>-3</v>
      </c>
      <c r="I64" s="5" t="s">
        <v>28</v>
      </c>
      <c r="J64" s="6">
        <v>105</v>
      </c>
      <c r="K64">
        <f t="shared" ca="1" si="8"/>
        <v>103.28</v>
      </c>
    </row>
    <row r="65" spans="1:11">
      <c r="A65" t="s">
        <v>141</v>
      </c>
      <c r="B65" s="41">
        <f t="shared" ca="1" si="9"/>
        <v>27929</v>
      </c>
      <c r="C65">
        <f t="shared" ca="1" si="10"/>
        <v>1</v>
      </c>
      <c r="D65">
        <f t="shared" ca="1" si="11"/>
        <v>0.852325439453125</v>
      </c>
      <c r="E65">
        <f t="shared" ca="1" si="12"/>
        <v>4</v>
      </c>
      <c r="F65">
        <f t="shared" ca="1" si="7"/>
        <v>0</v>
      </c>
      <c r="I65" s="5" t="s">
        <v>37</v>
      </c>
      <c r="J65" s="6">
        <v>110</v>
      </c>
      <c r="K65">
        <f t="shared" ca="1" si="8"/>
        <v>115.85</v>
      </c>
    </row>
    <row r="66" spans="1:11">
      <c r="A66" t="s">
        <v>142</v>
      </c>
      <c r="B66" s="41">
        <f t="shared" ca="1" si="9"/>
        <v>16862</v>
      </c>
      <c r="C66">
        <f t="shared" ca="1" si="10"/>
        <v>1</v>
      </c>
      <c r="D66">
        <f t="shared" ca="1" si="11"/>
        <v>0.51458740234375</v>
      </c>
      <c r="E66">
        <f t="shared" ca="1" si="12"/>
        <v>3</v>
      </c>
      <c r="F66">
        <f t="shared" ca="1" si="7"/>
        <v>0</v>
      </c>
      <c r="I66" s="5" t="s">
        <v>20</v>
      </c>
      <c r="J66" s="6">
        <v>118</v>
      </c>
      <c r="K66">
        <f t="shared" ca="1" si="8"/>
        <v>114.51</v>
      </c>
    </row>
    <row r="67" spans="1:11">
      <c r="A67" t="s">
        <v>143</v>
      </c>
      <c r="B67" s="41">
        <f t="shared" ca="1" si="9"/>
        <v>24511</v>
      </c>
      <c r="C67">
        <f t="shared" ca="1" si="10"/>
        <v>1</v>
      </c>
      <c r="D67">
        <f t="shared" ca="1" si="11"/>
        <v>0.748016357421875</v>
      </c>
      <c r="E67">
        <f t="shared" ca="1" si="12"/>
        <v>3</v>
      </c>
      <c r="F67">
        <f t="shared" ca="1" si="7"/>
        <v>7</v>
      </c>
      <c r="I67" s="5" t="s">
        <v>42</v>
      </c>
      <c r="J67" s="6">
        <v>112</v>
      </c>
      <c r="K67">
        <f t="shared" ca="1" si="8"/>
        <v>119.75</v>
      </c>
    </row>
    <row r="68" spans="1:11">
      <c r="A68" t="s">
        <v>144</v>
      </c>
      <c r="B68" s="41">
        <f t="shared" ca="1" si="9"/>
        <v>9868</v>
      </c>
      <c r="C68">
        <f t="shared" ca="1" si="10"/>
        <v>0</v>
      </c>
      <c r="D68">
        <f t="shared" ca="1" si="11"/>
        <v>0.3011474609375</v>
      </c>
      <c r="E68">
        <f t="shared" ca="1" si="12"/>
        <v>1</v>
      </c>
      <c r="F68">
        <f t="shared" ca="1" si="7"/>
        <v>-3</v>
      </c>
      <c r="I68" s="5" t="s">
        <v>51</v>
      </c>
      <c r="J68" s="6">
        <v>114</v>
      </c>
      <c r="K68">
        <f t="shared" ca="1" si="8"/>
        <v>114.3</v>
      </c>
    </row>
    <row r="69" spans="1:11">
      <c r="A69" t="s">
        <v>145</v>
      </c>
      <c r="B69" s="41">
        <f t="shared" ca="1" si="9"/>
        <v>16853</v>
      </c>
      <c r="C69">
        <f t="shared" ca="1" si="10"/>
        <v>1</v>
      </c>
      <c r="D69">
        <f t="shared" ca="1" si="11"/>
        <v>0.514312744140625</v>
      </c>
      <c r="E69">
        <f t="shared" ca="1" si="12"/>
        <v>3</v>
      </c>
      <c r="F69">
        <f t="shared" ca="1" si="7"/>
        <v>5</v>
      </c>
      <c r="I69" s="5" t="s">
        <v>12</v>
      </c>
      <c r="J69" s="6">
        <v>115</v>
      </c>
      <c r="K69">
        <f t="shared" ca="1" si="8"/>
        <v>112.51</v>
      </c>
    </row>
    <row r="70" spans="1:11">
      <c r="A70" t="s">
        <v>146</v>
      </c>
      <c r="B70" s="41">
        <f t="shared" ca="1" si="9"/>
        <v>7658</v>
      </c>
      <c r="C70">
        <f t="shared" ca="1" si="10"/>
        <v>0</v>
      </c>
      <c r="D70">
        <f t="shared" ca="1" si="11"/>
        <v>0.23370361328125</v>
      </c>
      <c r="E70">
        <f t="shared" ca="1" si="12"/>
        <v>0</v>
      </c>
      <c r="F70">
        <f t="shared" ca="1" si="7"/>
        <v>0</v>
      </c>
    </row>
    <row r="71" spans="1:11">
      <c r="A71" t="s">
        <v>147</v>
      </c>
      <c r="B71" s="41">
        <f t="shared" ca="1" si="9"/>
        <v>14555</v>
      </c>
      <c r="C71">
        <f t="shared" ca="1" si="10"/>
        <v>0</v>
      </c>
      <c r="D71">
        <f t="shared" ca="1" si="11"/>
        <v>0.444183349609375</v>
      </c>
      <c r="E71">
        <f t="shared" ca="1" si="12"/>
        <v>1</v>
      </c>
      <c r="F71">
        <f t="shared" ca="1" si="7"/>
        <v>0</v>
      </c>
    </row>
    <row r="72" spans="1:11">
      <c r="A72" t="s">
        <v>148</v>
      </c>
      <c r="B72" s="41">
        <f t="shared" ca="1" si="9"/>
        <v>8056</v>
      </c>
      <c r="C72">
        <f t="shared" ca="1" si="10"/>
        <v>0</v>
      </c>
      <c r="D72">
        <f t="shared" ca="1" si="11"/>
        <v>0.245849609375</v>
      </c>
      <c r="E72">
        <f t="shared" ca="1" si="12"/>
        <v>0</v>
      </c>
      <c r="F72">
        <f t="shared" ca="1" si="7"/>
        <v>0</v>
      </c>
    </row>
    <row r="73" spans="1:11">
      <c r="A73" t="s">
        <v>149</v>
      </c>
      <c r="B73" s="41">
        <f t="shared" ca="1" si="9"/>
        <v>9809</v>
      </c>
      <c r="C73">
        <f t="shared" ca="1" si="10"/>
        <v>0</v>
      </c>
      <c r="D73">
        <f t="shared" ca="1" si="11"/>
        <v>0.299346923828125</v>
      </c>
      <c r="E73">
        <f t="shared" ca="1" si="12"/>
        <v>1</v>
      </c>
      <c r="F73">
        <f t="shared" ca="1" si="7"/>
        <v>0</v>
      </c>
    </row>
    <row r="74" spans="1:11">
      <c r="A74" t="s">
        <v>150</v>
      </c>
      <c r="B74" s="41">
        <f t="shared" ca="1" si="9"/>
        <v>11958</v>
      </c>
      <c r="C74">
        <f t="shared" ca="1" si="10"/>
        <v>0</v>
      </c>
      <c r="D74">
        <f t="shared" ca="1" si="11"/>
        <v>0.36492919921875</v>
      </c>
      <c r="E74">
        <f t="shared" ca="1" si="12"/>
        <v>1</v>
      </c>
      <c r="F74">
        <f t="shared" ca="1" si="7"/>
        <v>0</v>
      </c>
    </row>
    <row r="75" spans="1:11">
      <c r="A75" t="s">
        <v>151</v>
      </c>
      <c r="B75" s="41">
        <f t="shared" ca="1" si="9"/>
        <v>1975</v>
      </c>
      <c r="C75">
        <f t="shared" ca="1" si="10"/>
        <v>0</v>
      </c>
      <c r="D75">
        <f t="shared" ca="1" si="11"/>
        <v>6.0272216796875E-2</v>
      </c>
      <c r="E75">
        <f t="shared" ca="1" si="12"/>
        <v>0</v>
      </c>
      <c r="F75">
        <f t="shared" ca="1" si="7"/>
        <v>0</v>
      </c>
    </row>
    <row r="76" spans="1:11">
      <c r="A76" t="s">
        <v>152</v>
      </c>
      <c r="B76" s="41">
        <f t="shared" ca="1" si="9"/>
        <v>15140</v>
      </c>
      <c r="C76">
        <f t="shared" ca="1" si="10"/>
        <v>0</v>
      </c>
      <c r="D76">
        <f t="shared" ca="1" si="11"/>
        <v>0.4620361328125</v>
      </c>
      <c r="E76">
        <f t="shared" ca="1" si="12"/>
        <v>1</v>
      </c>
      <c r="F76">
        <f t="shared" ca="1" si="7"/>
        <v>-5</v>
      </c>
    </row>
    <row r="77" spans="1:11">
      <c r="A77" t="s">
        <v>153</v>
      </c>
      <c r="B77" s="41">
        <f t="shared" ca="1" si="9"/>
        <v>22157</v>
      </c>
      <c r="C77">
        <f t="shared" ca="1" si="10"/>
        <v>1</v>
      </c>
      <c r="D77">
        <f t="shared" ca="1" si="11"/>
        <v>0.676177978515625</v>
      </c>
      <c r="E77">
        <f t="shared" ca="1" si="12"/>
        <v>3</v>
      </c>
      <c r="F77">
        <f t="shared" ref="F77:F90" ca="1" si="13">(C77-C78)*ROUND(D77*10,0)</f>
        <v>7</v>
      </c>
    </row>
    <row r="78" spans="1:11">
      <c r="A78" t="s">
        <v>154</v>
      </c>
      <c r="B78" s="41">
        <f t="shared" ca="1" si="9"/>
        <v>66</v>
      </c>
      <c r="C78">
        <f t="shared" ca="1" si="10"/>
        <v>0</v>
      </c>
      <c r="D78">
        <f t="shared" ca="1" si="11"/>
        <v>2.01416015625E-3</v>
      </c>
      <c r="E78">
        <f t="shared" ca="1" si="12"/>
        <v>0</v>
      </c>
      <c r="F78">
        <f t="shared" ca="1" si="13"/>
        <v>0</v>
      </c>
    </row>
    <row r="79" spans="1:11">
      <c r="A79" t="s">
        <v>155</v>
      </c>
      <c r="B79" s="41">
        <f t="shared" ca="1" si="9"/>
        <v>26707</v>
      </c>
      <c r="C79">
        <f t="shared" ca="1" si="10"/>
        <v>1</v>
      </c>
      <c r="D79">
        <f t="shared" ca="1" si="11"/>
        <v>0.815032958984375</v>
      </c>
      <c r="E79">
        <f t="shared" ca="1" si="12"/>
        <v>4</v>
      </c>
      <c r="F79">
        <f t="shared" ca="1" si="13"/>
        <v>0</v>
      </c>
    </row>
    <row r="80" spans="1:11">
      <c r="A80" t="s">
        <v>156</v>
      </c>
      <c r="B80" s="41">
        <f t="shared" ca="1" si="9"/>
        <v>26000</v>
      </c>
      <c r="C80">
        <f t="shared" ca="1" si="10"/>
        <v>1</v>
      </c>
      <c r="D80">
        <f t="shared" ca="1" si="11"/>
        <v>0.79345703125</v>
      </c>
      <c r="E80">
        <f t="shared" ca="1" si="12"/>
        <v>4</v>
      </c>
      <c r="F80">
        <f t="shared" ca="1" si="13"/>
        <v>0</v>
      </c>
    </row>
    <row r="81" spans="1:6">
      <c r="A81" t="s">
        <v>157</v>
      </c>
      <c r="B81" s="41">
        <f t="shared" ca="1" si="9"/>
        <v>20105</v>
      </c>
      <c r="C81">
        <f t="shared" ca="1" si="10"/>
        <v>1</v>
      </c>
      <c r="D81">
        <f t="shared" ca="1" si="11"/>
        <v>0.613555908203125</v>
      </c>
      <c r="E81">
        <f t="shared" ca="1" si="12"/>
        <v>3</v>
      </c>
      <c r="F81">
        <f t="shared" ca="1" si="13"/>
        <v>0</v>
      </c>
    </row>
    <row r="82" spans="1:6">
      <c r="A82" t="s">
        <v>158</v>
      </c>
      <c r="B82" s="41">
        <f t="shared" ca="1" si="9"/>
        <v>24206</v>
      </c>
      <c r="C82">
        <f t="shared" ca="1" si="10"/>
        <v>1</v>
      </c>
      <c r="D82">
        <f t="shared" ca="1" si="11"/>
        <v>0.73870849609375</v>
      </c>
      <c r="E82">
        <f t="shared" ca="1" si="12"/>
        <v>3</v>
      </c>
      <c r="F82">
        <f t="shared" ca="1" si="13"/>
        <v>7</v>
      </c>
    </row>
    <row r="83" spans="1:6">
      <c r="A83" t="s">
        <v>159</v>
      </c>
      <c r="B83" s="41">
        <f t="shared" ca="1" si="9"/>
        <v>13999</v>
      </c>
      <c r="C83">
        <f t="shared" ca="1" si="10"/>
        <v>0</v>
      </c>
      <c r="D83">
        <f t="shared" ca="1" si="11"/>
        <v>0.427215576171875</v>
      </c>
      <c r="E83">
        <f t="shared" ca="1" si="12"/>
        <v>1</v>
      </c>
      <c r="F83">
        <f t="shared" ca="1" si="13"/>
        <v>-4</v>
      </c>
    </row>
    <row r="84" spans="1:6">
      <c r="A84" t="s">
        <v>160</v>
      </c>
      <c r="B84" s="41">
        <f t="shared" ca="1" si="9"/>
        <v>19132</v>
      </c>
      <c r="C84">
        <f t="shared" ca="1" si="10"/>
        <v>1</v>
      </c>
      <c r="D84">
        <f t="shared" ca="1" si="11"/>
        <v>0.5838623046875</v>
      </c>
      <c r="E84">
        <f t="shared" ca="1" si="12"/>
        <v>3</v>
      </c>
      <c r="F84">
        <f t="shared" ca="1" si="13"/>
        <v>0</v>
      </c>
    </row>
    <row r="85" spans="1:6">
      <c r="A85" t="s">
        <v>161</v>
      </c>
      <c r="B85" s="41">
        <f t="shared" ca="1" si="9"/>
        <v>19013</v>
      </c>
      <c r="C85">
        <f t="shared" ca="1" si="10"/>
        <v>1</v>
      </c>
      <c r="D85">
        <f t="shared" ca="1" si="11"/>
        <v>0.580230712890625</v>
      </c>
      <c r="E85">
        <f t="shared" ca="1" si="12"/>
        <v>3</v>
      </c>
      <c r="F85">
        <f t="shared" ca="1" si="13"/>
        <v>0</v>
      </c>
    </row>
    <row r="86" spans="1:6">
      <c r="A86" t="s">
        <v>162</v>
      </c>
      <c r="B86" s="41">
        <f t="shared" ca="1" si="9"/>
        <v>21914</v>
      </c>
      <c r="C86">
        <f t="shared" ca="1" si="10"/>
        <v>1</v>
      </c>
      <c r="D86">
        <f t="shared" ca="1" si="11"/>
        <v>0.66876220703125</v>
      </c>
      <c r="E86">
        <f t="shared" ca="1" si="12"/>
        <v>3</v>
      </c>
      <c r="F86">
        <f t="shared" ca="1" si="13"/>
        <v>7</v>
      </c>
    </row>
    <row r="87" spans="1:6">
      <c r="A87" t="s">
        <v>163</v>
      </c>
      <c r="B87" s="41">
        <f t="shared" ca="1" si="9"/>
        <v>3787</v>
      </c>
      <c r="C87">
        <f t="shared" ca="1" si="10"/>
        <v>0</v>
      </c>
      <c r="D87">
        <f t="shared" ca="1" si="11"/>
        <v>0.115570068359375</v>
      </c>
      <c r="E87">
        <f t="shared" ca="1" si="12"/>
        <v>0</v>
      </c>
      <c r="F87">
        <f t="shared" ca="1" si="13"/>
        <v>-1</v>
      </c>
    </row>
    <row r="88" spans="1:6">
      <c r="A88" t="s">
        <v>164</v>
      </c>
      <c r="B88" s="41">
        <f t="shared" ca="1" si="9"/>
        <v>22184</v>
      </c>
      <c r="C88">
        <f t="shared" ca="1" si="10"/>
        <v>1</v>
      </c>
      <c r="D88">
        <f t="shared" ca="1" si="11"/>
        <v>0.677001953125</v>
      </c>
      <c r="E88">
        <f t="shared" ca="1" si="12"/>
        <v>3</v>
      </c>
      <c r="F88">
        <f t="shared" ca="1" si="13"/>
        <v>0</v>
      </c>
    </row>
    <row r="89" spans="1:6">
      <c r="A89" t="s">
        <v>165</v>
      </c>
      <c r="B89" s="41">
        <f t="shared" ca="1" si="9"/>
        <v>17857</v>
      </c>
      <c r="C89">
        <f t="shared" ca="1" si="10"/>
        <v>1</v>
      </c>
      <c r="D89">
        <f t="shared" ca="1" si="11"/>
        <v>0.544952392578125</v>
      </c>
      <c r="E89">
        <f t="shared" ca="1" si="12"/>
        <v>3</v>
      </c>
      <c r="F89">
        <f t="shared" ca="1" si="13"/>
        <v>5</v>
      </c>
    </row>
    <row r="90" spans="1:6">
      <c r="A90" t="s">
        <v>166</v>
      </c>
      <c r="B90" s="41">
        <f t="shared" ca="1" si="9"/>
        <v>12646</v>
      </c>
      <c r="C90">
        <f t="shared" ca="1" si="10"/>
        <v>0</v>
      </c>
      <c r="D90">
        <f t="shared" ca="1" si="11"/>
        <v>0.38592529296875</v>
      </c>
      <c r="E90">
        <f t="shared" ca="1" si="12"/>
        <v>1</v>
      </c>
      <c r="F90">
        <f t="shared" ca="1" si="13"/>
        <v>0</v>
      </c>
    </row>
  </sheetData>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FE25A-A45B-4890-A64D-7521D0899662}">
  <dimension ref="B7:H14"/>
  <sheetViews>
    <sheetView workbookViewId="0">
      <selection activeCell="E34" sqref="E34"/>
    </sheetView>
  </sheetViews>
  <sheetFormatPr defaultRowHeight="15"/>
  <sheetData>
    <row r="7" spans="2:8">
      <c r="B7" s="103" t="s">
        <v>170</v>
      </c>
      <c r="C7" s="103"/>
      <c r="D7" s="103"/>
      <c r="E7" s="103"/>
      <c r="F7" s="103"/>
      <c r="G7" s="103"/>
      <c r="H7" s="103"/>
    </row>
    <row r="8" spans="2:8">
      <c r="B8" s="103"/>
      <c r="C8" s="103"/>
      <c r="D8" s="103"/>
      <c r="E8" s="103"/>
      <c r="F8" s="103"/>
      <c r="G8" s="103"/>
      <c r="H8" s="103"/>
    </row>
    <row r="9" spans="2:8">
      <c r="B9" s="103"/>
      <c r="C9" s="103"/>
      <c r="D9" s="103"/>
      <c r="E9" s="103"/>
      <c r="F9" s="103"/>
      <c r="G9" s="103"/>
      <c r="H9" s="103"/>
    </row>
    <row r="10" spans="2:8">
      <c r="B10" s="103"/>
      <c r="C10" s="103"/>
      <c r="D10" s="103"/>
      <c r="E10" s="103"/>
      <c r="F10" s="103"/>
      <c r="G10" s="103"/>
      <c r="H10" s="103"/>
    </row>
    <row r="11" spans="2:8">
      <c r="B11" s="103"/>
      <c r="C11" s="103"/>
      <c r="D11" s="103"/>
      <c r="E11" s="103"/>
      <c r="F11" s="103"/>
      <c r="G11" s="103"/>
      <c r="H11" s="103"/>
    </row>
    <row r="12" spans="2:8">
      <c r="B12" s="103"/>
      <c r="C12" s="103"/>
      <c r="D12" s="103"/>
      <c r="E12" s="103"/>
      <c r="F12" s="103"/>
      <c r="G12" s="103"/>
      <c r="H12" s="103"/>
    </row>
    <row r="13" spans="2:8">
      <c r="B13" s="103"/>
      <c r="C13" s="103"/>
      <c r="D13" s="103"/>
      <c r="E13" s="103"/>
      <c r="F13" s="103"/>
      <c r="G13" s="103"/>
      <c r="H13" s="103"/>
    </row>
    <row r="14" spans="2:8">
      <c r="B14" s="103"/>
      <c r="C14" s="103"/>
      <c r="D14" s="103"/>
      <c r="E14" s="103"/>
      <c r="F14" s="103"/>
      <c r="G14" s="103"/>
      <c r="H14" s="103"/>
    </row>
  </sheetData>
  <mergeCells count="1">
    <mergeCell ref="B7:H14"/>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FC4D7A32A34E94B953742578E0D227D" ma:contentTypeVersion="15" ma:contentTypeDescription="Create a new document." ma:contentTypeScope="" ma:versionID="6062e902822a1ea35e0b6c93f60576e5">
  <xsd:schema xmlns:xsd="http://www.w3.org/2001/XMLSchema" xmlns:xs="http://www.w3.org/2001/XMLSchema" xmlns:p="http://schemas.microsoft.com/office/2006/metadata/properties" xmlns:ns1="http://schemas.microsoft.com/sharepoint/v3" xmlns:ns3="d8c16f6f-632d-4fa9-9000-4a0cb55aa11b" xmlns:ns4="6588c10b-b5ed-4e95-9d69-08b9b2ce7055" targetNamespace="http://schemas.microsoft.com/office/2006/metadata/properties" ma:root="true" ma:fieldsID="9a7d56c96ea3c0bda530556fd5715147" ns1:_="" ns3:_="" ns4:_="">
    <xsd:import namespace="http://schemas.microsoft.com/sharepoint/v3"/>
    <xsd:import namespace="d8c16f6f-632d-4fa9-9000-4a0cb55aa11b"/>
    <xsd:import namespace="6588c10b-b5ed-4e95-9d69-08b9b2ce705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Location" minOccurs="0"/>
                <xsd:element ref="ns3:MediaServiceAutoKeyPoints" minOccurs="0"/>
                <xsd:element ref="ns3:MediaServiceKeyPoints" minOccurs="0"/>
                <xsd:element ref="ns1:_ip_UnifiedCompliancePolicyProperties" minOccurs="0"/>
                <xsd:element ref="ns1:_ip_UnifiedCompliancePolicyUIActio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8c16f6f-632d-4fa9-9000-4a0cb55aa11b"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MediaServic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88c10b-b5ed-4e95-9d69-08b9b2ce705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7B51EC0E-1F4D-4A53-9313-26AAFAC23B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8c16f6f-632d-4fa9-9000-4a0cb55aa11b"/>
    <ds:schemaRef ds:uri="6588c10b-b5ed-4e95-9d69-08b9b2ce70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3BD24FA-A4D4-4F71-A18A-C8260E97BFC1}">
  <ds:schemaRefs>
    <ds:schemaRef ds:uri="http://schemas.microsoft.com/sharepoint/v3/contenttype/forms"/>
  </ds:schemaRefs>
</ds:datastoreItem>
</file>

<file path=customXml/itemProps3.xml><?xml version="1.0" encoding="utf-8"?>
<ds:datastoreItem xmlns:ds="http://schemas.openxmlformats.org/officeDocument/2006/customXml" ds:itemID="{23FC55F1-8C15-4A13-B875-E9240B3D0196}">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Hand DQ1</vt:lpstr>
      <vt:lpstr>Formulas DQ2</vt:lpstr>
      <vt:lpstr>Sheet2</vt: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Mercer</dc:creator>
  <cp:lastModifiedBy>Richard Ketchersid</cp:lastModifiedBy>
  <dcterms:created xsi:type="dcterms:W3CDTF">2015-09-23T01:13:46Z</dcterms:created>
  <dcterms:modified xsi:type="dcterms:W3CDTF">2022-07-20T21:44:30Z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0x0101002FC4D7A32A34E94B953742578E0D227D</vt:lpwstr>
  </property>
</Properties>
</file>