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3\"/>
    </mc:Choice>
  </mc:AlternateContent>
  <xr:revisionPtr revIDLastSave="0" documentId="10_ncr:80_{0F4B4F57-F881-4977-BBA3-CEBDDBE2E875}" xr6:coauthVersionLast="45" xr6:coauthVersionMax="45" xr10:uidLastSave="{00000000-0000-0000-0000-000000000000}"/>
  <bookViews>
    <workbookView xWindow="1500" yWindow="1416" windowWidth="19728" windowHeight="9912" tabRatio="500" xr2:uid="{00000000-000D-0000-FFFF-FFFF00000000}"/>
  </bookViews>
  <sheets>
    <sheet name="Interest" sheetId="1" r:id="rId1"/>
    <sheet name="Sheet1" sheetId="2" state="hidden" r:id="rId2"/>
  </sheets>
  <calcPr calcId="191029" concurrentCalc="0"/>
  <customWorkbookViews>
    <customWorkbookView name="Richard Ketchersid - Personal View" guid="{155D4935-5B0D-4D9B-9526-5391F2A5AE7E}" mergeInterval="0" personalView="1" xWindow="125" yWindow="118" windowWidth="1644" windowHeight="826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B12" i="2"/>
  <c r="B13" i="2"/>
  <c r="B14" i="2"/>
  <c r="B15" i="2"/>
  <c r="D15" i="2"/>
  <c r="C15" i="2"/>
  <c r="B16" i="2"/>
  <c r="B17" i="2"/>
  <c r="B18" i="2"/>
  <c r="B19" i="2"/>
  <c r="B20" i="2"/>
  <c r="D20" i="2"/>
  <c r="B22" i="1"/>
  <c r="C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D33" i="2"/>
  <c r="E33" i="2"/>
  <c r="C33" i="2"/>
  <c r="D32" i="2"/>
  <c r="E32" i="2"/>
  <c r="C32" i="2"/>
  <c r="D31" i="2"/>
  <c r="E31" i="2"/>
  <c r="C31" i="2"/>
  <c r="D30" i="2"/>
  <c r="E30" i="2"/>
  <c r="C30" i="2"/>
  <c r="D29" i="2"/>
  <c r="E29" i="2"/>
  <c r="C29" i="2"/>
  <c r="D28" i="2"/>
  <c r="E28" i="2"/>
  <c r="C28" i="2"/>
  <c r="D27" i="2"/>
  <c r="E27" i="2"/>
  <c r="C27" i="2"/>
  <c r="D26" i="2"/>
  <c r="E26" i="2"/>
  <c r="C26" i="2"/>
  <c r="D25" i="2"/>
  <c r="E25" i="2"/>
  <c r="C25" i="2"/>
  <c r="D24" i="2"/>
  <c r="E24" i="2"/>
  <c r="C24" i="2"/>
  <c r="D23" i="2"/>
  <c r="E23" i="2"/>
  <c r="C23" i="2"/>
  <c r="D22" i="2"/>
  <c r="E22" i="2"/>
  <c r="C22" i="2"/>
  <c r="D21" i="2"/>
  <c r="E21" i="2"/>
  <c r="C21" i="2"/>
  <c r="E20" i="2"/>
  <c r="D19" i="2"/>
  <c r="E19" i="2"/>
  <c r="C19" i="2"/>
  <c r="D18" i="2"/>
  <c r="E18" i="2"/>
  <c r="C18" i="2"/>
  <c r="D17" i="2"/>
  <c r="E17" i="2"/>
  <c r="C17" i="2"/>
  <c r="D16" i="2"/>
  <c r="E16" i="2"/>
  <c r="C16" i="2"/>
  <c r="E15" i="2"/>
  <c r="D14" i="2"/>
  <c r="E14" i="2"/>
  <c r="C14" i="2"/>
  <c r="D13" i="2"/>
  <c r="E13" i="2"/>
  <c r="C13" i="2"/>
  <c r="D12" i="2"/>
  <c r="E12" i="2"/>
  <c r="C12" i="2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<sst xmlns="http://schemas.openxmlformats.org/spreadsheetml/2006/main" count="63" uniqueCount="61">
  <si>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</si>
  <si>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</si>
  <si>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</si>
  <si>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</si>
  <si>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</si>
  <si>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</si>
  <si>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</si>
  <si>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</si>
  <si>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</si>
  <si>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</si>
  <si>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</si>
  <si>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</si>
  <si>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</si>
  <si>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</si>
  <si>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</si>
  <si>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</si>
  <si>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</si>
  <si>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</si>
  <si>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</si>
  <si>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</si>
  <si>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</si>
  <si>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</si>
  <si>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</si>
  <si>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</si>
  <si>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</si>
  <si>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simple interest</t>
  </si>
  <si>
    <t>compound interest</t>
  </si>
  <si>
    <t>P</t>
  </si>
  <si>
    <t>FV</t>
  </si>
  <si>
    <t>Copy the exact FV for each case and paste here as a value.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</si>
  <si>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</si>
  <si>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</si>
  <si>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</si>
  <si>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</si>
  <si>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</si>
  <si>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</si>
  <si>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</si>
  <si>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</si>
  <si>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</si>
  <si>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</si>
  <si>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</si>
  <si>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</si>
  <si>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</si>
  <si>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</si>
  <si>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</si>
  <si>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</si>
  <si>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</si>
  <si>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</si>
  <si>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</si>
  <si>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</si>
  <si>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</si>
  <si>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</si>
  <si>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</si>
  <si>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Full Name (5 letters)</t>
  </si>
  <si>
    <t>- In C18 enter your name and the data will generate.</t>
  </si>
  <si>
    <t>Experiment with different values of P until the value after 10 years is at least $10,000. Find the least such value of P in whole dollars for simple interest and compound interest. What value did you use?  Answer below in E16:E17 and enter the FV in F16:F17.</t>
  </si>
  <si>
    <t>Comment on what you notice comparing simple and compound interest. (Box Below)</t>
  </si>
  <si>
    <t>Comment on what you notice here.</t>
  </si>
  <si>
    <t>- In E22 write the Excel formula for P +  P⋅r⋅t (simple interest). Add "$" signs on your cell references for P and r so that autofill correctly copies those down.
- In G22 write the Excel formula for P⋅(1 + r)^t (compound interest). Add "$" signs on your cell references for P and r so that autofill correctly copies those down.
- In F22 and D22 write the Excel formula for I = FV - P. Again, add necessary "$" signs to your cell references.</t>
  </si>
  <si>
    <t>Fill out the table without entering any additional formulas. (One double click will do it!)</t>
  </si>
  <si>
    <t>Enter Name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</si>
</sst>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64" fontId="0" fillId="5" borderId="31" xfId="1" applyNumberFormat="1" applyFont="1" applyFill="1" applyBorder="1" applyProtection="1">
      <protection locked="0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24" xfId="0" applyFont="1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2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26" xfId="0" applyFill="1" applyBorder="1" applyAlignment="1">
      <alignment horizontal="left" vertical="top" wrapText="1"/>
    </xf>
    <xf numFmtId="0" fontId="0" fillId="4" borderId="27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4" borderId="28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2" borderId="29" xfId="0" quotePrefix="1" applyFill="1" applyBorder="1" applyAlignment="1">
      <alignment horizontal="left"/>
    </xf>
    <xf numFmtId="10" fontId="0" fillId="2" borderId="7" xfId="2" applyNumberFormat="1" applyFont="1" applyFill="1" applyBorder="1" applyAlignment="1" applyProtection="1">
      <alignment horizontal="center"/>
      <protection hidden="1"/>
    </xf>
    <xf numFmtId="164" fontId="0" fillId="7" borderId="14" xfId="1" applyNumberFormat="1" applyFont="1" applyFill="1" applyBorder="1" applyAlignment="1" applyProtection="1">
      <alignment horizontal="center"/>
      <protection locked="0"/>
    </xf>
    <xf numFmtId="164" fontId="0" fillId="7" borderId="13" xfId="1" applyNumberFormat="1" applyFont="1" applyFill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Interest!$D$21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Interest!$C$22:$C$35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Interest!$D$22:$D$35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Interest!$F$21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Interest!$C$22:$C$35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Interest!$F$22:$F$35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67408</xdr:colOff>
      <xdr:row>17</xdr:row>
      <xdr:rowOff>58614</xdr:rowOff>
    </xdr:from>
    <xdr:to>
      <xdr:col>10</xdr:col>
      <xdr:colOff>82062</xdr:colOff>
      <xdr:row>28</xdr:row>
      <xdr:rowOff>11719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B030E21-28A4-4DF6-9291-D76FAE8B7EAA}">
  <header guid="{0B030E21-28A4-4DF6-9291-D76FAE8B7EAA}" dateTime="2021-02-24T11:54:29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B030E21-28A4-4DF6-9291-D76FAE8B7EAA}" name="Richard Ketchersid" id="-1739581216" dateTime="2021-02-24T11:54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130" zoomScaleNormal="130" zoomScalePageLayoutView="184" workbookViewId="0">
      <selection activeCell="A19" sqref="A19"/>
    </sheetView>
  </sheetViews>
  <sheetFormatPr defaultColWidth="11" defaultRowHeight="15.6"/>
  <cols>
    <col min="1" max="1" width="8.69921875" style="1" bestFit="1" customWidth="1"/>
    <col min="2" max="2" width="9.19921875" style="1" customWidth="1"/>
    <col min="3" max="3" width="9.3984375" style="1" customWidth="1"/>
    <col min="4" max="4" width="16.19921875" style="1" customWidth="1"/>
    <col min="5" max="5" width="12.59765625" style="4" customWidth="1"/>
    <col min="6" max="6" width="13.09765625" style="2" customWidth="1"/>
    <col min="7" max="7" width="15.59765625" customWidth="1"/>
    <col min="9" max="9" width="15.19921875" bestFit="1" customWidth="1"/>
    <col min="10" max="10" width="17.59765625" bestFit="1" customWidth="1"/>
  </cols>
  <sheetData>
    <row r="1" spans="2:10" ht="16.2" thickBot="1">
      <c r="B1" s="92" t="s">
        <v>54</v>
      </c>
      <c r="C1" s="70"/>
      <c r="D1" s="70"/>
      <c r="E1" s="70"/>
      <c r="F1" s="70"/>
      <c r="G1" s="71"/>
    </row>
    <row r="2" spans="2:10" ht="33" customHeight="1" thickBot="1">
      <c r="B2" s="51" t="s">
        <v>58</v>
      </c>
      <c r="C2" s="52"/>
      <c r="D2" s="52"/>
      <c r="E2" s="52"/>
      <c r="F2" s="52"/>
      <c r="G2" s="53"/>
    </row>
    <row r="3" spans="2:10" ht="16.2" thickTop="1">
      <c r="B3" s="54"/>
      <c r="C3" s="55"/>
      <c r="D3" s="55"/>
      <c r="E3" s="55"/>
      <c r="F3" s="55"/>
      <c r="G3" s="56"/>
      <c r="I3" s="49" t="s">
        <v>7</v>
      </c>
      <c r="J3" s="50"/>
    </row>
    <row r="4" spans="2:10">
      <c r="B4" s="54"/>
      <c r="C4" s="55"/>
      <c r="D4" s="55"/>
      <c r="E4" s="55"/>
      <c r="F4" s="55"/>
      <c r="G4" s="56"/>
      <c r="I4" s="5" t="s">
        <v>8</v>
      </c>
      <c r="J4" s="6" t="s">
        <v>9</v>
      </c>
    </row>
    <row r="5" spans="2:10">
      <c r="B5" s="54"/>
      <c r="C5" s="55"/>
      <c r="D5" s="55"/>
      <c r="E5" s="55"/>
      <c r="F5" s="55"/>
      <c r="G5" s="56"/>
      <c r="I5" s="7" t="s">
        <v>10</v>
      </c>
      <c r="J5" s="8" t="s">
        <v>11</v>
      </c>
    </row>
    <row r="6" spans="2:10" ht="16.2" thickBot="1">
      <c r="B6" s="57"/>
      <c r="C6" s="58"/>
      <c r="D6" s="58"/>
      <c r="E6" s="58"/>
      <c r="F6" s="58"/>
      <c r="G6" s="59"/>
      <c r="I6" s="9" t="s">
        <v>12</v>
      </c>
      <c r="J6" s="8" t="s">
        <v>13</v>
      </c>
    </row>
    <row r="7" spans="2:10" ht="16.2" thickBot="1">
      <c r="B7" s="69" t="s">
        <v>59</v>
      </c>
      <c r="C7" s="70"/>
      <c r="D7" s="70"/>
      <c r="E7" s="70"/>
      <c r="F7" s="70"/>
      <c r="G7" s="71"/>
      <c r="I7" s="10" t="s">
        <v>14</v>
      </c>
      <c r="J7" s="8" t="s">
        <v>15</v>
      </c>
    </row>
    <row r="8" spans="2:10" ht="16.2" customHeight="1" thickBot="1">
      <c r="B8" s="60" t="s">
        <v>55</v>
      </c>
      <c r="C8" s="61"/>
      <c r="D8" s="61"/>
      <c r="E8" s="61"/>
      <c r="F8" s="61"/>
      <c r="G8" s="62"/>
      <c r="I8" s="11" t="s">
        <v>16</v>
      </c>
      <c r="J8" s="12" t="s">
        <v>17</v>
      </c>
    </row>
    <row r="9" spans="2:10" ht="16.2" thickTop="1">
      <c r="B9" s="63"/>
      <c r="C9" s="64"/>
      <c r="D9" s="64"/>
      <c r="E9" s="64"/>
      <c r="F9" s="64"/>
      <c r="G9" s="65"/>
    </row>
    <row r="10" spans="2:10" ht="15.6" customHeight="1" thickBot="1">
      <c r="B10" s="66"/>
      <c r="C10" s="67"/>
      <c r="D10" s="67"/>
      <c r="E10" s="67"/>
      <c r="F10" s="67"/>
      <c r="G10" s="68"/>
    </row>
    <row r="11" spans="2:10" ht="15.6" customHeight="1" thickBot="1">
      <c r="B11" s="89" t="s">
        <v>56</v>
      </c>
      <c r="C11" s="90"/>
      <c r="D11" s="90"/>
      <c r="E11" s="90"/>
      <c r="F11" s="90"/>
      <c r="G11" s="91"/>
    </row>
    <row r="12" spans="2:10" ht="15.6" customHeight="1">
      <c r="B12" s="81" t="s">
        <v>57</v>
      </c>
      <c r="C12" s="82"/>
      <c r="D12" s="82"/>
      <c r="E12" s="82"/>
      <c r="F12" s="82"/>
      <c r="G12" s="83"/>
    </row>
    <row r="13" spans="2:10" ht="15.6" customHeight="1">
      <c r="B13" s="84"/>
      <c r="C13" s="80"/>
      <c r="D13" s="80"/>
      <c r="E13" s="80"/>
      <c r="F13" s="80"/>
      <c r="G13" s="85"/>
    </row>
    <row r="14" spans="2:10" ht="15.6" customHeight="1" thickBot="1">
      <c r="B14" s="86"/>
      <c r="C14" s="87"/>
      <c r="D14" s="87"/>
      <c r="E14" s="87"/>
      <c r="F14" s="87"/>
      <c r="G14" s="88"/>
    </row>
    <row r="15" spans="2:10" ht="16.2" thickBot="1">
      <c r="B15" s="20"/>
      <c r="C15" s="20"/>
      <c r="D15" s="20"/>
      <c r="E15" s="14" t="s">
        <v>27</v>
      </c>
      <c r="F15" s="14" t="s">
        <v>28</v>
      </c>
      <c r="G15" s="20"/>
    </row>
    <row r="16" spans="2:10">
      <c r="D16" s="3" t="s">
        <v>25</v>
      </c>
      <c r="E16" s="44"/>
      <c r="F16" s="45"/>
      <c r="G16" s="72" t="s">
        <v>29</v>
      </c>
      <c r="H16" s="73"/>
    </row>
    <row r="17" spans="1:8" ht="16.2" thickBot="1">
      <c r="D17" s="3" t="s">
        <v>26</v>
      </c>
      <c r="E17" s="44"/>
      <c r="F17" s="45"/>
      <c r="G17" s="74"/>
      <c r="H17" s="75"/>
    </row>
    <row r="18" spans="1:8" ht="16.2" thickBot="1">
      <c r="A18" s="76" t="s">
        <v>60</v>
      </c>
      <c r="B18" s="77"/>
      <c r="C18" s="78" t="s">
        <v>53</v>
      </c>
      <c r="D18" s="79"/>
      <c r="E18" s="37"/>
      <c r="F18" s="38"/>
    </row>
    <row r="19" spans="1:8" ht="16.2" thickBot="1">
      <c r="D19" s="47" t="s">
        <v>5</v>
      </c>
      <c r="E19" s="47"/>
      <c r="F19" s="48" t="s">
        <v>6</v>
      </c>
      <c r="G19" s="48"/>
    </row>
    <row r="20" spans="1:8" s="15" customFormat="1" ht="31.2">
      <c r="A20" s="13" t="s">
        <v>0</v>
      </c>
      <c r="B20" s="13" t="s">
        <v>1</v>
      </c>
      <c r="C20" s="14" t="s">
        <v>2</v>
      </c>
      <c r="D20" s="18" t="s">
        <v>4</v>
      </c>
      <c r="E20" s="16" t="s">
        <v>3</v>
      </c>
      <c r="F20" s="18" t="s">
        <v>4</v>
      </c>
      <c r="G20" s="16" t="s">
        <v>3</v>
      </c>
    </row>
    <row r="21" spans="1:8" s="15" customFormat="1" ht="16.2" thickBot="1">
      <c r="A21" s="13" t="s">
        <v>23</v>
      </c>
      <c r="B21" s="13" t="s">
        <v>24</v>
      </c>
      <c r="C21" s="14" t="s">
        <v>18</v>
      </c>
      <c r="D21" s="19" t="s">
        <v>21</v>
      </c>
      <c r="E21" s="17" t="s">
        <v>19</v>
      </c>
      <c r="F21" s="19" t="s">
        <v>20</v>
      </c>
      <c r="G21" s="17" t="s">
        <v>22</v>
      </c>
    </row>
    <row r="22" spans="1:8">
      <c r="A22" s="44">
        <v>600</v>
      </c>
      <c r="B22" s="93" t="str">
        <f>IF(C18="Full Name (5 letters)", "Fill C14",5%+SIGN(0.5-Sheet1!C15)*(1%+Sheet1!D20/100))</f>
        <v>Fill C14</v>
      </c>
      <c r="C22" s="1">
        <v>0</v>
      </c>
      <c r="D22" s="95"/>
      <c r="E22" s="39"/>
      <c r="F22" s="21"/>
      <c r="G22" s="22"/>
    </row>
    <row r="23" spans="1:8">
      <c r="C23" s="1">
        <f>C22+1</f>
        <v>1</v>
      </c>
      <c r="D23" s="94"/>
      <c r="E23" s="40"/>
      <c r="F23" s="23"/>
      <c r="G23" s="24"/>
    </row>
    <row r="24" spans="1:8">
      <c r="C24" s="1">
        <f t="shared" ref="C24:C27" si="0">C23+1</f>
        <v>2</v>
      </c>
      <c r="D24" s="25"/>
      <c r="E24" s="40"/>
      <c r="F24" s="23"/>
      <c r="G24" s="24"/>
    </row>
    <row r="25" spans="1:8">
      <c r="C25" s="1">
        <f t="shared" si="0"/>
        <v>3</v>
      </c>
      <c r="D25" s="25"/>
      <c r="E25" s="40"/>
      <c r="F25" s="23"/>
      <c r="G25" s="24"/>
    </row>
    <row r="26" spans="1:8">
      <c r="C26" s="1">
        <f t="shared" si="0"/>
        <v>4</v>
      </c>
      <c r="D26" s="25"/>
      <c r="E26" s="40"/>
      <c r="F26" s="23"/>
      <c r="G26" s="24"/>
    </row>
    <row r="27" spans="1:8" ht="15" customHeight="1" thickBot="1">
      <c r="C27" s="1">
        <f t="shared" si="0"/>
        <v>5</v>
      </c>
      <c r="D27" s="94"/>
      <c r="E27" s="41"/>
      <c r="F27" s="26"/>
      <c r="G27" s="27"/>
    </row>
    <row r="28" spans="1:8" ht="16.2" thickBot="1">
      <c r="C28" s="1">
        <v>10</v>
      </c>
      <c r="D28" s="28"/>
      <c r="E28" s="28"/>
      <c r="F28" s="29"/>
      <c r="G28" s="30"/>
    </row>
    <row r="29" spans="1:8">
      <c r="C29" s="1">
        <v>15</v>
      </c>
      <c r="D29" s="31"/>
      <c r="E29" s="42"/>
      <c r="F29" s="32"/>
      <c r="G29" s="33"/>
    </row>
    <row r="30" spans="1:8">
      <c r="C30" s="1">
        <v>20</v>
      </c>
      <c r="D30" s="25"/>
      <c r="E30" s="40"/>
      <c r="F30" s="23"/>
      <c r="G30" s="24"/>
    </row>
    <row r="31" spans="1:8">
      <c r="C31" s="1">
        <v>25</v>
      </c>
      <c r="D31" s="25"/>
      <c r="E31" s="40"/>
      <c r="F31" s="23"/>
      <c r="G31" s="24"/>
    </row>
    <row r="32" spans="1:8">
      <c r="C32" s="1">
        <v>30</v>
      </c>
      <c r="D32" s="25"/>
      <c r="E32" s="40"/>
      <c r="F32" s="23"/>
      <c r="G32" s="24"/>
    </row>
    <row r="33" spans="1:7">
      <c r="C33" s="1">
        <v>40</v>
      </c>
      <c r="D33" s="25"/>
      <c r="E33" s="40"/>
      <c r="F33" s="23"/>
      <c r="G33" s="24"/>
    </row>
    <row r="34" spans="1:7">
      <c r="C34" s="1">
        <v>50</v>
      </c>
      <c r="D34" s="25"/>
      <c r="E34" s="40"/>
      <c r="F34" s="23"/>
      <c r="G34" s="24"/>
    </row>
    <row r="35" spans="1:7" ht="16.2" thickBot="1">
      <c r="C35" s="1">
        <v>60</v>
      </c>
      <c r="D35" s="34"/>
      <c r="E35" s="43"/>
      <c r="F35" s="35"/>
      <c r="G35" s="36"/>
    </row>
    <row r="36" spans="1:7">
      <c r="A36"/>
      <c r="B36"/>
      <c r="C36"/>
      <c r="D36"/>
      <c r="E36"/>
      <c r="F36"/>
    </row>
    <row r="37" spans="1:7">
      <c r="A37"/>
      <c r="B37"/>
      <c r="C37"/>
      <c r="D37"/>
      <c r="E37"/>
      <c r="F37"/>
    </row>
    <row r="38" spans="1:7">
      <c r="A38"/>
      <c r="B38"/>
      <c r="C38"/>
      <c r="D38"/>
      <c r="E38"/>
      <c r="F38"/>
    </row>
    <row r="39" spans="1:7">
      <c r="A39"/>
      <c r="B39"/>
      <c r="C39"/>
      <c r="D39"/>
      <c r="E39"/>
      <c r="F39"/>
    </row>
    <row r="40" spans="1:7">
      <c r="A40"/>
      <c r="B40"/>
      <c r="C40"/>
      <c r="D40"/>
      <c r="E40"/>
      <c r="F40"/>
    </row>
    <row r="41" spans="1:7">
      <c r="A41"/>
      <c r="B41"/>
      <c r="C41"/>
      <c r="D41"/>
      <c r="E41"/>
      <c r="F41"/>
    </row>
    <row r="42" spans="1:7">
      <c r="A42"/>
      <c r="B42"/>
      <c r="C42"/>
      <c r="D42"/>
      <c r="E42"/>
      <c r="F42"/>
    </row>
    <row r="43" spans="1:7">
      <c r="A43"/>
      <c r="B43"/>
      <c r="C43"/>
      <c r="D43"/>
      <c r="E43"/>
      <c r="F43"/>
    </row>
    <row r="44" spans="1:7">
      <c r="A44"/>
      <c r="B44"/>
      <c r="C44"/>
      <c r="D44"/>
      <c r="E44"/>
      <c r="F44"/>
    </row>
    <row r="45" spans="1:7">
      <c r="A45"/>
      <c r="B45"/>
      <c r="C45"/>
      <c r="D45"/>
      <c r="E45"/>
      <c r="F45"/>
    </row>
    <row r="46" spans="1:7">
      <c r="A46"/>
      <c r="B46"/>
      <c r="C46"/>
      <c r="D46"/>
      <c r="E46"/>
      <c r="F46"/>
    </row>
    <row r="47" spans="1:7">
      <c r="A47"/>
      <c r="B47"/>
      <c r="C47"/>
      <c r="D47"/>
      <c r="E47"/>
      <c r="F47"/>
    </row>
    <row r="48" spans="1:7">
      <c r="A48"/>
      <c r="B48"/>
      <c r="C48"/>
      <c r="D48"/>
      <c r="E48"/>
      <c r="F48"/>
    </row>
  </sheetData>
  <sheetProtection algorithmName="SHA-512" hashValue="ElUect0Vop7+JY0SPzDHIvBVLjTWBy0CIND9Q1Mg/tvKdC8iVEukcAlYFHFcYNVhymyiMwXi+B0ui+e/1a8wYA==" saltValue="paGEOR0rz4aBbO/VCLVF7Q==" spinCount="100000" sheet="1" formatCells="0" formatColumns="0" formatRows="0"/>
  <customSheetViews>
    <customSheetView guid="{155D4935-5B0D-4D9B-9526-5391F2A5AE7E}" scale="130">
      <selection activeCell="A19" sqref="A19"/>
      <pageMargins left="0.7" right="0.7" top="0.75" bottom="0.75" header="0.3" footer="0.3"/>
      <pageSetup orientation="portrait" r:id="rId1"/>
    </customSheetView>
  </customSheetViews>
  <mergeCells count="12">
    <mergeCell ref="B1:G1"/>
    <mergeCell ref="D19:E19"/>
    <mergeCell ref="F19:G19"/>
    <mergeCell ref="I3:J3"/>
    <mergeCell ref="B2:G6"/>
    <mergeCell ref="B8:G10"/>
    <mergeCell ref="B7:G7"/>
    <mergeCell ref="G16:H17"/>
    <mergeCell ref="A18:B18"/>
    <mergeCell ref="C18:D18"/>
    <mergeCell ref="B11:G11"/>
    <mergeCell ref="B12:G14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6A75-6040-406C-8E1B-B875E549B226}">
  <dimension ref="A1:W45"/>
  <sheetViews>
    <sheetView workbookViewId="0">
      <selection activeCell="D12" sqref="D12"/>
    </sheetView>
  </sheetViews>
  <sheetFormatPr defaultRowHeight="15.6"/>
  <cols>
    <col min="5" max="6" width="9.8984375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CODE(MID(Interest!C$18,A6,1))</f>
        <v>70</v>
      </c>
      <c r="C6">
        <f>MOD(B6,16)</f>
        <v>6</v>
      </c>
      <c r="D6">
        <f>MOD((B6-C6)/16,16)</f>
        <v>4</v>
      </c>
      <c r="E6">
        <f ca="1">INDIRECT("R"&amp;(C6+1)&amp;"C"&amp;(D6+7),0)</f>
        <v>251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CODE(MID(Interest!C$18,A7,1))</f>
        <v>117</v>
      </c>
      <c r="C7">
        <f t="shared" ref="C7:C10" si="0">MOD(B7,16)</f>
        <v>5</v>
      </c>
      <c r="D7">
        <f t="shared" ref="D7:D10" si="1">MOD((B7-C7)/16,16)</f>
        <v>7</v>
      </c>
      <c r="E7">
        <f t="shared" ref="E7:E10" ca="1" si="2">INDIRECT("R"&amp;(C7+1)&amp;"C"&amp;(D7+7),0)</f>
        <v>211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CODE(MID(Interest!C$18,A8,1))</f>
        <v>108</v>
      </c>
      <c r="C8">
        <f t="shared" si="0"/>
        <v>12</v>
      </c>
      <c r="D8">
        <f t="shared" si="1"/>
        <v>6</v>
      </c>
      <c r="E8">
        <f t="shared" ca="1" si="2"/>
        <v>641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CODE(MID(Interest!C$18,A9,1))</f>
        <v>108</v>
      </c>
      <c r="C9">
        <f t="shared" si="0"/>
        <v>12</v>
      </c>
      <c r="D9">
        <f t="shared" si="1"/>
        <v>6</v>
      </c>
      <c r="E9">
        <f t="shared" ca="1" si="2"/>
        <v>641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CODE(MID(Interest!C$18,A10,1))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30</v>
      </c>
      <c r="B11">
        <f ca="1">MOD(PRODUCT(E6:E10),F13)</f>
        <v>26562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31</v>
      </c>
      <c r="B12">
        <f ca="1">MOD(B11*F11+F12,F13)</f>
        <v>31187</v>
      </c>
      <c r="C12">
        <f ca="1">MOD(B12,2)</f>
        <v>1</v>
      </c>
      <c r="D12">
        <f ca="1">B12/F$13</f>
        <v>0.951751708984375</v>
      </c>
      <c r="E12">
        <f ca="1">IF(D12&lt;0.25,0,IF(D12&lt;0.5,1,IF(D12&lt;0.75,3,4)))</f>
        <v>4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32</v>
      </c>
      <c r="B13" s="46">
        <f t="shared" ref="B13:B33" ca="1" si="3">MOD(B12*F$11+F$12,F$13)</f>
        <v>22800</v>
      </c>
      <c r="C13">
        <f t="shared" ref="C13:C33" ca="1" si="4">IF(D13&lt;0.5,0,1)</f>
        <v>1</v>
      </c>
      <c r="D13">
        <f t="shared" ref="D13:D33" ca="1" si="5">B13/F$13</f>
        <v>0.69580078125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33</v>
      </c>
      <c r="B14" s="46">
        <f t="shared" ca="1" si="3"/>
        <v>31753</v>
      </c>
      <c r="C14">
        <f t="shared" ca="1" si="4"/>
        <v>1</v>
      </c>
      <c r="D14">
        <f t="shared" ca="1" si="5"/>
        <v>0.969024658203125</v>
      </c>
      <c r="E14">
        <f t="shared" ca="1" si="6"/>
        <v>4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34</v>
      </c>
      <c r="B15" s="46">
        <f t="shared" ca="1" si="3"/>
        <v>15886</v>
      </c>
      <c r="C15">
        <f t="shared" ca="1" si="4"/>
        <v>0</v>
      </c>
      <c r="D15">
        <f t="shared" ca="1" si="5"/>
        <v>0.48480224609375</v>
      </c>
      <c r="E15">
        <f t="shared" ca="1" si="6"/>
        <v>1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35</v>
      </c>
      <c r="B16" s="46">
        <f t="shared" ca="1" si="3"/>
        <v>24623</v>
      </c>
      <c r="C16">
        <f t="shared" ca="1" si="4"/>
        <v>1</v>
      </c>
      <c r="D16">
        <f t="shared" ca="1" si="5"/>
        <v>0.751434326171875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36</v>
      </c>
      <c r="B17" s="46">
        <f t="shared" ca="1" si="3"/>
        <v>30268</v>
      </c>
      <c r="C17">
        <f t="shared" ca="1" si="4"/>
        <v>1</v>
      </c>
      <c r="D17">
        <f t="shared" ca="1" si="5"/>
        <v>0.9237060546875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37</v>
      </c>
      <c r="B18" s="46">
        <f t="shared" ca="1" si="3"/>
        <v>20421</v>
      </c>
      <c r="C18">
        <f t="shared" ca="1" si="4"/>
        <v>1</v>
      </c>
      <c r="D18">
        <f t="shared" ca="1" si="5"/>
        <v>0.623199462890625</v>
      </c>
      <c r="E18">
        <f t="shared" ca="1" si="6"/>
        <v>3</v>
      </c>
    </row>
    <row r="19" spans="1:23">
      <c r="A19" t="s">
        <v>38</v>
      </c>
      <c r="B19" s="46">
        <f t="shared" ca="1" si="3"/>
        <v>11546</v>
      </c>
      <c r="C19">
        <f t="shared" ca="1" si="4"/>
        <v>0</v>
      </c>
      <c r="D19">
        <f t="shared" ca="1" si="5"/>
        <v>0.35235595703125</v>
      </c>
      <c r="E19">
        <f t="shared" ca="1" si="6"/>
        <v>1</v>
      </c>
    </row>
    <row r="20" spans="1:23">
      <c r="A20" t="s">
        <v>39</v>
      </c>
      <c r="B20" s="46">
        <f t="shared" ca="1" si="3"/>
        <v>20555</v>
      </c>
      <c r="C20">
        <f t="shared" ca="1" si="4"/>
        <v>1</v>
      </c>
      <c r="D20">
        <f t="shared" ca="1" si="5"/>
        <v>0.627288818359375</v>
      </c>
      <c r="E20">
        <f t="shared" ca="1" si="6"/>
        <v>3</v>
      </c>
    </row>
    <row r="21" spans="1:23">
      <c r="A21" t="s">
        <v>40</v>
      </c>
      <c r="B21" s="46">
        <f t="shared" ca="1" si="3"/>
        <v>14888</v>
      </c>
      <c r="C21">
        <f t="shared" ca="1" si="4"/>
        <v>0</v>
      </c>
      <c r="D21">
        <f t="shared" ca="1" si="5"/>
        <v>0.454345703125</v>
      </c>
      <c r="E21">
        <f t="shared" ca="1" si="6"/>
        <v>1</v>
      </c>
    </row>
    <row r="22" spans="1:23">
      <c r="A22" t="s">
        <v>41</v>
      </c>
      <c r="B22" s="46">
        <f t="shared" ca="1" si="3"/>
        <v>9025</v>
      </c>
      <c r="C22">
        <f t="shared" ca="1" si="4"/>
        <v>0</v>
      </c>
      <c r="D22">
        <f t="shared" ca="1" si="5"/>
        <v>0.275421142578125</v>
      </c>
      <c r="E22">
        <f t="shared" ca="1" si="6"/>
        <v>1</v>
      </c>
      <c r="M22" s="46"/>
    </row>
    <row r="23" spans="1:23">
      <c r="A23" t="s">
        <v>42</v>
      </c>
      <c r="B23" s="46">
        <f t="shared" ca="1" si="3"/>
        <v>230</v>
      </c>
      <c r="C23">
        <f t="shared" ca="1" si="4"/>
        <v>0</v>
      </c>
      <c r="D23">
        <f t="shared" ca="1" si="5"/>
        <v>7.01904296875E-3</v>
      </c>
      <c r="E23">
        <f t="shared" ca="1" si="6"/>
        <v>0</v>
      </c>
      <c r="M23" s="46"/>
    </row>
    <row r="24" spans="1:23">
      <c r="A24" t="s">
        <v>43</v>
      </c>
      <c r="B24" s="46">
        <f t="shared" ca="1" si="3"/>
        <v>9767</v>
      </c>
      <c r="C24">
        <f t="shared" ca="1" si="4"/>
        <v>0</v>
      </c>
      <c r="D24">
        <f t="shared" ca="1" si="5"/>
        <v>0.298065185546875</v>
      </c>
      <c r="E24">
        <f t="shared" ca="1" si="6"/>
        <v>1</v>
      </c>
      <c r="M24" s="46"/>
    </row>
    <row r="25" spans="1:23">
      <c r="A25" t="s">
        <v>44</v>
      </c>
      <c r="B25" s="46">
        <f t="shared" ca="1" si="3"/>
        <v>20692</v>
      </c>
      <c r="C25">
        <f t="shared" ca="1" si="4"/>
        <v>1</v>
      </c>
      <c r="D25">
        <f t="shared" ca="1" si="5"/>
        <v>0.6314697265625</v>
      </c>
      <c r="E25">
        <f t="shared" ca="1" si="6"/>
        <v>3</v>
      </c>
      <c r="M25" s="46"/>
    </row>
    <row r="26" spans="1:23">
      <c r="A26" t="s">
        <v>45</v>
      </c>
      <c r="B26" s="46">
        <f t="shared" ca="1" si="3"/>
        <v>12925</v>
      </c>
      <c r="C26">
        <f t="shared" ca="1" si="4"/>
        <v>0</v>
      </c>
      <c r="D26">
        <f t="shared" ca="1" si="5"/>
        <v>0.394439697265625</v>
      </c>
      <c r="E26">
        <f t="shared" ca="1" si="6"/>
        <v>1</v>
      </c>
      <c r="M26" s="46"/>
    </row>
    <row r="27" spans="1:23">
      <c r="A27" t="s">
        <v>46</v>
      </c>
      <c r="B27" s="46">
        <f t="shared" ca="1" si="3"/>
        <v>17778</v>
      </c>
      <c r="C27">
        <f t="shared" ca="1" si="4"/>
        <v>1</v>
      </c>
      <c r="D27">
        <f t="shared" ca="1" si="5"/>
        <v>0.54254150390625</v>
      </c>
      <c r="E27">
        <f t="shared" ca="1" si="6"/>
        <v>3</v>
      </c>
      <c r="M27" s="46"/>
    </row>
    <row r="28" spans="1:23">
      <c r="A28" t="s">
        <v>47</v>
      </c>
      <c r="B28" s="46">
        <f t="shared" ca="1" si="3"/>
        <v>32195</v>
      </c>
      <c r="C28">
        <f t="shared" ca="1" si="4"/>
        <v>1</v>
      </c>
      <c r="D28">
        <f t="shared" ca="1" si="5"/>
        <v>0.982513427734375</v>
      </c>
      <c r="E28">
        <f t="shared" ca="1" si="6"/>
        <v>4</v>
      </c>
      <c r="M28" s="46"/>
    </row>
    <row r="29" spans="1:23">
      <c r="A29" t="s">
        <v>48</v>
      </c>
      <c r="B29" s="46">
        <f t="shared" ca="1" si="3"/>
        <v>9792</v>
      </c>
      <c r="C29">
        <f t="shared" ca="1" si="4"/>
        <v>0</v>
      </c>
      <c r="D29">
        <f t="shared" ca="1" si="5"/>
        <v>0.298828125</v>
      </c>
      <c r="E29">
        <f t="shared" ca="1" si="6"/>
        <v>1</v>
      </c>
      <c r="M29" s="46"/>
    </row>
    <row r="30" spans="1:23">
      <c r="A30" t="s">
        <v>49</v>
      </c>
      <c r="B30" s="46">
        <f t="shared" ca="1" si="3"/>
        <v>31097</v>
      </c>
      <c r="C30">
        <f t="shared" ca="1" si="4"/>
        <v>1</v>
      </c>
      <c r="D30">
        <f t="shared" ca="1" si="5"/>
        <v>0.949005126953125</v>
      </c>
      <c r="E30">
        <f t="shared" ca="1" si="6"/>
        <v>4</v>
      </c>
      <c r="M30" s="46"/>
    </row>
    <row r="31" spans="1:23">
      <c r="A31" t="s">
        <v>50</v>
      </c>
      <c r="B31" s="46">
        <f t="shared" ca="1" si="3"/>
        <v>18110</v>
      </c>
      <c r="C31">
        <f t="shared" ca="1" si="4"/>
        <v>1</v>
      </c>
      <c r="D31">
        <f t="shared" ca="1" si="5"/>
        <v>0.55267333984375</v>
      </c>
      <c r="E31">
        <f t="shared" ca="1" si="6"/>
        <v>3</v>
      </c>
      <c r="M31" s="46"/>
    </row>
    <row r="32" spans="1:23">
      <c r="A32" t="s">
        <v>51</v>
      </c>
      <c r="B32" s="46">
        <f t="shared" ca="1" si="3"/>
        <v>13087</v>
      </c>
      <c r="C32">
        <f t="shared" ca="1" si="4"/>
        <v>0</v>
      </c>
      <c r="D32">
        <f t="shared" ca="1" si="5"/>
        <v>0.399383544921875</v>
      </c>
      <c r="E32">
        <f t="shared" ca="1" si="6"/>
        <v>1</v>
      </c>
      <c r="M32" s="46"/>
    </row>
    <row r="33" spans="1:13">
      <c r="A33" t="s">
        <v>52</v>
      </c>
      <c r="B33" s="46">
        <f t="shared" ca="1" si="3"/>
        <v>26220</v>
      </c>
      <c r="C33">
        <f t="shared" ca="1" si="4"/>
        <v>1</v>
      </c>
      <c r="D33">
        <f t="shared" ca="1" si="5"/>
        <v>0.8001708984375</v>
      </c>
      <c r="E33">
        <f t="shared" ca="1" si="6"/>
        <v>4</v>
      </c>
      <c r="M33" s="46"/>
    </row>
    <row r="34" spans="1:13">
      <c r="M34" s="46"/>
    </row>
    <row r="35" spans="1:13">
      <c r="M35" s="46"/>
    </row>
    <row r="36" spans="1:13">
      <c r="M36" s="46"/>
    </row>
    <row r="37" spans="1:13">
      <c r="M37" s="46"/>
    </row>
    <row r="38" spans="1:13">
      <c r="M38" s="46"/>
    </row>
    <row r="39" spans="1:13">
      <c r="M39" s="46"/>
    </row>
    <row r="40" spans="1:13">
      <c r="M40" s="46"/>
    </row>
    <row r="41" spans="1:13">
      <c r="M41" s="46"/>
    </row>
    <row r="42" spans="1:13">
      <c r="M42" s="46"/>
    </row>
    <row r="43" spans="1:13">
      <c r="M43" s="46"/>
    </row>
    <row r="44" spans="1:13">
      <c r="M44" s="46"/>
    </row>
    <row r="45" spans="1:13">
      <c r="M45" s="46"/>
    </row>
  </sheetData>
  <customSheetViews>
    <customSheetView guid="{155D4935-5B0D-4D9B-9526-5391F2A5AE7E}" state="hidden">
      <selection activeCell="D12" sqref="D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2021-02-24T18:54:29Z</dcterms:modified>
</cp:coreProperties>
</file>