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gcumail-my.sharepoint.com/personal/ben_vanderlinden_gcu_edu/Documents/GCU/CHSS/Math/Chair/SME/144/144 Fa20/"/>
    </mc:Choice>
  </mc:AlternateContent>
  <xr:revisionPtr revIDLastSave="0" documentId="8_{811EE4EF-5D1D-8E40-B1D2-DA8800F53970}" xr6:coauthVersionLast="45" xr6:coauthVersionMax="45" xr10:uidLastSave="{00000000-0000-0000-0000-000000000000}"/>
  <bookViews>
    <workbookView xWindow="380" yWindow="460" windowWidth="26460" windowHeight="17020" xr2:uid="{1EF4C19E-4276-4C17-987B-894CE75FA715}"/>
  </bookViews>
  <sheets>
    <sheet name="Excel Grading Sheet" sheetId="8" r:id="rId1"/>
    <sheet name="Project Budget and Projection" sheetId="2" r:id="rId2"/>
    <sheet name="Funding"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2" i="5" l="1"/>
  <c r="B41" i="5"/>
  <c r="B40" i="5"/>
  <c r="B33" i="5"/>
  <c r="B31" i="5"/>
  <c r="E30" i="8" l="1"/>
  <c r="D30" i="8"/>
  <c r="F30" i="8"/>
  <c r="F25" i="8"/>
  <c r="E25" i="8"/>
  <c r="D25" i="8"/>
  <c r="E21" i="8"/>
  <c r="F21" i="8" s="1"/>
  <c r="D21" i="8"/>
  <c r="E14" i="8"/>
  <c r="F14" i="8" s="1"/>
  <c r="D14" i="8"/>
  <c r="E9" i="8" l="1"/>
  <c r="F9" i="8" s="1"/>
  <c r="D9" i="8"/>
  <c r="I29" i="2" l="1"/>
  <c r="H29" i="2"/>
  <c r="B1" i="5" l="1"/>
  <c r="B17" i="5" l="1"/>
  <c r="D17" i="5"/>
  <c r="C17" i="5"/>
  <c r="C16" i="5"/>
  <c r="D16" i="5"/>
  <c r="B16" i="5"/>
  <c r="F13" i="2"/>
  <c r="F12" i="2"/>
  <c r="F11" i="2"/>
  <c r="F10" i="2"/>
  <c r="D16" i="2"/>
  <c r="D20" i="2" s="1"/>
  <c r="G10" i="2" s="1"/>
</calcChain>
</file>

<file path=xl/sharedStrings.xml><?xml version="1.0" encoding="utf-8"?>
<sst xmlns="http://schemas.openxmlformats.org/spreadsheetml/2006/main" count="131" uniqueCount="96">
  <si>
    <t>Legend</t>
  </si>
  <si>
    <t>Blue</t>
  </si>
  <si>
    <t>Green</t>
  </si>
  <si>
    <t>Any other color</t>
  </si>
  <si>
    <t>Make no changes</t>
  </si>
  <si>
    <t>You should</t>
  </si>
  <si>
    <t>Enter a text response</t>
  </si>
  <si>
    <t>Enter a number</t>
  </si>
  <si>
    <t>Enter an Excel formula</t>
  </si>
  <si>
    <t>Budget Item</t>
  </si>
  <si>
    <t>Subtotal:</t>
  </si>
  <si>
    <t>Budget Category</t>
  </si>
  <si>
    <t>Budget Total</t>
  </si>
  <si>
    <t>Subtotal</t>
  </si>
  <si>
    <t>Percentage of Total</t>
  </si>
  <si>
    <t>Budget Summary and Analysis</t>
  </si>
  <si>
    <t>Month</t>
  </si>
  <si>
    <t>Year</t>
  </si>
  <si>
    <t>CPI Value</t>
  </si>
  <si>
    <t>Your name (brought forward from the Monthly Budget sheet):</t>
  </si>
  <si>
    <t>Slope (m)</t>
  </si>
  <si>
    <t>Y-Intercept (0, b)</t>
  </si>
  <si>
    <t>Budget Cost Projection</t>
  </si>
  <si>
    <t>Project Budget</t>
  </si>
  <si>
    <t>Personnel Costs</t>
  </si>
  <si>
    <t>Quantity needed</t>
  </si>
  <si>
    <t>Cost Per Item</t>
  </si>
  <si>
    <t>Total Cost</t>
  </si>
  <si>
    <t>Costs of your time (per week)</t>
  </si>
  <si>
    <t>Administrative Costs</t>
  </si>
  <si>
    <t>Outreach Costs</t>
  </si>
  <si>
    <t>Program Costs</t>
  </si>
  <si>
    <t>Year Number</t>
  </si>
  <si>
    <t>The projected CPI value for that year</t>
  </si>
  <si>
    <t>The 5-year inflation rate based on the last CPI value in the table and the projected CPI value</t>
  </si>
  <si>
    <t>Your Budget Total (brought forward from above)</t>
  </si>
  <si>
    <t>Your 5-year Budget Total Projection</t>
  </si>
  <si>
    <t>APR Year</t>
  </si>
  <si>
    <t>APR Month</t>
  </si>
  <si>
    <t>Interest Rate</t>
  </si>
  <si>
    <r>
      <rPr>
        <sz val="20"/>
        <color theme="1"/>
        <rFont val="Calibri"/>
        <family val="2"/>
        <scheme val="minor"/>
      </rPr>
      <t>1</t>
    </r>
    <r>
      <rPr>
        <sz val="11"/>
        <color theme="1"/>
        <rFont val="Calibri"/>
        <family val="2"/>
        <scheme val="minor"/>
      </rPr>
      <t xml:space="preserve"> Enter your full name here.  If your full name is less than 10 letters long, add additional letters 'X' at the end until you reach length 10</t>
    </r>
  </si>
  <si>
    <t>Bring your 5-year projected budget total forward from the Project Budget and Projection sheet</t>
  </si>
  <si>
    <t>Percentage of your Budget Total to invest</t>
  </si>
  <si>
    <t>Your APR (r)</t>
  </si>
  <si>
    <t>Number of compoundings per year (n)</t>
  </si>
  <si>
    <t>Number of years (t)</t>
  </si>
  <si>
    <t>Monthly contribution amount (PMT)</t>
  </si>
  <si>
    <t>Your 5-year sponsorship total</t>
  </si>
  <si>
    <r>
      <rPr>
        <b/>
        <sz val="20"/>
        <color theme="1"/>
        <rFont val="Calibri"/>
        <family val="2"/>
        <scheme val="minor"/>
      </rPr>
      <t>6</t>
    </r>
    <r>
      <rPr>
        <b/>
        <sz val="14"/>
        <color theme="1"/>
        <rFont val="Calibri"/>
        <family val="2"/>
        <scheme val="minor"/>
      </rPr>
      <t xml:space="preserve"> Sponsorship (invest a fixed amount for 5 years with annual compounding)</t>
    </r>
  </si>
  <si>
    <r>
      <rPr>
        <b/>
        <sz val="20"/>
        <color theme="1"/>
        <rFont val="Calibri"/>
        <family val="2"/>
        <scheme val="minor"/>
      </rPr>
      <t>7</t>
    </r>
    <r>
      <rPr>
        <b/>
        <sz val="14"/>
        <color theme="1"/>
        <rFont val="Calibri"/>
        <family val="2"/>
        <scheme val="minor"/>
      </rPr>
      <t xml:space="preserve"> Fundraising (invest monthly donations for 5 years with monthly compounding)</t>
    </r>
  </si>
  <si>
    <t>Requirements for full credit</t>
  </si>
  <si>
    <t>(optional for student use) Did you meet the requirements?</t>
  </si>
  <si>
    <t>You have entered the number of times purchased and purchase amount for each item, and at least 3 items are purchased more than once.</t>
  </si>
  <si>
    <t>Your Total Cost for each item is a formula multiplying the number of times purchased by the purchase amount, using appropriate cell references.</t>
  </si>
  <si>
    <t>You have transferred your Subtotals from the Budget to the Summary and Analysis section, using formulas with cell references.</t>
  </si>
  <si>
    <t>Your Budget Total is correctly calculated from your Subtotals as a formula using cell references.</t>
  </si>
  <si>
    <t>Your Percentages are formulas that correctly calculate your Budget Total from your Subtotals, using cell references.</t>
  </si>
  <si>
    <t>All cells are formatted as Currency showing the $ symbol and with 2 decimal places of precision.</t>
  </si>
  <si>
    <t>You have entered your full name in the field provided.  (Note that entering your name on this sheet is required in order to complete the assignment.)</t>
  </si>
  <si>
    <t>You have listed at least 8 budget items total with at least 1 item in each category.</t>
  </si>
  <si>
    <t>Your month and year entries are correct following the first (generated) values.</t>
  </si>
  <si>
    <t>Your CPI values are correct for the months and years given.</t>
  </si>
  <si>
    <t>Your slope and y-intercept formulas are correct and use the appropriate Excel functions.</t>
  </si>
  <si>
    <t>The year number to use for your CPI projection is correct, and you have brought your 5-year budget forward using an Excel formula with appropriate cell reference.</t>
  </si>
  <si>
    <t>Your formulas to calculate the projected CPI value, 5-year inflation rate, and 5-year budget projection are correct.</t>
  </si>
  <si>
    <t>Your formatting is correct for all cells: your CPI values are formatted as number with 3 decimals of precision; your 5-year inflation rate is formatted as a percentage with 2 decimal places; and your 5-year budget and budget projection are formatted as currency with the $ symbol and 2 decimal places.</t>
  </si>
  <si>
    <t>Your interest rates correctly match the corresonding entries from the table for the years and months given.</t>
  </si>
  <si>
    <t>Your 5-year projected budget total is brought forward from the Project Budget and Projection sheet, using an Excel formula.</t>
  </si>
  <si>
    <t>Your interest rates are formatted as percentages with 2 decimals and your budget total is formatted as currency using the $ symbol and 2 decimal places.</t>
  </si>
  <si>
    <t>For your Fundraising calculation, your number of compoundings and time inputs are correct, and your 5-year fundraising total calculation is a correct Excel formula using appropriate cell references.</t>
  </si>
  <si>
    <t>For your Sponsorship calculation, your number of compoundings and time inputs are correct, and your principal amount and 5-year sponsorship amount are correct Excel formulas using appropriate cell references.</t>
  </si>
  <si>
    <t>All cells with dollar amounts are explicitly formatted as Currency using the $ symbol and with 2 decimal places.</t>
  </si>
  <si>
    <t>Principal amount to invest (P), based on your budget total and the percentage in B29</t>
  </si>
  <si>
    <t>If a cell is shaded</t>
  </si>
  <si>
    <t>Gold</t>
  </si>
  <si>
    <r>
      <rPr>
        <b/>
        <sz val="20"/>
        <color theme="1"/>
        <rFont val="Calibri"/>
        <family val="2"/>
        <scheme val="minor"/>
      </rPr>
      <t>8</t>
    </r>
    <r>
      <rPr>
        <b/>
        <sz val="14"/>
        <color theme="1"/>
        <rFont val="Calibri"/>
        <family val="2"/>
        <scheme val="minor"/>
      </rPr>
      <t xml:space="preserve"> Loan payment (determine the monthly payment required for a 5-year loan to cover the remainder of the budget costs)</t>
    </r>
  </si>
  <si>
    <t>Number of payments per year (n)</t>
  </si>
  <si>
    <t>The additional amount you need to cover your 5-year budget costs (P)</t>
  </si>
  <si>
    <t>The monthly loan payment (PMT)</t>
  </si>
  <si>
    <t>The Year Number to use for your further 5-year projection
(If you project forward another 5 years from year 6 in the chart above, what year will you be at then?)</t>
  </si>
  <si>
    <t>For your Loan calculation, your number of payments and time inputs are correct, and your additional amount and monthly payment calculations are correct Excel formulas using appropriate cell references.</t>
  </si>
  <si>
    <t>Your Subtotal formulas are correct for each of your 4 sections.</t>
  </si>
  <si>
    <t>You have explicitly formatted your Cost Per Purchase, Total Cost, and Subtotal cells to display as Currency with the $ sign and 2 decimal places of precision. (1/2 point each)</t>
  </si>
  <si>
    <t>Your 5-year fundraising total
(Hint: use the "future value of periodic payments" formula in the assignments instructions)</t>
  </si>
  <si>
    <t>Budget Summary and Analysis
(11%)</t>
  </si>
  <si>
    <t>Project Budget
(15%)</t>
  </si>
  <si>
    <t>CPI Values, Slope, Y-Intercept, and Cost Projection
(16%)</t>
  </si>
  <si>
    <t>Funding - Inputs
(5%)</t>
  </si>
  <si>
    <t>Sponsorship, Fundraising, and Loan Payment Calculations
(12%)</t>
  </si>
  <si>
    <t>Rubric Category
(% weighting for assignment)</t>
  </si>
  <si>
    <t>% Score for Rubric Category</t>
  </si>
  <si>
    <t>Possible Points</t>
  </si>
  <si>
    <t>Your Points</t>
  </si>
  <si>
    <t>Subtotals</t>
  </si>
  <si>
    <t>Major Assignment 3 Excel Grading Sheet</t>
  </si>
  <si>
    <r>
      <rPr>
        <b/>
        <sz val="14"/>
        <color theme="1"/>
        <rFont val="Calibri"/>
        <family val="2"/>
        <scheme val="minor"/>
      </rPr>
      <t>Assignment Advisory</t>
    </r>
    <r>
      <rPr>
        <b/>
        <sz val="11"/>
        <color theme="1"/>
        <rFont val="Calibri"/>
        <family val="2"/>
        <scheme val="minor"/>
      </rPr>
      <t>: You must use the latest desktop version of Excel for Microsoft 365 for this assigment.  (This is provided free by GCU; contact the Help Desk for more information and help installing the software.) Using an earlier version of Excel or a different spreadsheet program may result in missing or corrupted template elements.  Copying cells from or into this template may likewise result in corrupted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</si>
</sst>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quot;$&quot;#,##0.00"/>
  </numFmts>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20"/>
      <color theme="1"/>
      <name val="Calibri"/>
      <family val="2"/>
      <scheme val="minor"/>
    </font>
    <font>
      <sz val="20"/>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CC00FF"/>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62">
    <border>
      <left/>
      <right/>
      <top/>
      <bottom/>
      <diagonal/>
    </border>
    <border>
      <left style="thin">
        <color auto="1"/>
      </left>
      <right style="thin">
        <color auto="1"/>
      </right>
      <top style="thin">
        <color auto="1"/>
      </top>
      <bottom style="thin">
        <color auto="1"/>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top style="medium">
        <color indexed="64"/>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ck">
        <color auto="1"/>
      </right>
      <top style="thick">
        <color auto="1"/>
      </top>
      <bottom style="thick">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indexed="64"/>
      </right>
      <top style="thin">
        <color auto="1"/>
      </top>
      <bottom/>
      <diagonal/>
    </border>
    <border>
      <left style="thin">
        <color auto="1"/>
      </left>
      <right style="thick">
        <color auto="1"/>
      </right>
      <top/>
      <bottom style="thin">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style="thin">
        <color auto="1"/>
      </right>
      <top style="thick">
        <color auto="1"/>
      </top>
      <bottom style="medium">
        <color auto="1"/>
      </bottom>
      <diagonal/>
    </border>
    <border>
      <left/>
      <right style="thin">
        <color auto="1"/>
      </right>
      <top style="thin">
        <color auto="1"/>
      </top>
      <bottom style="thick">
        <color auto="1"/>
      </bottom>
      <diagonal/>
    </border>
    <border>
      <left style="thick">
        <color auto="1"/>
      </left>
      <right style="medium">
        <color auto="1"/>
      </right>
      <top style="thick">
        <color auto="1"/>
      </top>
      <bottom style="medium">
        <color auto="1"/>
      </bottom>
      <diagonal/>
    </border>
    <border>
      <left style="thick">
        <color auto="1"/>
      </left>
      <right style="medium">
        <color auto="1"/>
      </right>
      <top/>
      <bottom style="thin">
        <color auto="1"/>
      </bottom>
      <diagonal/>
    </border>
    <border>
      <left style="thick">
        <color auto="1"/>
      </left>
      <right style="medium">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indexed="64"/>
      </left>
      <right/>
      <top style="thin">
        <color indexed="64"/>
      </top>
      <bottom style="thin">
        <color indexed="64"/>
      </bottom>
      <diagonal/>
    </border>
    <border>
      <left style="medium">
        <color indexed="64"/>
      </left>
      <right style="dashed">
        <color indexed="64"/>
      </right>
      <top style="medium">
        <color indexed="64"/>
      </top>
      <bottom style="thin">
        <color auto="1"/>
      </bottom>
      <diagonal/>
    </border>
    <border>
      <left style="dashed">
        <color indexed="64"/>
      </left>
      <right style="dashed">
        <color indexed="64"/>
      </right>
      <top style="medium">
        <color indexed="64"/>
      </top>
      <bottom style="thin">
        <color auto="1"/>
      </bottom>
      <diagonal/>
    </border>
    <border>
      <left style="dashed">
        <color indexed="64"/>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style="medium">
        <color auto="1"/>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diagonal/>
    </border>
    <border>
      <left style="thin">
        <color auto="1"/>
      </left>
      <right style="thin">
        <color auto="1"/>
      </right>
      <top style="medium">
        <color auto="1"/>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thin">
        <color auto="1"/>
      </right>
      <top/>
      <bottom style="medium">
        <color auto="1"/>
      </bottom>
      <diagonal/>
    </border>
  </borders>
  <cellStyleXfs count="1">
    <xf numFmtId="0" fontId="0" fillId="0" borderId="0"/>
  </cellStyleXfs>
  <cellXfs count="158">
    <xf numFmtId="0" fontId="0" fillId="0" borderId="0" xfId="0"/>
    <xf numFmtId="0" fontId="0" fillId="0" borderId="0" xfId="0" applyAlignment="1" applyProtection="1">
      <alignment horizontal="centerContinuous" wrapText="1"/>
      <protection locked="0"/>
    </xf>
    <xf numFmtId="0" fontId="0" fillId="0" borderId="0" xfId="0" applyProtection="1">
      <protection locked="0"/>
    </xf>
    <xf numFmtId="0" fontId="0" fillId="2" borderId="18"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2" fillId="3" borderId="15" xfId="0" applyFont="1" applyFill="1" applyBorder="1" applyProtection="1">
      <protection locked="0"/>
    </xf>
    <xf numFmtId="0" fontId="0" fillId="3" borderId="2" xfId="0" applyFill="1" applyBorder="1" applyProtection="1">
      <protection locked="0"/>
    </xf>
    <xf numFmtId="0" fontId="0" fillId="3" borderId="3" xfId="0" applyFill="1" applyBorder="1" applyProtection="1">
      <protection locked="0"/>
    </xf>
    <xf numFmtId="0" fontId="1" fillId="3" borderId="4" xfId="0" applyFont="1" applyFill="1" applyBorder="1" applyAlignment="1" applyProtection="1">
      <alignment horizontal="center" vertical="center" wrapText="1"/>
      <protection locked="0"/>
    </xf>
    <xf numFmtId="0" fontId="1" fillId="3" borderId="0" xfId="0" applyFont="1" applyFill="1" applyBorder="1" applyAlignment="1" applyProtection="1">
      <alignment horizontal="center" vertical="center" wrapText="1"/>
      <protection locked="0"/>
    </xf>
    <xf numFmtId="0" fontId="1" fillId="3" borderId="5" xfId="0" applyFont="1" applyFill="1" applyBorder="1" applyAlignment="1" applyProtection="1">
      <alignment horizontal="center" vertical="center" wrapText="1"/>
      <protection locked="0"/>
    </xf>
    <xf numFmtId="0" fontId="0" fillId="2" borderId="0" xfId="0" applyFill="1" applyAlignment="1" applyProtection="1">
      <alignment wrapText="1"/>
      <protection locked="0"/>
    </xf>
    <xf numFmtId="0" fontId="0" fillId="0" borderId="0" xfId="0" applyAlignment="1" applyProtection="1">
      <alignment wrapText="1"/>
      <protection locked="0"/>
    </xf>
    <xf numFmtId="0" fontId="0" fillId="0" borderId="0" xfId="0" applyFill="1" applyBorder="1" applyProtection="1">
      <protection locked="0"/>
    </xf>
    <xf numFmtId="49" fontId="0" fillId="2" borderId="0" xfId="0" applyNumberFormat="1" applyFill="1" applyAlignment="1" applyProtection="1">
      <alignment horizontal="center" vertical="center"/>
      <protection hidden="1"/>
    </xf>
    <xf numFmtId="0" fontId="0" fillId="2" borderId="1" xfId="0" applyFill="1" applyBorder="1" applyAlignment="1" applyProtection="1">
      <alignment horizontal="center" vertical="center" wrapText="1"/>
      <protection hidden="1"/>
    </xf>
    <xf numFmtId="0" fontId="1" fillId="3" borderId="1" xfId="0" applyFont="1" applyFill="1" applyBorder="1" applyAlignment="1" applyProtection="1">
      <alignment horizontal="center" vertical="center" wrapText="1"/>
      <protection locked="0"/>
    </xf>
    <xf numFmtId="0" fontId="1" fillId="3" borderId="26" xfId="0" applyFont="1"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33" xfId="0" applyFill="1" applyBorder="1" applyAlignment="1" applyProtection="1">
      <alignment horizontal="center" vertical="center" wrapText="1"/>
      <protection locked="0"/>
    </xf>
    <xf numFmtId="0" fontId="0" fillId="0" borderId="0" xfId="0" applyAlignment="1" applyProtection="1">
      <alignment horizontal="left"/>
      <protection locked="0"/>
    </xf>
    <xf numFmtId="0" fontId="1" fillId="5" borderId="35" xfId="0" applyFont="1" applyFill="1" applyBorder="1" applyAlignment="1" applyProtection="1">
      <alignment horizontal="center" vertical="center"/>
      <protection locked="0"/>
    </xf>
    <xf numFmtId="0" fontId="0" fillId="0" borderId="0" xfId="0" applyBorder="1" applyAlignment="1" applyProtection="1">
      <alignment vertical="center" wrapText="1"/>
      <protection locked="0"/>
    </xf>
    <xf numFmtId="0" fontId="1" fillId="3" borderId="1" xfId="0" applyFont="1" applyFill="1" applyBorder="1" applyAlignment="1" applyProtection="1">
      <alignment horizontal="center" vertical="center"/>
      <protection locked="0"/>
    </xf>
    <xf numFmtId="0" fontId="2" fillId="3" borderId="44" xfId="0" applyFont="1" applyFill="1" applyBorder="1" applyAlignment="1" applyProtection="1">
      <alignment horizontal="center" vertical="center"/>
      <protection locked="0"/>
    </xf>
    <xf numFmtId="0" fontId="1" fillId="3" borderId="43" xfId="0" applyFont="1" applyFill="1" applyBorder="1" applyAlignment="1" applyProtection="1">
      <alignment horizontal="center"/>
      <protection locked="0"/>
    </xf>
    <xf numFmtId="0" fontId="1" fillId="3" borderId="12" xfId="0" applyFont="1" applyFill="1" applyBorder="1" applyAlignment="1" applyProtection="1">
      <alignment horizontal="center"/>
      <protection locked="0"/>
    </xf>
    <xf numFmtId="0" fontId="1" fillId="3" borderId="42" xfId="0" applyFont="1" applyFill="1" applyBorder="1" applyAlignment="1" applyProtection="1">
      <alignment horizontal="center"/>
      <protection locked="0"/>
    </xf>
    <xf numFmtId="0" fontId="2" fillId="3" borderId="45" xfId="0" applyFont="1" applyFill="1" applyBorder="1" applyAlignment="1" applyProtection="1">
      <alignment horizontal="center" vertical="center"/>
      <protection locked="0"/>
    </xf>
    <xf numFmtId="0" fontId="2" fillId="3" borderId="46" xfId="0" applyFont="1" applyFill="1" applyBorder="1" applyAlignment="1" applyProtection="1">
      <alignment horizontal="center" vertical="center"/>
      <protection locked="0"/>
    </xf>
    <xf numFmtId="0" fontId="1" fillId="3" borderId="38" xfId="0" applyFont="1" applyFill="1" applyBorder="1" applyAlignment="1" applyProtection="1">
      <alignment horizontal="center" vertical="center"/>
      <protection locked="0"/>
    </xf>
    <xf numFmtId="0" fontId="1" fillId="3" borderId="39" xfId="0" applyFont="1" applyFill="1" applyBorder="1" applyAlignment="1" applyProtection="1">
      <alignment horizontal="center" vertical="center"/>
      <protection locked="0"/>
    </xf>
    <xf numFmtId="0" fontId="1" fillId="3" borderId="40" xfId="0" applyFont="1" applyFill="1" applyBorder="1" applyAlignment="1" applyProtection="1">
      <alignment horizontal="center" vertical="center"/>
      <protection locked="0"/>
    </xf>
    <xf numFmtId="0" fontId="1" fillId="3" borderId="41" xfId="0" applyFont="1" applyFill="1" applyBorder="1" applyAlignment="1" applyProtection="1">
      <alignment horizontal="center" vertical="center"/>
      <protection locked="0"/>
    </xf>
    <xf numFmtId="0" fontId="1" fillId="3" borderId="36" xfId="0" applyFont="1" applyFill="1" applyBorder="1" applyAlignment="1" applyProtection="1">
      <alignment horizontal="center" vertical="center"/>
      <protection locked="0"/>
    </xf>
    <xf numFmtId="0" fontId="1" fillId="3" borderId="34" xfId="0" applyFont="1" applyFill="1" applyBorder="1" applyAlignment="1" applyProtection="1">
      <alignment horizontal="center" vertical="center"/>
      <protection locked="0"/>
    </xf>
    <xf numFmtId="0" fontId="1" fillId="3" borderId="25" xfId="0" applyFont="1" applyFill="1" applyBorder="1" applyAlignment="1" applyProtection="1">
      <alignment horizontal="centerContinuous" vertical="center" wrapText="1"/>
      <protection locked="0"/>
    </xf>
    <xf numFmtId="0" fontId="1" fillId="3" borderId="28" xfId="0" applyFont="1" applyFill="1" applyBorder="1" applyAlignment="1" applyProtection="1">
      <alignment horizontal="centerContinuous" vertical="center" wrapText="1"/>
      <protection locked="0"/>
    </xf>
    <xf numFmtId="0" fontId="1" fillId="3" borderId="47" xfId="0" applyFont="1" applyFill="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3" borderId="47" xfId="0" applyFont="1" applyFill="1" applyBorder="1" applyAlignment="1" applyProtection="1">
      <alignment horizontal="center" vertical="center" wrapText="1"/>
      <protection locked="0"/>
    </xf>
    <xf numFmtId="0" fontId="1" fillId="3" borderId="49" xfId="0" applyFont="1" applyFill="1" applyBorder="1" applyAlignment="1" applyProtection="1">
      <alignment horizontal="center" vertical="center"/>
      <protection locked="0"/>
    </xf>
    <xf numFmtId="0" fontId="1" fillId="3" borderId="26" xfId="0" applyFont="1" applyFill="1" applyBorder="1" applyAlignment="1" applyProtection="1">
      <alignment horizontal="center" vertical="center"/>
      <protection locked="0"/>
    </xf>
    <xf numFmtId="0" fontId="3" fillId="4" borderId="9" xfId="0" applyFont="1" applyFill="1" applyBorder="1" applyAlignment="1" applyProtection="1">
      <alignment horizontal="centerContinuous" wrapText="1"/>
      <protection locked="0"/>
    </xf>
    <xf numFmtId="0" fontId="3" fillId="4" borderId="11" xfId="0" applyFont="1" applyFill="1" applyBorder="1" applyAlignment="1" applyProtection="1">
      <alignment horizontal="centerContinuous" wrapText="1"/>
      <protection locked="0"/>
    </xf>
    <xf numFmtId="0" fontId="3" fillId="4" borderId="9" xfId="0" applyFont="1" applyFill="1" applyBorder="1" applyAlignment="1" applyProtection="1">
      <alignment horizontal="centerContinuous" vertical="center" wrapText="1"/>
      <protection locked="0"/>
    </xf>
    <xf numFmtId="0" fontId="3" fillId="4" borderId="11" xfId="0" applyFont="1" applyFill="1" applyBorder="1" applyAlignment="1" applyProtection="1">
      <alignment horizontal="centerContinuous" vertical="center" wrapText="1"/>
      <protection locked="0"/>
    </xf>
    <xf numFmtId="0" fontId="1" fillId="3" borderId="47" xfId="0" applyFont="1" applyFill="1" applyBorder="1" applyAlignment="1" applyProtection="1">
      <alignment horizontal="center" wrapText="1"/>
      <protection locked="0"/>
    </xf>
    <xf numFmtId="0" fontId="1" fillId="3" borderId="6" xfId="0" applyFont="1" applyFill="1" applyBorder="1" applyAlignment="1" applyProtection="1">
      <alignment horizontal="center" wrapText="1"/>
      <protection locked="0"/>
    </xf>
    <xf numFmtId="0" fontId="1" fillId="3" borderId="48" xfId="0" applyFont="1" applyFill="1" applyBorder="1" applyAlignment="1" applyProtection="1">
      <alignment horizontal="center" wrapText="1"/>
      <protection locked="0"/>
    </xf>
    <xf numFmtId="0" fontId="0" fillId="3" borderId="1" xfId="0" applyFill="1" applyBorder="1" applyAlignment="1" applyProtection="1">
      <alignment horizontal="center" vertical="center" wrapText="1"/>
      <protection locked="0"/>
    </xf>
    <xf numFmtId="164" fontId="0" fillId="2" borderId="31" xfId="0" applyNumberFormat="1" applyFill="1" applyBorder="1" applyAlignment="1" applyProtection="1">
      <alignment horizontal="center" vertical="center" wrapText="1"/>
      <protection locked="0"/>
    </xf>
    <xf numFmtId="164" fontId="0" fillId="2" borderId="7" xfId="0" applyNumberFormat="1" applyFill="1" applyBorder="1" applyAlignment="1" applyProtection="1">
      <alignment horizontal="center" vertical="center" wrapText="1"/>
      <protection locked="0"/>
    </xf>
    <xf numFmtId="165" fontId="0" fillId="2" borderId="31" xfId="0" applyNumberFormat="1" applyFont="1" applyFill="1" applyBorder="1" applyAlignment="1" applyProtection="1">
      <alignment horizontal="center" vertical="center" wrapText="1"/>
      <protection locked="0"/>
    </xf>
    <xf numFmtId="164" fontId="0" fillId="2" borderId="7" xfId="0" applyNumberFormat="1" applyFont="1" applyFill="1" applyBorder="1" applyAlignment="1" applyProtection="1">
      <alignment horizontal="center" vertical="center" wrapText="1"/>
      <protection locked="0"/>
    </xf>
    <xf numFmtId="0" fontId="2" fillId="3" borderId="50" xfId="0" applyFont="1" applyFill="1" applyBorder="1" applyAlignment="1" applyProtection="1">
      <alignment horizontal="center" vertical="center" wrapText="1"/>
      <protection locked="0"/>
    </xf>
    <xf numFmtId="0" fontId="0" fillId="0" borderId="52" xfId="0" applyBorder="1" applyAlignment="1" applyProtection="1">
      <alignment horizontal="left" vertical="center" wrapText="1"/>
      <protection locked="0"/>
    </xf>
    <xf numFmtId="0" fontId="0" fillId="0" borderId="29"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30" xfId="0" applyBorder="1" applyAlignment="1" applyProtection="1">
      <alignment horizontal="left" vertical="center" wrapText="1"/>
      <protection locked="0"/>
    </xf>
    <xf numFmtId="0" fontId="0" fillId="0" borderId="56"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0" xfId="0" applyBorder="1" applyAlignment="1" applyProtection="1">
      <alignment horizontal="left" vertical="center" wrapText="1"/>
      <protection locked="0"/>
    </xf>
    <xf numFmtId="0" fontId="1" fillId="3" borderId="6" xfId="0" applyFont="1" applyFill="1" applyBorder="1" applyAlignment="1" applyProtection="1">
      <alignment horizontal="center" vertical="center" wrapText="1"/>
      <protection locked="0"/>
    </xf>
    <xf numFmtId="0" fontId="0" fillId="6" borderId="18" xfId="0" applyFill="1" applyBorder="1" applyAlignment="1" applyProtection="1">
      <alignment horizontal="center" vertical="center"/>
      <protection locked="0"/>
    </xf>
    <xf numFmtId="0" fontId="0" fillId="7" borderId="18" xfId="0" applyFill="1" applyBorder="1" applyAlignment="1" applyProtection="1">
      <alignment horizontal="center" vertical="center"/>
      <protection locked="0"/>
    </xf>
    <xf numFmtId="0" fontId="0" fillId="8" borderId="18" xfId="0" applyFill="1" applyBorder="1" applyAlignment="1" applyProtection="1">
      <alignment horizontal="center" vertical="center"/>
      <protection locked="0"/>
    </xf>
    <xf numFmtId="0" fontId="0" fillId="6" borderId="52"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29" xfId="0" applyFill="1" applyBorder="1" applyAlignment="1" applyProtection="1">
      <alignment horizontal="center" vertical="center" wrapText="1"/>
      <protection locked="0"/>
    </xf>
    <xf numFmtId="0" fontId="0" fillId="6" borderId="30" xfId="0" applyFill="1" applyBorder="1" applyAlignment="1" applyProtection="1">
      <alignment horizontal="center" vertical="center" wrapText="1"/>
      <protection locked="0"/>
    </xf>
    <xf numFmtId="0" fontId="0" fillId="6" borderId="57" xfId="0" applyFill="1" applyBorder="1" applyAlignment="1" applyProtection="1">
      <alignment horizontal="center" vertical="center" wrapText="1"/>
      <protection locked="0"/>
    </xf>
    <xf numFmtId="0" fontId="0" fillId="6" borderId="56" xfId="0" applyFill="1" applyBorder="1" applyAlignment="1" applyProtection="1">
      <alignment horizontal="center" vertical="center" wrapText="1"/>
      <protection locked="0"/>
    </xf>
    <xf numFmtId="0" fontId="0" fillId="6" borderId="50" xfId="0" applyFill="1" applyBorder="1" applyAlignment="1" applyProtection="1">
      <alignment horizontal="center" vertical="center" wrapText="1"/>
      <protection locked="0"/>
    </xf>
    <xf numFmtId="8" fontId="0" fillId="8" borderId="1" xfId="0" applyNumberFormat="1" applyFill="1" applyBorder="1" applyProtection="1">
      <protection locked="0"/>
    </xf>
    <xf numFmtId="0" fontId="0" fillId="8" borderId="7" xfId="0" applyFill="1" applyBorder="1" applyProtection="1">
      <protection locked="0"/>
    </xf>
    <xf numFmtId="0" fontId="0" fillId="8" borderId="1" xfId="0" applyFill="1" applyBorder="1" applyProtection="1">
      <protection locked="0"/>
    </xf>
    <xf numFmtId="0" fontId="0" fillId="8" borderId="29" xfId="0" applyFill="1" applyBorder="1" applyProtection="1">
      <protection locked="0"/>
    </xf>
    <xf numFmtId="0" fontId="0" fillId="8" borderId="8" xfId="0" applyFill="1" applyBorder="1" applyProtection="1">
      <protection locked="0"/>
    </xf>
    <xf numFmtId="0" fontId="0" fillId="8" borderId="23" xfId="0" applyFill="1" applyBorder="1" applyProtection="1">
      <protection locked="0"/>
    </xf>
    <xf numFmtId="0" fontId="0" fillId="8" borderId="1" xfId="0" applyFill="1" applyBorder="1" applyAlignment="1" applyProtection="1">
      <alignment horizontal="left"/>
      <protection locked="0"/>
    </xf>
    <xf numFmtId="0" fontId="0" fillId="7" borderId="24" xfId="0" applyFill="1" applyBorder="1" applyAlignment="1" applyProtection="1">
      <alignment horizontal="center" vertical="center" wrapText="1"/>
      <protection locked="0"/>
    </xf>
    <xf numFmtId="0" fontId="0" fillId="7" borderId="28" xfId="0" applyFill="1" applyBorder="1" applyAlignment="1" applyProtection="1">
      <alignment horizontal="center" vertical="center" wrapText="1"/>
      <protection locked="0"/>
    </xf>
    <xf numFmtId="0" fontId="0" fillId="7" borderId="37"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7" borderId="19" xfId="0" applyFill="1" applyBorder="1" applyAlignment="1" applyProtection="1">
      <alignment horizontal="center" vertical="center" wrapText="1"/>
      <protection locked="0"/>
    </xf>
    <xf numFmtId="0" fontId="0" fillId="7" borderId="22" xfId="0" applyFill="1" applyBorder="1" applyAlignment="1" applyProtection="1">
      <alignment horizontal="center" vertical="center" wrapText="1"/>
      <protection locked="0"/>
    </xf>
    <xf numFmtId="0" fontId="0" fillId="7" borderId="21" xfId="0" applyFill="1" applyBorder="1" applyAlignment="1" applyProtection="1">
      <alignment horizontal="center" vertical="center" wrapText="1"/>
      <protection locked="0"/>
    </xf>
    <xf numFmtId="0" fontId="0" fillId="6" borderId="6" xfId="0" applyFill="1" applyBorder="1" applyProtection="1">
      <protection locked="0"/>
    </xf>
    <xf numFmtId="0" fontId="0" fillId="7" borderId="1" xfId="0" applyFill="1" applyBorder="1" applyProtection="1">
      <protection locked="0"/>
    </xf>
    <xf numFmtId="8" fontId="0" fillId="7" borderId="1" xfId="0" applyNumberFormat="1" applyFill="1" applyBorder="1" applyProtection="1">
      <protection locked="0"/>
    </xf>
    <xf numFmtId="8" fontId="0" fillId="8" borderId="7" xfId="0" applyNumberFormat="1" applyFill="1" applyBorder="1" applyProtection="1">
      <protection locked="0"/>
    </xf>
    <xf numFmtId="8" fontId="0" fillId="8" borderId="8" xfId="0" applyNumberFormat="1" applyFill="1" applyBorder="1" applyProtection="1">
      <protection locked="0"/>
    </xf>
    <xf numFmtId="0" fontId="0" fillId="7" borderId="7" xfId="0" applyFill="1" applyBorder="1" applyAlignment="1" applyProtection="1">
      <alignment horizontal="center" vertical="center" wrapText="1"/>
      <protection locked="0"/>
    </xf>
    <xf numFmtId="0" fontId="0" fillId="7" borderId="32" xfId="0" applyFill="1" applyBorder="1" applyAlignment="1" applyProtection="1">
      <alignment horizontal="center" vertical="center" wrapText="1"/>
      <protection locked="0"/>
    </xf>
    <xf numFmtId="0" fontId="0" fillId="7" borderId="7" xfId="0" applyFont="1" applyFill="1" applyBorder="1" applyAlignment="1" applyProtection="1">
      <alignment horizontal="center" vertical="center" wrapText="1"/>
      <protection locked="0"/>
    </xf>
    <xf numFmtId="0" fontId="0" fillId="8" borderId="7" xfId="0" applyFill="1" applyBorder="1" applyAlignment="1" applyProtection="1">
      <alignment horizontal="center" vertical="center" wrapText="1"/>
      <protection locked="0"/>
    </xf>
    <xf numFmtId="0" fontId="0" fillId="8" borderId="8" xfId="0" applyFont="1" applyFill="1" applyBorder="1" applyAlignment="1" applyProtection="1">
      <alignment horizontal="center" vertical="center" wrapText="1"/>
      <protection locked="0"/>
    </xf>
    <xf numFmtId="0" fontId="0" fillId="8" borderId="27" xfId="0" applyFill="1" applyBorder="1" applyAlignment="1" applyProtection="1">
      <alignment horizontal="center" vertical="center" wrapText="1"/>
      <protection locked="0"/>
    </xf>
    <xf numFmtId="0" fontId="0" fillId="8" borderId="31" xfId="0" applyFill="1" applyBorder="1" applyAlignment="1" applyProtection="1">
      <alignment horizontal="center" vertical="center" wrapText="1"/>
      <protection locked="0"/>
    </xf>
    <xf numFmtId="0" fontId="1" fillId="0" borderId="0" xfId="0" applyFont="1" applyAlignment="1" applyProtection="1">
      <alignment horizontal="centerContinuous" vertical="center" wrapText="1"/>
      <protection locked="0"/>
    </xf>
    <xf numFmtId="0" fontId="0" fillId="0" borderId="0" xfId="0" applyAlignment="1" applyProtection="1">
      <alignment horizontal="centerContinuous"/>
      <protection locked="0"/>
    </xf>
    <xf numFmtId="0" fontId="0" fillId="7" borderId="1"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protection locked="0"/>
    </xf>
    <xf numFmtId="0" fontId="2" fillId="2" borderId="9" xfId="0" applyFont="1" applyFill="1" applyBorder="1" applyAlignment="1" applyProtection="1">
      <alignment horizontal="center" vertical="center" wrapText="1"/>
      <protection locked="0"/>
    </xf>
    <xf numFmtId="0" fontId="0" fillId="0" borderId="0" xfId="0" applyAlignment="1">
      <alignment horizontal="center"/>
    </xf>
    <xf numFmtId="0" fontId="2" fillId="2" borderId="9" xfId="0" applyFont="1" applyFill="1" applyBorder="1" applyAlignment="1" applyProtection="1">
      <alignment horizontal="center" vertical="center" wrapText="1"/>
      <protection locked="0"/>
    </xf>
    <xf numFmtId="0" fontId="3" fillId="4" borderId="0" xfId="0" applyFont="1" applyFill="1" applyBorder="1" applyAlignment="1" applyProtection="1">
      <alignment horizontal="centerContinuous" vertical="center"/>
      <protection locked="0"/>
    </xf>
    <xf numFmtId="0" fontId="1" fillId="2" borderId="59" xfId="0" applyFont="1" applyFill="1" applyBorder="1" applyAlignment="1" applyProtection="1">
      <alignment horizontal="center" vertical="center" wrapText="1"/>
      <protection locked="0"/>
    </xf>
    <xf numFmtId="0" fontId="1" fillId="2" borderId="59" xfId="0" applyFont="1" applyFill="1" applyBorder="1" applyAlignment="1">
      <alignment horizontal="center" vertical="center"/>
    </xf>
    <xf numFmtId="10" fontId="1" fillId="2" borderId="59" xfId="0" applyNumberFormat="1" applyFont="1" applyFill="1" applyBorder="1"/>
    <xf numFmtId="0" fontId="0" fillId="2" borderId="59" xfId="0" applyFill="1" applyBorder="1" applyAlignment="1">
      <alignment horizontal="center" vertical="center"/>
    </xf>
    <xf numFmtId="0" fontId="2" fillId="2" borderId="59" xfId="0" applyFont="1" applyFill="1" applyBorder="1" applyAlignment="1" applyProtection="1">
      <alignment horizontal="center" vertical="center" wrapText="1"/>
      <protection locked="0"/>
    </xf>
    <xf numFmtId="0" fontId="0" fillId="9" borderId="1" xfId="0" applyFill="1" applyBorder="1" applyAlignment="1">
      <alignment horizontal="center" vertical="center"/>
    </xf>
    <xf numFmtId="0" fontId="0" fillId="9" borderId="1" xfId="0" applyFill="1" applyBorder="1"/>
    <xf numFmtId="0" fontId="0" fillId="9" borderId="50" xfId="0" applyFill="1" applyBorder="1" applyAlignment="1">
      <alignment horizontal="center" vertical="center"/>
    </xf>
    <xf numFmtId="0" fontId="0" fillId="9" borderId="50" xfId="0" applyFill="1" applyBorder="1"/>
    <xf numFmtId="0" fontId="0" fillId="9" borderId="30" xfId="0" applyFill="1" applyBorder="1" applyAlignment="1">
      <alignment horizontal="center" vertical="center"/>
    </xf>
    <xf numFmtId="0" fontId="0" fillId="9" borderId="30" xfId="0" applyFill="1" applyBorder="1"/>
    <xf numFmtId="0" fontId="2" fillId="3" borderId="61" xfId="0" applyFont="1" applyFill="1" applyBorder="1" applyAlignment="1" applyProtection="1">
      <alignment horizontal="center" vertical="center" wrapText="1"/>
      <protection locked="0"/>
    </xf>
    <xf numFmtId="0" fontId="2" fillId="3" borderId="58" xfId="0" applyFont="1" applyFill="1" applyBorder="1" applyAlignment="1" applyProtection="1">
      <alignment horizontal="center" vertical="center" wrapText="1"/>
      <protection locked="0"/>
    </xf>
    <xf numFmtId="0" fontId="2" fillId="3" borderId="60" xfId="0" applyFont="1" applyFill="1" applyBorder="1" applyAlignment="1" applyProtection="1">
      <alignment horizontal="center" vertical="center" wrapText="1"/>
      <protection locked="0"/>
    </xf>
    <xf numFmtId="0" fontId="0" fillId="9" borderId="52" xfId="0" applyFill="1" applyBorder="1" applyAlignment="1">
      <alignment horizontal="center" vertical="center"/>
    </xf>
    <xf numFmtId="0" fontId="0" fillId="9" borderId="52" xfId="0" applyFill="1" applyBorder="1"/>
    <xf numFmtId="0" fontId="0" fillId="9" borderId="29" xfId="0" applyFill="1" applyBorder="1" applyAlignment="1">
      <alignment horizontal="center" vertical="center"/>
    </xf>
    <xf numFmtId="0" fontId="0" fillId="9" borderId="29" xfId="0" applyFill="1" applyBorder="1"/>
    <xf numFmtId="0" fontId="0" fillId="0" borderId="0" xfId="0" applyFill="1" applyBorder="1" applyAlignment="1" applyProtection="1">
      <alignment horizontal="center" vertical="center"/>
      <protection locked="0"/>
    </xf>
    <xf numFmtId="0" fontId="1" fillId="2" borderId="9" xfId="0" applyFont="1" applyFill="1" applyBorder="1" applyAlignment="1" applyProtection="1">
      <alignment horizontal="center" vertical="center" wrapText="1"/>
      <protection locked="0"/>
    </xf>
    <xf numFmtId="0" fontId="1" fillId="2" borderId="11" xfId="0" applyFont="1" applyFill="1" applyBorder="1" applyAlignment="1" applyProtection="1">
      <alignment horizontal="center" vertical="center" wrapText="1"/>
      <protection locked="0"/>
    </xf>
    <xf numFmtId="0" fontId="1" fillId="3" borderId="51" xfId="0" applyFont="1" applyFill="1" applyBorder="1" applyAlignment="1" applyProtection="1">
      <alignment horizontal="center" vertical="center" wrapText="1"/>
      <protection locked="0"/>
    </xf>
    <xf numFmtId="0" fontId="1" fillId="3" borderId="54" xfId="0" applyFont="1" applyFill="1" applyBorder="1" applyAlignment="1" applyProtection="1">
      <alignment horizontal="center" vertical="center" wrapText="1"/>
      <protection locked="0"/>
    </xf>
    <xf numFmtId="0" fontId="1" fillId="3" borderId="53" xfId="0" applyFont="1" applyFill="1" applyBorder="1" applyAlignment="1" applyProtection="1">
      <alignment horizontal="center" vertical="center" wrapText="1"/>
      <protection locked="0"/>
    </xf>
    <xf numFmtId="0" fontId="2" fillId="2" borderId="10" xfId="0" applyFont="1" applyFill="1" applyBorder="1" applyAlignment="1" applyProtection="1">
      <alignment horizontal="center" vertical="center" wrapText="1"/>
      <protection locked="0"/>
    </xf>
    <xf numFmtId="0" fontId="2" fillId="2" borderId="11" xfId="0" applyFont="1" applyFill="1" applyBorder="1" applyAlignment="1" applyProtection="1">
      <alignment horizontal="center" vertical="center" wrapText="1"/>
      <protection locked="0"/>
    </xf>
    <xf numFmtId="0" fontId="0" fillId="2" borderId="55" xfId="0" applyFill="1" applyBorder="1" applyAlignment="1" applyProtection="1">
      <alignment horizontal="center" vertical="center" wrapText="1"/>
      <protection locked="0"/>
    </xf>
    <xf numFmtId="0" fontId="0" fillId="2" borderId="58" xfId="0" applyFill="1" applyBorder="1" applyAlignment="1" applyProtection="1">
      <alignment horizontal="center" vertical="center" wrapText="1"/>
      <protection locked="0"/>
    </xf>
    <xf numFmtId="0" fontId="1" fillId="3" borderId="25" xfId="0" applyFont="1" applyFill="1" applyBorder="1" applyAlignment="1" applyProtection="1">
      <alignment horizontal="center"/>
      <protection locked="0"/>
    </xf>
    <xf numFmtId="0" fontId="1" fillId="3" borderId="28" xfId="0" applyFont="1" applyFill="1" applyBorder="1" applyAlignment="1" applyProtection="1">
      <alignment horizontal="center"/>
      <protection locked="0"/>
    </xf>
    <xf numFmtId="0" fontId="3" fillId="4" borderId="9" xfId="0" applyFont="1" applyFill="1" applyBorder="1" applyAlignment="1" applyProtection="1">
      <alignment horizontal="center"/>
      <protection locked="0"/>
    </xf>
    <xf numFmtId="0" fontId="3" fillId="4" borderId="10" xfId="0" applyFont="1" applyFill="1" applyBorder="1" applyAlignment="1" applyProtection="1">
      <alignment horizontal="center"/>
      <protection locked="0"/>
    </xf>
    <xf numFmtId="0" fontId="3" fillId="4" borderId="11" xfId="0" applyFont="1" applyFill="1" applyBorder="1" applyAlignment="1" applyProtection="1">
      <alignment horizontal="center"/>
      <protection locked="0"/>
    </xf>
    <xf numFmtId="0" fontId="1" fillId="3" borderId="25" xfId="0" applyFont="1" applyFill="1" applyBorder="1" applyAlignment="1" applyProtection="1">
      <alignment horizontal="center" vertical="center" wrapText="1"/>
      <protection locked="0"/>
    </xf>
    <xf numFmtId="0" fontId="1" fillId="3" borderId="28" xfId="0" applyFont="1" applyFill="1" applyBorder="1" applyAlignment="1" applyProtection="1">
      <alignment horizontal="center" vertical="center" wrapText="1"/>
      <protection locked="0"/>
    </xf>
    <xf numFmtId="49" fontId="0" fillId="6" borderId="25" xfId="0" applyNumberFormat="1" applyFill="1" applyBorder="1" applyAlignment="1" applyProtection="1">
      <alignment horizontal="center" vertical="center"/>
      <protection locked="0"/>
    </xf>
    <xf numFmtId="49" fontId="0" fillId="6" borderId="28" xfId="0" applyNumberFormat="1" applyFill="1" applyBorder="1" applyAlignment="1" applyProtection="1">
      <alignment horizontal="center" vertical="center"/>
      <protection locked="0"/>
    </xf>
    <xf numFmtId="0" fontId="0" fillId="3" borderId="16" xfId="0" applyFill="1" applyBorder="1" applyAlignment="1" applyProtection="1">
      <alignment horizontal="center" vertical="center"/>
      <protection locked="0"/>
    </xf>
    <xf numFmtId="0" fontId="0" fillId="3" borderId="17" xfId="0" applyFill="1" applyBorder="1" applyAlignment="1" applyProtection="1">
      <alignment horizontal="center" vertical="center"/>
      <protection locked="0"/>
    </xf>
    <xf numFmtId="0" fontId="3" fillId="4" borderId="9" xfId="0" applyFont="1" applyFill="1" applyBorder="1" applyAlignment="1" applyProtection="1">
      <alignment horizontal="center" vertical="center"/>
      <protection locked="0"/>
    </xf>
    <xf numFmtId="0" fontId="3" fillId="4" borderId="10" xfId="0" applyFont="1" applyFill="1" applyBorder="1" applyAlignment="1" applyProtection="1">
      <alignment horizontal="center" vertical="center"/>
      <protection locked="0"/>
    </xf>
    <xf numFmtId="0" fontId="3" fillId="4" borderId="11" xfId="0" applyFont="1" applyFill="1" applyBorder="1" applyAlignment="1" applyProtection="1">
      <alignment horizontal="center" vertical="center"/>
      <protection locked="0"/>
    </xf>
    <xf numFmtId="0" fontId="1" fillId="2" borderId="12" xfId="0" applyFont="1" applyFill="1" applyBorder="1" applyAlignment="1" applyProtection="1">
      <alignment horizontal="right"/>
      <protection locked="0"/>
    </xf>
    <xf numFmtId="0" fontId="0" fillId="0" borderId="13" xfId="0" applyBorder="1" applyAlignment="1" applyProtection="1">
      <alignment horizontal="right"/>
      <protection locked="0"/>
    </xf>
    <xf numFmtId="0" fontId="0" fillId="0" borderId="14" xfId="0" applyBorder="1" applyAlignment="1" applyProtection="1">
      <alignment horizontal="right"/>
      <protection locked="0"/>
    </xf>
    <xf numFmtId="0" fontId="3" fillId="4" borderId="9" xfId="0" applyFont="1" applyFill="1" applyBorder="1" applyAlignment="1" applyProtection="1">
      <alignment horizontal="center" vertical="center" wrapText="1"/>
      <protection locked="0"/>
    </xf>
    <xf numFmtId="0" fontId="3" fillId="4" borderId="11"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https://data.bls.gov/cgi-bin/surveymost?cu"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www.freddiemac.com/pmms/pmms30.html" TargetMode="External"/></Relationships>
</file>

<file path=xl/drawings/drawing1.xml><?xml version="1.0" encoding="utf-8"?>
<xdr:wsDr xmlns:xdr="http://schemas.openxmlformats.org/drawingml/2006/spreadsheetDrawing" xmlns:a="http://schemas.openxmlformats.org/drawingml/2006/main">
  <xdr:twoCellAnchor>
    <xdr:from>
      <xdr:col>0</xdr:col>
      <xdr:colOff>25400</xdr:colOff>
      <xdr:row>1</xdr:row>
      <xdr:rowOff>25400</xdr:rowOff>
    </xdr:from>
    <xdr:to>
      <xdr:col>4</xdr:col>
      <xdr:colOff>6350</xdr:colOff>
      <xdr:row>11</xdr:row>
      <xdr:rowOff>146050</xdr:rowOff>
    </xdr:to>
    <xdr:sp macro="" textlink="">
      <xdr:nvSpPr>
        <xdr:cNvPr id="2" name="TextBox 1">
          <a:extLst>
            <a:ext uri="{FF2B5EF4-FFF2-40B4-BE49-F238E27FC236}">
              <a16:creationId xmlns:a16="http://schemas.microsoft.com/office/drawing/2014/main" id="{157113CC-EC4D-407B-9EEE-0B796F71853B}"/>
            </a:ext>
          </a:extLst>
        </xdr:cNvPr>
        <xdr:cNvSpPr txBox="1"/>
      </xdr:nvSpPr>
      <xdr:spPr>
        <a:xfrm>
          <a:off x="25400" y="730250"/>
          <a:ext cx="537845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2a </a:t>
          </a:r>
          <a:r>
            <a:rPr lang="en-US" sz="1100"/>
            <a:t>Below, you will develop a budget for your project, including entries for personnel</a:t>
          </a:r>
          <a:r>
            <a:rPr lang="en-US" sz="1100" baseline="0"/>
            <a:t> costs (for yourself, other paid individuals, legal or consulting services, etc.); administrative costs (rents, fees, utilities, insurance, IT costs, office supplies, travel, etc.); outreach costs (advertising, recruitment, fundraising, etc.); and program costs (supplies for use in assistance, cash distributions, payments for direct services to recipients, etc.).  </a:t>
          </a:r>
          <a:r>
            <a:rPr lang="en-US" sz="1100"/>
            <a:t>You must enter at least 8 budget items in all.</a:t>
          </a:r>
          <a:r>
            <a:rPr lang="en-US" sz="1100" baseline="0"/>
            <a:t>  E</a:t>
          </a:r>
          <a:r>
            <a:rPr lang="en-US" sz="1100"/>
            <a:t>ach category must have at least one budget</a:t>
          </a:r>
          <a:r>
            <a:rPr lang="en-US" sz="1100" baseline="0"/>
            <a:t> item.  For</a:t>
          </a:r>
          <a:r>
            <a:rPr lang="en-US" sz="1100"/>
            <a:t> at least 3 budget items, your</a:t>
          </a:r>
          <a:r>
            <a:rPr lang="en-US" sz="1100" baseline="0"/>
            <a:t> expense quantity must be greater than one</a:t>
          </a:r>
          <a:r>
            <a:rPr lang="en-US" sz="1100"/>
            <a:t>.</a:t>
          </a:r>
          <a:r>
            <a:rPr lang="en-US" sz="1100" baseline="0"/>
            <a:t> </a:t>
          </a:r>
          <a:r>
            <a:rPr lang="en-US" sz="1100"/>
            <a:t>Format</a:t>
          </a:r>
          <a:r>
            <a:rPr lang="en-US" sz="1100" baseline="0"/>
            <a:t> all costs as Currency with 2 decimal places.  To start, modify the cost of your time as appropriate.</a:t>
          </a:r>
          <a:endParaRPr lang="en-US" sz="1100"/>
        </a:p>
      </xdr:txBody>
    </xdr:sp>
    <xdr:clientData/>
  </xdr:twoCellAnchor>
  <xdr:twoCellAnchor>
    <xdr:from>
      <xdr:col>5</xdr:col>
      <xdr:colOff>19050</xdr:colOff>
      <xdr:row>16</xdr:row>
      <xdr:rowOff>69850</xdr:rowOff>
    </xdr:from>
    <xdr:to>
      <xdr:col>9</xdr:col>
      <xdr:colOff>1587500</xdr:colOff>
      <xdr:row>26</xdr:row>
      <xdr:rowOff>171450</xdr:rowOff>
    </xdr:to>
    <xdr:sp macro="" textlink="">
      <xdr:nvSpPr>
        <xdr:cNvPr id="4" name="TextBox 3">
          <a:extLst>
            <a:ext uri="{FF2B5EF4-FFF2-40B4-BE49-F238E27FC236}">
              <a16:creationId xmlns:a16="http://schemas.microsoft.com/office/drawing/2014/main" id="{71960817-2814-406E-93B4-79E702EE1602}"/>
            </a:ext>
          </a:extLst>
        </xdr:cNvPr>
        <xdr:cNvSpPr txBox="1"/>
      </xdr:nvSpPr>
      <xdr:spPr>
        <a:xfrm>
          <a:off x="5949950" y="3390900"/>
          <a:ext cx="8286750"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3a</a:t>
          </a:r>
          <a:r>
            <a:rPr lang="en-US" sz="1100"/>
            <a:t> Below, you will generate a 5-year</a:t>
          </a:r>
          <a:r>
            <a:rPr lang="en-US" sz="1100" baseline="0"/>
            <a:t> projected cost for your budget, starting with your budget total.  You will base your projection on CPI values that you look up.  </a:t>
          </a:r>
          <a:r>
            <a:rPr lang="en-US" sz="1100" baseline="0">
              <a:solidFill>
                <a:schemeClr val="dk1"/>
              </a:solidFill>
              <a:effectLst/>
              <a:latin typeface="+mn-lt"/>
              <a:ea typeface="+mn-ea"/>
              <a:cs typeface="+mn-cs"/>
            </a:rPr>
            <a:t>Use this procedure to look up the CPI value:</a:t>
          </a:r>
        </a:p>
        <a:p>
          <a:endParaRPr lang="en-US">
            <a:effectLst/>
          </a:endParaRPr>
        </a:p>
        <a:p>
          <a:r>
            <a:rPr lang="en-US" sz="1100" baseline="0">
              <a:solidFill>
                <a:schemeClr val="dk1"/>
              </a:solidFill>
              <a:effectLst/>
              <a:latin typeface="+mn-lt"/>
              <a:ea typeface="+mn-ea"/>
              <a:cs typeface="+mn-cs"/>
            </a:rPr>
            <a:t>	1. Go to Bureau of Labor Statistics page link https://data.bls.gov/cgi-bin/surveymost?cu</a:t>
          </a:r>
          <a:endParaRPr lang="en-US">
            <a:effectLst/>
          </a:endParaRPr>
        </a:p>
        <a:p>
          <a:r>
            <a:rPr lang="en-US" sz="1100" baseline="0">
              <a:solidFill>
                <a:schemeClr val="dk1"/>
              </a:solidFill>
              <a:effectLst/>
              <a:latin typeface="+mn-lt"/>
              <a:ea typeface="+mn-ea"/>
              <a:cs typeface="+mn-cs"/>
            </a:rPr>
            <a:t>	2. Check the box to the left of text "</a:t>
          </a:r>
          <a:r>
            <a:rPr lang="en-US" sz="1100">
              <a:solidFill>
                <a:schemeClr val="dk1"/>
              </a:solidFill>
              <a:effectLst/>
              <a:latin typeface="+mn-lt"/>
              <a:ea typeface="+mn-ea"/>
              <a:cs typeface="+mn-cs"/>
            </a:rPr>
            <a:t>U.S. city average, All items - CUUR0000SA0"</a:t>
          </a:r>
          <a:endParaRPr lang="en-US">
            <a:effectLst/>
          </a:endParaRPr>
        </a:p>
        <a:p>
          <a:r>
            <a:rPr lang="en-US" sz="1100" baseline="0">
              <a:solidFill>
                <a:schemeClr val="dk1"/>
              </a:solidFill>
              <a:effectLst/>
              <a:latin typeface="+mn-lt"/>
              <a:ea typeface="+mn-ea"/>
              <a:cs typeface="+mn-cs"/>
            </a:rPr>
            <a:t>	3. Press the "Retrieve Data" button at the bottom of the list.  This should take you to a CPI table for about the last 10 years.</a:t>
          </a:r>
        </a:p>
        <a:p>
          <a:endParaRPr lang="en-US">
            <a:effectLst/>
          </a:endParaRPr>
        </a:p>
        <a:p>
          <a:pPr algn="l"/>
          <a:r>
            <a:rPr lang="en-US" sz="1100" baseline="0"/>
            <a:t>First, fill in the CPI value for the given month and year.  Then, fill in the CPI values for the next 6 years, advancing exactly one year for each value.  For example, if you start in February 2011, your next CPI value will come from February 2012.  Format your CPI values as Numbers with 3 decimals of precision.</a:t>
          </a:r>
        </a:p>
      </xdr:txBody>
    </xdr:sp>
    <xdr:clientData/>
  </xdr:twoCellAnchor>
  <xdr:twoCellAnchor>
    <xdr:from>
      <xdr:col>5</xdr:col>
      <xdr:colOff>6350</xdr:colOff>
      <xdr:row>1</xdr:row>
      <xdr:rowOff>44450</xdr:rowOff>
    </xdr:from>
    <xdr:to>
      <xdr:col>7</xdr:col>
      <xdr:colOff>1536700</xdr:colOff>
      <xdr:row>6</xdr:row>
      <xdr:rowOff>152400</xdr:rowOff>
    </xdr:to>
    <xdr:sp macro="" textlink="">
      <xdr:nvSpPr>
        <xdr:cNvPr id="5" name="TextBox 4">
          <a:extLst>
            <a:ext uri="{FF2B5EF4-FFF2-40B4-BE49-F238E27FC236}">
              <a16:creationId xmlns:a16="http://schemas.microsoft.com/office/drawing/2014/main" id="{2D88BDD7-B032-4E60-9103-16878D74F5AB}"/>
            </a:ext>
          </a:extLst>
        </xdr:cNvPr>
        <xdr:cNvSpPr txBox="1"/>
      </xdr:nvSpPr>
      <xdr:spPr>
        <a:xfrm>
          <a:off x="5937250" y="838200"/>
          <a:ext cx="5029200" cy="85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t>2b</a:t>
          </a:r>
          <a:r>
            <a:rPr lang="en-US" sz="1100" baseline="0"/>
            <a:t> Here, use Excel formulas to transfer the subtotals and total from your budget into this table, and then calculate the percentage of the budget total represented by each category.  Format the costs as Currency with two decimal places and the percentages as Percentage with one decimal place.</a:t>
          </a:r>
        </a:p>
        <a:p>
          <a:endParaRPr lang="en-US" sz="1100" baseline="0"/>
        </a:p>
      </xdr:txBody>
    </xdr:sp>
    <xdr:clientData/>
  </xdr:twoCellAnchor>
  <xdr:twoCellAnchor>
    <xdr:from>
      <xdr:col>8</xdr:col>
      <xdr:colOff>863600</xdr:colOff>
      <xdr:row>19</xdr:row>
      <xdr:rowOff>165100</xdr:rowOff>
    </xdr:from>
    <xdr:to>
      <xdr:col>9</xdr:col>
      <xdr:colOff>298450</xdr:colOff>
      <xdr:row>21</xdr:row>
      <xdr:rowOff>88900</xdr:rowOff>
    </xdr:to>
    <xdr:sp macro="" textlink="">
      <xdr:nvSpPr>
        <xdr:cNvPr id="3" name="TextBox 2">
          <a:hlinkClick xmlns:r="http://schemas.openxmlformats.org/officeDocument/2006/relationships" r:id="rId1"/>
          <a:extLst>
            <a:ext uri="{FF2B5EF4-FFF2-40B4-BE49-F238E27FC236}">
              <a16:creationId xmlns:a16="http://schemas.microsoft.com/office/drawing/2014/main" id="{B8700119-68C1-4A5C-B7DF-A36E6210B3F3}"/>
            </a:ext>
          </a:extLst>
        </xdr:cNvPr>
        <xdr:cNvSpPr txBox="1"/>
      </xdr:nvSpPr>
      <xdr:spPr>
        <a:xfrm>
          <a:off x="11887200" y="4038600"/>
          <a:ext cx="10604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u="sng" baseline="0">
              <a:solidFill>
                <a:srgbClr val="00B0F0"/>
              </a:solidFill>
            </a:rPr>
            <a:t>CPI Values</a:t>
          </a:r>
          <a:r>
            <a:rPr lang="en-US" sz="1100"/>
            <a:t>)</a:t>
          </a:r>
        </a:p>
      </xdr:txBody>
    </xdr:sp>
    <xdr:clientData/>
  </xdr:twoCellAnchor>
  <xdr:twoCellAnchor>
    <xdr:from>
      <xdr:col>5</xdr:col>
      <xdr:colOff>12700</xdr:colOff>
      <xdr:row>34</xdr:row>
      <xdr:rowOff>25400</xdr:rowOff>
    </xdr:from>
    <xdr:to>
      <xdr:col>8</xdr:col>
      <xdr:colOff>1536700</xdr:colOff>
      <xdr:row>35</xdr:row>
      <xdr:rowOff>165100</xdr:rowOff>
    </xdr:to>
    <xdr:sp macro="" textlink="">
      <xdr:nvSpPr>
        <xdr:cNvPr id="6" name="TextBox 5">
          <a:extLst>
            <a:ext uri="{FF2B5EF4-FFF2-40B4-BE49-F238E27FC236}">
              <a16:creationId xmlns:a16="http://schemas.microsoft.com/office/drawing/2014/main" id="{4D16C27C-D2A0-4587-A9E8-0555019B8867}"/>
            </a:ext>
          </a:extLst>
        </xdr:cNvPr>
        <xdr:cNvSpPr txBox="1"/>
      </xdr:nvSpPr>
      <xdr:spPr>
        <a:xfrm>
          <a:off x="5715000" y="7480300"/>
          <a:ext cx="66167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3b</a:t>
          </a:r>
          <a:r>
            <a:rPr lang="en-US" sz="1100"/>
            <a:t> Now, from the year number and CPI values, find the slope and y-intercept of the best-fit line for your CPI. values.</a:t>
          </a:r>
        </a:p>
      </xdr:txBody>
    </xdr:sp>
    <xdr:clientData/>
  </xdr:twoCellAnchor>
  <xdr:twoCellAnchor>
    <xdr:from>
      <xdr:col>5</xdr:col>
      <xdr:colOff>19050</xdr:colOff>
      <xdr:row>38</xdr:row>
      <xdr:rowOff>82550</xdr:rowOff>
    </xdr:from>
    <xdr:to>
      <xdr:col>9</xdr:col>
      <xdr:colOff>1174750</xdr:colOff>
      <xdr:row>41</xdr:row>
      <xdr:rowOff>120650</xdr:rowOff>
    </xdr:to>
    <xdr:sp macro="" textlink="">
      <xdr:nvSpPr>
        <xdr:cNvPr id="7" name="TextBox 6">
          <a:extLst>
            <a:ext uri="{FF2B5EF4-FFF2-40B4-BE49-F238E27FC236}">
              <a16:creationId xmlns:a16="http://schemas.microsoft.com/office/drawing/2014/main" id="{B77484EB-DFDF-4D1F-8FFA-712E42566A84}"/>
            </a:ext>
          </a:extLst>
        </xdr:cNvPr>
        <xdr:cNvSpPr txBox="1"/>
      </xdr:nvSpPr>
      <xdr:spPr>
        <a:xfrm>
          <a:off x="5721350" y="8286750"/>
          <a:ext cx="7874000" cy="60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3c</a:t>
          </a:r>
          <a:r>
            <a:rPr lang="en-US" sz="1100"/>
            <a:t> Finally, project the CPI forward an additional 5 years using your slope and intercept; calculate the 5-year inflation rate from your year 6 CPI value and the calculated value; and apply the inflation rate to your budget total to find a 5-year budget projection.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xdr:row>
      <xdr:rowOff>82550</xdr:rowOff>
    </xdr:from>
    <xdr:to>
      <xdr:col>6</xdr:col>
      <xdr:colOff>311150</xdr:colOff>
      <xdr:row>9</xdr:row>
      <xdr:rowOff>120650</xdr:rowOff>
    </xdr:to>
    <xdr:sp macro="" textlink="">
      <xdr:nvSpPr>
        <xdr:cNvPr id="2" name="TextBox 1">
          <a:extLst>
            <a:ext uri="{FF2B5EF4-FFF2-40B4-BE49-F238E27FC236}">
              <a16:creationId xmlns:a16="http://schemas.microsoft.com/office/drawing/2014/main" id="{F722ADAF-4AD3-4FB8-B7C5-A69CEEF45022}"/>
            </a:ext>
          </a:extLst>
        </xdr:cNvPr>
        <xdr:cNvSpPr txBox="1"/>
      </xdr:nvSpPr>
      <xdr:spPr>
        <a:xfrm>
          <a:off x="12700" y="450850"/>
          <a:ext cx="11360150" cy="151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4</a:t>
          </a:r>
          <a:r>
            <a:rPr lang="en-US" sz="1100"/>
            <a:t> On this sheet, you will consider</a:t>
          </a:r>
          <a:r>
            <a:rPr lang="en-US" sz="1100" baseline="0"/>
            <a:t> how to cover the projected cost of your Project Budget.  In particular, you will calculate the 5-year balance for a percentage of your projected cost assumed to be invested at a given interest rate with annual compounding; the 5-year balance for a given monthly donation amount invested at a second interest rate; and a monthly loan payment required for a 5-year loan to cover the remainder of your 5-year projected cost, using a third interest rate.</a:t>
          </a:r>
        </a:p>
        <a:p>
          <a:endParaRPr lang="en-US" sz="1100" baseline="0"/>
        </a:p>
        <a:p>
          <a:r>
            <a:rPr lang="en-US" sz="1100" baseline="0">
              <a:solidFill>
                <a:schemeClr val="dk1"/>
              </a:solidFill>
              <a:effectLst/>
              <a:latin typeface="+mn-lt"/>
              <a:ea typeface="+mn-ea"/>
              <a:cs typeface="+mn-cs"/>
            </a:rPr>
            <a:t>Start by looking up rates to use as APRs in the following historical table of 30-year fixed mortgage rates:</a:t>
          </a:r>
        </a:p>
        <a:p>
          <a:endParaRPr lang="en-US" sz="1100" baseline="0">
            <a:solidFill>
              <a:schemeClr val="dk1"/>
            </a:solidFill>
            <a:effectLst/>
            <a:latin typeface="+mn-lt"/>
            <a:ea typeface="+mn-ea"/>
            <a:cs typeface="+mn-cs"/>
          </a:endParaRPr>
        </a:p>
        <a:p>
          <a:pPr algn="ctr"/>
          <a:r>
            <a:rPr lang="en-US" sz="1100" baseline="0">
              <a:solidFill>
                <a:schemeClr val="dk1"/>
              </a:solidFill>
              <a:effectLst/>
              <a:latin typeface="+mn-lt"/>
              <a:ea typeface="+mn-ea"/>
              <a:cs typeface="+mn-cs"/>
            </a:rPr>
            <a:t>http://www.freddiemac.com/pmms/pmms30.html</a:t>
          </a:r>
          <a:endParaRPr lang="en-US">
            <a:effectLst/>
          </a:endParaRPr>
        </a:p>
      </xdr:txBody>
    </xdr:sp>
    <xdr:clientData/>
  </xdr:twoCellAnchor>
  <xdr:twoCellAnchor>
    <xdr:from>
      <xdr:col>0</xdr:col>
      <xdr:colOff>0</xdr:colOff>
      <xdr:row>19</xdr:row>
      <xdr:rowOff>50800</xdr:rowOff>
    </xdr:from>
    <xdr:to>
      <xdr:col>4</xdr:col>
      <xdr:colOff>2101850</xdr:colOff>
      <xdr:row>26</xdr:row>
      <xdr:rowOff>127000</xdr:rowOff>
    </xdr:to>
    <xdr:sp macro="" textlink="">
      <xdr:nvSpPr>
        <xdr:cNvPr id="4" name="TextBox 3">
          <a:extLst>
            <a:ext uri="{FF2B5EF4-FFF2-40B4-BE49-F238E27FC236}">
              <a16:creationId xmlns:a16="http://schemas.microsoft.com/office/drawing/2014/main" id="{7B7AD329-909E-4AE0-A769-B02EC22453F4}"/>
            </a:ext>
          </a:extLst>
        </xdr:cNvPr>
        <xdr:cNvSpPr txBox="1"/>
      </xdr:nvSpPr>
      <xdr:spPr>
        <a:xfrm>
          <a:off x="0" y="3365500"/>
          <a:ext cx="10248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baseline="0">
              <a:solidFill>
                <a:schemeClr val="dk1"/>
              </a:solidFill>
              <a:effectLst/>
              <a:latin typeface="+mn-lt"/>
              <a:ea typeface="+mn-ea"/>
              <a:cs typeface="+mn-cs"/>
            </a:rPr>
            <a:t>5</a:t>
          </a:r>
          <a:r>
            <a:rPr lang="en-US" sz="1100" baseline="0">
              <a:solidFill>
                <a:schemeClr val="dk1"/>
              </a:solidFill>
              <a:effectLst/>
              <a:latin typeface="+mn-lt"/>
              <a:ea typeface="+mn-ea"/>
              <a:cs typeface="+mn-cs"/>
            </a:rPr>
            <a:t> Now, perform each of the calculations indicated.  Recall that the loan payment formula for the amount PMT that must be paid n times per year for t years to pay off an initial principal amount P, assuming interest accrual at a rate of r, is given by</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PMT = P*(r/n)/(1 - (1 + r/n)^(-n*t))</a:t>
          </a: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aseline="0">
              <a:effectLst/>
            </a:rPr>
            <a:t>Format all amounts as Currency with the $ symbol and 2 decimal places.</a:t>
          </a:r>
        </a:p>
      </xdr:txBody>
    </xdr:sp>
    <xdr:clientData/>
  </xdr:twoCellAnchor>
  <xdr:twoCellAnchor>
    <xdr:from>
      <xdr:col>0</xdr:col>
      <xdr:colOff>31750</xdr:colOff>
      <xdr:row>10</xdr:row>
      <xdr:rowOff>50800</xdr:rowOff>
    </xdr:from>
    <xdr:to>
      <xdr:col>6</xdr:col>
      <xdr:colOff>298450</xdr:colOff>
      <xdr:row>11</xdr:row>
      <xdr:rowOff>171450</xdr:rowOff>
    </xdr:to>
    <xdr:sp macro="" textlink="">
      <xdr:nvSpPr>
        <xdr:cNvPr id="5" name="TextBox 4">
          <a:hlinkClick xmlns:r="http://schemas.openxmlformats.org/officeDocument/2006/relationships" r:id="rId1"/>
          <a:extLst>
            <a:ext uri="{FF2B5EF4-FFF2-40B4-BE49-F238E27FC236}">
              <a16:creationId xmlns:a16="http://schemas.microsoft.com/office/drawing/2014/main" id="{03A7CEAC-F4E0-4D46-932F-1542C8943B32}"/>
            </a:ext>
          </a:extLst>
        </xdr:cNvPr>
        <xdr:cNvSpPr txBox="1"/>
      </xdr:nvSpPr>
      <xdr:spPr>
        <a:xfrm>
          <a:off x="31750" y="2076450"/>
          <a:ext cx="11328400" cy="304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t>
          </a:r>
          <a:r>
            <a:rPr lang="en-US" sz="1100" u="sng">
              <a:solidFill>
                <a:srgbClr val="00B0F0"/>
              </a:solidFill>
            </a:rPr>
            <a:t>Mortgage</a:t>
          </a:r>
          <a:r>
            <a:rPr lang="en-US" sz="1100" u="sng" baseline="0">
              <a:solidFill>
                <a:srgbClr val="00B0F0"/>
              </a:solidFill>
            </a:rPr>
            <a:t> Rates</a:t>
          </a:r>
          <a:r>
            <a:rPr lang="en-US" sz="1100" baseline="0"/>
            <a:t>)</a:t>
          </a:r>
          <a:endParaRPr lang="en-US" sz="1100"/>
        </a:p>
      </xdr:txBody>
    </xdr:sp>
    <xdr:clientData/>
  </xdr:twoCellAnchor>
  <xdr:twoCellAnchor>
    <xdr:from>
      <xdr:col>0</xdr:col>
      <xdr:colOff>44450</xdr:colOff>
      <xdr:row>12</xdr:row>
      <xdr:rowOff>101600</xdr:rowOff>
    </xdr:from>
    <xdr:to>
      <xdr:col>6</xdr:col>
      <xdr:colOff>342900</xdr:colOff>
      <xdr:row>14</xdr:row>
      <xdr:rowOff>107950</xdr:rowOff>
    </xdr:to>
    <xdr:sp macro="" textlink="">
      <xdr:nvSpPr>
        <xdr:cNvPr id="3" name="TextBox 2">
          <a:extLst>
            <a:ext uri="{FF2B5EF4-FFF2-40B4-BE49-F238E27FC236}">
              <a16:creationId xmlns:a16="http://schemas.microsoft.com/office/drawing/2014/main" id="{DD7E6B32-23BF-4C5A-829D-7BD0C4B14A8C}"/>
            </a:ext>
          </a:extLst>
        </xdr:cNvPr>
        <xdr:cNvSpPr txBox="1"/>
      </xdr:nvSpPr>
      <xdr:spPr>
        <a:xfrm>
          <a:off x="44450" y="2495550"/>
          <a:ext cx="11360150" cy="37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Enter</a:t>
          </a:r>
          <a:r>
            <a:rPr lang="en-US" sz="1100" baseline="0">
              <a:solidFill>
                <a:schemeClr val="dk1"/>
              </a:solidFill>
              <a:effectLst/>
              <a:latin typeface="+mn-lt"/>
              <a:ea typeface="+mn-ea"/>
              <a:cs typeface="+mn-cs"/>
            </a:rPr>
            <a:t> these items as percentages or decimals; for example, a value of 4.03 in the table would be entered here as 4.03% or 0.0403.  Also format each rate as a Percentage with 2 decimal places.</a:t>
          </a: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86883-31BC-4A47-B37B-5CE3AF7AE6BD}">
  <dimension ref="A1:F30"/>
  <sheetViews>
    <sheetView tabSelected="1" workbookViewId="0">
      <selection activeCell="C3" sqref="C3"/>
    </sheetView>
  </sheetViews>
  <sheetFormatPr baseColWidth="10" defaultColWidth="8.83203125" defaultRowHeight="15" x14ac:dyDescent="0.2"/>
  <cols>
    <col min="1" max="1" width="14.33203125" customWidth="1"/>
    <col min="2" max="2" width="71.1640625" customWidth="1"/>
    <col min="3" max="3" width="17.5" customWidth="1"/>
    <col min="4" max="4" width="12.5" style="108" customWidth="1"/>
    <col min="5" max="5" width="11" customWidth="1"/>
    <col min="6" max="6" width="16.83203125" customWidth="1"/>
  </cols>
  <sheetData>
    <row r="1" spans="1:6" ht="19" x14ac:dyDescent="0.2">
      <c r="A1" s="110" t="s">
        <v>94</v>
      </c>
      <c r="B1" s="110"/>
      <c r="C1" s="110"/>
      <c r="D1" s="110"/>
      <c r="E1" s="110"/>
      <c r="F1" s="110"/>
    </row>
    <row r="2" spans="1:6" ht="69" thickBot="1" x14ac:dyDescent="0.25">
      <c r="A2" s="58" t="s">
        <v>89</v>
      </c>
      <c r="B2" s="58" t="s">
        <v>50</v>
      </c>
      <c r="C2" s="58" t="s">
        <v>51</v>
      </c>
      <c r="D2" s="122" t="s">
        <v>91</v>
      </c>
      <c r="E2" s="123" t="s">
        <v>92</v>
      </c>
      <c r="F2" s="124" t="s">
        <v>90</v>
      </c>
    </row>
    <row r="3" spans="1:6" ht="32" x14ac:dyDescent="0.2">
      <c r="A3" s="132" t="s">
        <v>85</v>
      </c>
      <c r="B3" s="59" t="s">
        <v>58</v>
      </c>
      <c r="C3" s="70"/>
      <c r="D3" s="120">
        <v>2</v>
      </c>
      <c r="E3" s="121"/>
    </row>
    <row r="4" spans="1:6" ht="15.5" customHeight="1" x14ac:dyDescent="0.2">
      <c r="A4" s="133"/>
      <c r="B4" s="62" t="s">
        <v>59</v>
      </c>
      <c r="C4" s="73"/>
      <c r="D4" s="116">
        <v>8</v>
      </c>
      <c r="E4" s="117"/>
    </row>
    <row r="5" spans="1:6" ht="32" x14ac:dyDescent="0.2">
      <c r="A5" s="133"/>
      <c r="B5" s="61" t="s">
        <v>52</v>
      </c>
      <c r="C5" s="71"/>
      <c r="D5" s="116">
        <v>8</v>
      </c>
      <c r="E5" s="117"/>
    </row>
    <row r="6" spans="1:6" ht="32" x14ac:dyDescent="0.2">
      <c r="A6" s="133"/>
      <c r="B6" s="62" t="s">
        <v>53</v>
      </c>
      <c r="C6" s="71"/>
      <c r="D6" s="116">
        <v>8</v>
      </c>
      <c r="E6" s="117"/>
    </row>
    <row r="7" spans="1:6" ht="15.5" customHeight="1" x14ac:dyDescent="0.2">
      <c r="A7" s="133"/>
      <c r="B7" s="63" t="s">
        <v>81</v>
      </c>
      <c r="C7" s="71"/>
      <c r="D7" s="116">
        <v>8</v>
      </c>
      <c r="E7" s="117"/>
    </row>
    <row r="8" spans="1:6" ht="33" thickBot="1" x14ac:dyDescent="0.25">
      <c r="A8" s="134"/>
      <c r="B8" s="60" t="s">
        <v>82</v>
      </c>
      <c r="C8" s="76"/>
      <c r="D8" s="118">
        <v>6</v>
      </c>
      <c r="E8" s="119"/>
    </row>
    <row r="9" spans="1:6" ht="17" thickBot="1" x14ac:dyDescent="0.25">
      <c r="A9" s="137"/>
      <c r="B9" s="138"/>
      <c r="C9" s="111" t="s">
        <v>93</v>
      </c>
      <c r="D9" s="112">
        <f>SUM(D3:D8)</f>
        <v>40</v>
      </c>
      <c r="E9" s="112">
        <f>SUM(E3:E8)</f>
        <v>0</v>
      </c>
      <c r="F9" s="113">
        <f>E9/D9</f>
        <v>0</v>
      </c>
    </row>
    <row r="10" spans="1:6" ht="32" x14ac:dyDescent="0.2">
      <c r="A10" s="132" t="s">
        <v>84</v>
      </c>
      <c r="B10" s="59" t="s">
        <v>54</v>
      </c>
      <c r="C10" s="73"/>
      <c r="D10" s="125">
        <v>8</v>
      </c>
      <c r="E10" s="126"/>
    </row>
    <row r="11" spans="1:6" ht="32" x14ac:dyDescent="0.2">
      <c r="A11" s="133"/>
      <c r="B11" s="62" t="s">
        <v>55</v>
      </c>
      <c r="C11" s="73"/>
      <c r="D11" s="116">
        <v>2</v>
      </c>
      <c r="E11" s="117"/>
    </row>
    <row r="12" spans="1:6" ht="32" x14ac:dyDescent="0.2">
      <c r="A12" s="133"/>
      <c r="B12" s="61" t="s">
        <v>56</v>
      </c>
      <c r="C12" s="73"/>
      <c r="D12" s="116">
        <v>8</v>
      </c>
      <c r="E12" s="117"/>
    </row>
    <row r="13" spans="1:6" ht="33" thickBot="1" x14ac:dyDescent="0.25">
      <c r="A13" s="133"/>
      <c r="B13" s="65" t="s">
        <v>57</v>
      </c>
      <c r="C13" s="71"/>
      <c r="D13" s="127">
        <v>9</v>
      </c>
      <c r="E13" s="128"/>
    </row>
    <row r="14" spans="1:6" ht="17" thickBot="1" x14ac:dyDescent="0.25">
      <c r="A14" s="130"/>
      <c r="B14" s="131"/>
      <c r="C14" s="111" t="s">
        <v>93</v>
      </c>
      <c r="D14" s="114">
        <f>SUM(D10:D13)</f>
        <v>27</v>
      </c>
      <c r="E14" s="114">
        <f>SUM(E10:E13)</f>
        <v>0</v>
      </c>
      <c r="F14" s="113">
        <f>E14/D14</f>
        <v>0</v>
      </c>
    </row>
    <row r="15" spans="1:6" ht="16" x14ac:dyDescent="0.2">
      <c r="A15" s="132" t="s">
        <v>86</v>
      </c>
      <c r="B15" s="59" t="s">
        <v>60</v>
      </c>
      <c r="C15" s="70"/>
      <c r="D15" s="125">
        <v>8</v>
      </c>
      <c r="E15" s="126"/>
    </row>
    <row r="16" spans="1:6" ht="16" x14ac:dyDescent="0.2">
      <c r="A16" s="133"/>
      <c r="B16" s="62" t="s">
        <v>61</v>
      </c>
      <c r="C16" s="73"/>
      <c r="D16" s="116">
        <v>5</v>
      </c>
      <c r="E16" s="117"/>
    </row>
    <row r="17" spans="1:6" ht="16" x14ac:dyDescent="0.2">
      <c r="A17" s="133"/>
      <c r="B17" s="62" t="s">
        <v>62</v>
      </c>
      <c r="C17" s="73"/>
      <c r="D17" s="116">
        <v>4</v>
      </c>
      <c r="E17" s="117"/>
    </row>
    <row r="18" spans="1:6" ht="32" x14ac:dyDescent="0.2">
      <c r="A18" s="133"/>
      <c r="B18" s="62" t="s">
        <v>63</v>
      </c>
      <c r="C18" s="73"/>
      <c r="D18" s="116">
        <v>4</v>
      </c>
      <c r="E18" s="117"/>
    </row>
    <row r="19" spans="1:6" ht="32" x14ac:dyDescent="0.2">
      <c r="A19" s="133"/>
      <c r="B19" s="62" t="s">
        <v>64</v>
      </c>
      <c r="C19" s="73"/>
      <c r="D19" s="116">
        <v>6</v>
      </c>
      <c r="E19" s="117"/>
    </row>
    <row r="20" spans="1:6" ht="65" thickBot="1" x14ac:dyDescent="0.25">
      <c r="A20" s="133"/>
      <c r="B20" s="61" t="s">
        <v>65</v>
      </c>
      <c r="C20" s="71"/>
      <c r="D20" s="127">
        <v>12</v>
      </c>
      <c r="E20" s="128"/>
    </row>
    <row r="21" spans="1:6" ht="18" thickBot="1" x14ac:dyDescent="0.25">
      <c r="A21" s="135"/>
      <c r="B21" s="136"/>
      <c r="C21" s="115" t="s">
        <v>93</v>
      </c>
      <c r="D21" s="107">
        <f>SUM(D15:D20)</f>
        <v>39</v>
      </c>
      <c r="E21" s="109">
        <f>SUM(E15:E20)</f>
        <v>0</v>
      </c>
      <c r="F21" s="113">
        <f>E21/D21</f>
        <v>0</v>
      </c>
    </row>
    <row r="22" spans="1:6" ht="32" x14ac:dyDescent="0.2">
      <c r="A22" s="132" t="s">
        <v>87</v>
      </c>
      <c r="B22" s="64" t="s">
        <v>66</v>
      </c>
      <c r="C22" s="74"/>
      <c r="D22" s="125">
        <v>6</v>
      </c>
      <c r="E22" s="126"/>
    </row>
    <row r="23" spans="1:6" ht="32" x14ac:dyDescent="0.2">
      <c r="A23" s="133"/>
      <c r="B23" s="63" t="s">
        <v>67</v>
      </c>
      <c r="C23" s="75"/>
      <c r="D23" s="116">
        <v>2</v>
      </c>
      <c r="E23" s="117"/>
    </row>
    <row r="24" spans="1:6" ht="33" thickBot="1" x14ac:dyDescent="0.25">
      <c r="A24" s="134"/>
      <c r="B24" s="60" t="s">
        <v>68</v>
      </c>
      <c r="C24" s="72"/>
      <c r="D24" s="127">
        <v>4</v>
      </c>
      <c r="E24" s="128"/>
    </row>
    <row r="25" spans="1:6" ht="18" thickBot="1" x14ac:dyDescent="0.25">
      <c r="A25" s="130"/>
      <c r="B25" s="131"/>
      <c r="C25" s="115" t="s">
        <v>93</v>
      </c>
      <c r="D25" s="114">
        <f>SUM(D22:D24)</f>
        <v>12</v>
      </c>
      <c r="E25" s="114">
        <f>SUM(E22:E24)</f>
        <v>0</v>
      </c>
      <c r="F25" s="113">
        <f>E25/D25</f>
        <v>0</v>
      </c>
    </row>
    <row r="26" spans="1:6" ht="48" x14ac:dyDescent="0.2">
      <c r="A26" s="133" t="s">
        <v>88</v>
      </c>
      <c r="B26" s="62" t="s">
        <v>70</v>
      </c>
      <c r="C26" s="73"/>
      <c r="D26" s="125">
        <v>7</v>
      </c>
      <c r="E26" s="126"/>
    </row>
    <row r="27" spans="1:6" ht="48" x14ac:dyDescent="0.2">
      <c r="A27" s="133"/>
      <c r="B27" s="61" t="s">
        <v>69</v>
      </c>
      <c r="C27" s="71"/>
      <c r="D27" s="116">
        <v>5</v>
      </c>
      <c r="E27" s="117"/>
    </row>
    <row r="28" spans="1:6" ht="48" x14ac:dyDescent="0.2">
      <c r="A28" s="133"/>
      <c r="B28" s="65" t="s">
        <v>80</v>
      </c>
      <c r="C28" s="76"/>
      <c r="D28" s="116">
        <v>7</v>
      </c>
      <c r="E28" s="117"/>
    </row>
    <row r="29" spans="1:6" ht="33" thickBot="1" x14ac:dyDescent="0.25">
      <c r="A29" s="134"/>
      <c r="B29" s="60" t="s">
        <v>71</v>
      </c>
      <c r="C29" s="72"/>
      <c r="D29" s="127">
        <v>11</v>
      </c>
      <c r="E29" s="128"/>
    </row>
    <row r="30" spans="1:6" ht="18" thickBot="1" x14ac:dyDescent="0.25">
      <c r="A30" s="130"/>
      <c r="B30" s="131"/>
      <c r="C30" s="115" t="s">
        <v>93</v>
      </c>
      <c r="D30" s="114">
        <f>SUM(D26:D29)</f>
        <v>30</v>
      </c>
      <c r="E30" s="114">
        <f>SUM(E26:E29)</f>
        <v>0</v>
      </c>
      <c r="F30" s="113">
        <f>E30/D30</f>
        <v>0</v>
      </c>
    </row>
  </sheetData>
  <mergeCells count="10">
    <mergeCell ref="A10:A13"/>
    <mergeCell ref="A15:A20"/>
    <mergeCell ref="A3:A8"/>
    <mergeCell ref="A9:B9"/>
    <mergeCell ref="A14:B14"/>
    <mergeCell ref="A30:B30"/>
    <mergeCell ref="A22:A24"/>
    <mergeCell ref="A26:A29"/>
    <mergeCell ref="A21:B21"/>
    <mergeCell ref="A25:B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520F0-6187-45FD-8A99-903604FE2772}">
  <dimension ref="A1:K47"/>
  <sheetViews>
    <sheetView zoomScaleNormal="100" workbookViewId="0">
      <selection activeCell="C1" sqref="C1:D1"/>
    </sheetView>
  </sheetViews>
  <sheetFormatPr baseColWidth="10" defaultColWidth="8.6640625" defaultRowHeight="15" x14ac:dyDescent="0.2"/>
  <cols>
    <col min="1" max="1" width="29.83203125" style="2" customWidth="1"/>
    <col min="2" max="2" width="17.6640625" style="2" customWidth="1"/>
    <col min="3" max="3" width="13.83203125" style="2" customWidth="1"/>
    <col min="4" max="4" width="15.83203125" style="2" customWidth="1"/>
    <col min="5" max="5" width="7.6640625" style="2" customWidth="1"/>
    <col min="6" max="6" width="28.1640625" style="2" customWidth="1"/>
    <col min="7" max="8" width="22.83203125" style="2" customWidth="1"/>
    <col min="9" max="9" width="23.33203125" style="2" customWidth="1"/>
    <col min="10" max="10" width="23.5" style="2" customWidth="1"/>
    <col min="11" max="16384" width="8.6640625" style="2"/>
  </cols>
  <sheetData>
    <row r="1" spans="1:11" ht="69" thickBot="1" x14ac:dyDescent="0.25">
      <c r="A1" s="1" t="s">
        <v>40</v>
      </c>
      <c r="B1" s="1"/>
      <c r="C1" s="146"/>
      <c r="D1" s="147"/>
      <c r="F1" s="103" t="s">
        <v>95</v>
      </c>
      <c r="G1" s="104"/>
      <c r="H1" s="104"/>
      <c r="I1" s="104"/>
    </row>
    <row r="2" spans="1:11" ht="16" thickTop="1" x14ac:dyDescent="0.2">
      <c r="I2" s="148" t="s">
        <v>0</v>
      </c>
      <c r="J2" s="149"/>
    </row>
    <row r="3" spans="1:11" x14ac:dyDescent="0.2">
      <c r="I3" s="3" t="s">
        <v>73</v>
      </c>
      <c r="J3" s="4" t="s">
        <v>5</v>
      </c>
    </row>
    <row r="4" spans="1:11" x14ac:dyDescent="0.2">
      <c r="I4" s="67" t="s">
        <v>1</v>
      </c>
      <c r="J4" s="5" t="s">
        <v>6</v>
      </c>
    </row>
    <row r="5" spans="1:11" x14ac:dyDescent="0.2">
      <c r="I5" s="68" t="s">
        <v>2</v>
      </c>
      <c r="J5" s="5" t="s">
        <v>7</v>
      </c>
    </row>
    <row r="6" spans="1:11" x14ac:dyDescent="0.2">
      <c r="I6" s="69" t="s">
        <v>74</v>
      </c>
      <c r="J6" s="5" t="s">
        <v>8</v>
      </c>
    </row>
    <row r="7" spans="1:11" ht="16" thickBot="1" x14ac:dyDescent="0.25">
      <c r="I7" s="6" t="s">
        <v>3</v>
      </c>
      <c r="J7" s="7" t="s">
        <v>4</v>
      </c>
    </row>
    <row r="8" spans="1:11" ht="21" thickTop="1" thickBot="1" x14ac:dyDescent="0.25">
      <c r="F8" s="150" t="s">
        <v>15</v>
      </c>
      <c r="G8" s="151"/>
      <c r="H8" s="152"/>
    </row>
    <row r="9" spans="1:11" ht="16" x14ac:dyDescent="0.2">
      <c r="F9" s="27" t="s">
        <v>11</v>
      </c>
      <c r="G9" s="31" t="s">
        <v>13</v>
      </c>
      <c r="H9" s="32" t="s">
        <v>14</v>
      </c>
    </row>
    <row r="10" spans="1:11" x14ac:dyDescent="0.2">
      <c r="F10" s="28" t="str">
        <f>A14</f>
        <v>Personnel Costs</v>
      </c>
      <c r="G10" s="77">
        <f>D20</f>
        <v>1000</v>
      </c>
      <c r="H10" s="78"/>
      <c r="I10" s="25"/>
      <c r="J10" s="129"/>
      <c r="K10" s="129"/>
    </row>
    <row r="11" spans="1:11" x14ac:dyDescent="0.2">
      <c r="F11" s="28" t="str">
        <f>A21</f>
        <v>Administrative Costs</v>
      </c>
      <c r="G11" s="79"/>
      <c r="H11" s="78"/>
      <c r="I11" s="25"/>
    </row>
    <row r="12" spans="1:11" ht="16" thickBot="1" x14ac:dyDescent="0.25">
      <c r="F12" s="28" t="str">
        <f>A28</f>
        <v>Outreach Costs</v>
      </c>
      <c r="G12" s="79"/>
      <c r="H12" s="78"/>
      <c r="I12" s="25"/>
    </row>
    <row r="13" spans="1:11" ht="20" thickBot="1" x14ac:dyDescent="0.25">
      <c r="A13" s="150" t="s">
        <v>23</v>
      </c>
      <c r="B13" s="151"/>
      <c r="C13" s="151"/>
      <c r="D13" s="152"/>
      <c r="F13" s="29" t="str">
        <f>A35</f>
        <v>Program Costs</v>
      </c>
      <c r="G13" s="80"/>
      <c r="H13" s="81"/>
    </row>
    <row r="14" spans="1:11" ht="18" thickTop="1" thickBot="1" x14ac:dyDescent="0.25">
      <c r="A14" s="8" t="s">
        <v>24</v>
      </c>
      <c r="B14" s="9"/>
      <c r="C14" s="9"/>
      <c r="D14" s="10"/>
      <c r="F14" s="30" t="s">
        <v>12</v>
      </c>
      <c r="G14" s="82"/>
    </row>
    <row r="15" spans="1:11" ht="17" thickBot="1" x14ac:dyDescent="0.25">
      <c r="A15" s="11" t="s">
        <v>9</v>
      </c>
      <c r="B15" s="12" t="s">
        <v>25</v>
      </c>
      <c r="C15" s="12" t="s">
        <v>26</v>
      </c>
      <c r="D15" s="13" t="s">
        <v>27</v>
      </c>
    </row>
    <row r="16" spans="1:11" ht="20" thickBot="1" x14ac:dyDescent="0.3">
      <c r="A16" s="91" t="s">
        <v>28</v>
      </c>
      <c r="B16" s="92">
        <v>1</v>
      </c>
      <c r="C16" s="93">
        <v>1000</v>
      </c>
      <c r="D16" s="94">
        <f>B16*C16</f>
        <v>1000</v>
      </c>
      <c r="F16" s="141" t="s">
        <v>22</v>
      </c>
      <c r="G16" s="142"/>
      <c r="H16" s="142"/>
      <c r="I16" s="143"/>
    </row>
    <row r="17" spans="1:9" x14ac:dyDescent="0.2">
      <c r="A17" s="91"/>
      <c r="B17" s="92"/>
      <c r="C17" s="92"/>
      <c r="D17" s="78"/>
    </row>
    <row r="18" spans="1:9" x14ac:dyDescent="0.2">
      <c r="A18" s="91"/>
      <c r="B18" s="92"/>
      <c r="C18" s="92"/>
      <c r="D18" s="78"/>
    </row>
    <row r="19" spans="1:9" x14ac:dyDescent="0.2">
      <c r="A19" s="91"/>
      <c r="B19" s="92"/>
      <c r="C19" s="92"/>
      <c r="D19" s="78"/>
    </row>
    <row r="20" spans="1:9" ht="16" thickBot="1" x14ac:dyDescent="0.25">
      <c r="A20" s="153" t="s">
        <v>10</v>
      </c>
      <c r="B20" s="154"/>
      <c r="C20" s="155"/>
      <c r="D20" s="95">
        <f>SUM(D16:D19)</f>
        <v>1000</v>
      </c>
    </row>
    <row r="21" spans="1:9" ht="16" x14ac:dyDescent="0.2">
      <c r="A21" s="8" t="s">
        <v>29</v>
      </c>
      <c r="B21" s="9"/>
      <c r="C21" s="9"/>
      <c r="D21" s="10"/>
    </row>
    <row r="22" spans="1:9" ht="16" x14ac:dyDescent="0.2">
      <c r="A22" s="11" t="s">
        <v>9</v>
      </c>
      <c r="B22" s="12" t="s">
        <v>25</v>
      </c>
      <c r="C22" s="12" t="s">
        <v>26</v>
      </c>
      <c r="D22" s="13" t="s">
        <v>27</v>
      </c>
    </row>
    <row r="23" spans="1:9" x14ac:dyDescent="0.2">
      <c r="A23" s="91"/>
      <c r="B23" s="92"/>
      <c r="C23" s="92"/>
      <c r="D23" s="78"/>
    </row>
    <row r="24" spans="1:9" x14ac:dyDescent="0.2">
      <c r="A24" s="91"/>
      <c r="B24" s="92"/>
      <c r="C24" s="92"/>
      <c r="D24" s="78"/>
    </row>
    <row r="25" spans="1:9" x14ac:dyDescent="0.2">
      <c r="A25" s="91"/>
      <c r="B25" s="92"/>
      <c r="C25" s="92"/>
      <c r="D25" s="78"/>
    </row>
    <row r="26" spans="1:9" x14ac:dyDescent="0.2">
      <c r="A26" s="91"/>
      <c r="B26" s="92"/>
      <c r="C26" s="92"/>
      <c r="D26" s="78"/>
    </row>
    <row r="27" spans="1:9" ht="16" thickBot="1" x14ac:dyDescent="0.25">
      <c r="A27" s="153" t="s">
        <v>10</v>
      </c>
      <c r="B27" s="154"/>
      <c r="C27" s="155"/>
      <c r="D27" s="81"/>
    </row>
    <row r="28" spans="1:9" ht="18" thickTop="1" thickBot="1" x14ac:dyDescent="0.25">
      <c r="A28" s="8" t="s">
        <v>30</v>
      </c>
      <c r="B28" s="9"/>
      <c r="C28" s="9"/>
      <c r="D28" s="10"/>
      <c r="F28" s="33" t="s">
        <v>32</v>
      </c>
      <c r="G28" s="37" t="s">
        <v>18</v>
      </c>
      <c r="H28" s="38" t="s">
        <v>16</v>
      </c>
      <c r="I28" s="24" t="s">
        <v>17</v>
      </c>
    </row>
    <row r="29" spans="1:9" ht="32" x14ac:dyDescent="0.2">
      <c r="A29" s="11" t="s">
        <v>9</v>
      </c>
      <c r="B29" s="12" t="s">
        <v>25</v>
      </c>
      <c r="C29" s="12" t="s">
        <v>26</v>
      </c>
      <c r="D29" s="13" t="s">
        <v>27</v>
      </c>
      <c r="F29" s="34">
        <v>1</v>
      </c>
      <c r="G29" s="84"/>
      <c r="H29" s="21" t="str">
        <f>IF(LEN(C1)&lt;5,"Your full name entry must be longer",MOD(CODE(MID(C1,4,1))*19,12)+1)</f>
        <v>Your full name entry must be longer</v>
      </c>
      <c r="I29" s="22" t="str">
        <f>IF(LEN(C1)&lt;7,"Your full name entry must be longer",MOD(CODE(MID(C1,7,1))*23,4)+2011)</f>
        <v>Your full name entry must be longer</v>
      </c>
    </row>
    <row r="30" spans="1:9" x14ac:dyDescent="0.2">
      <c r="A30" s="91"/>
      <c r="B30" s="92"/>
      <c r="C30" s="92"/>
      <c r="D30" s="78"/>
      <c r="F30" s="35">
        <v>2</v>
      </c>
      <c r="G30" s="85"/>
      <c r="H30" s="87"/>
      <c r="I30" s="88"/>
    </row>
    <row r="31" spans="1:9" x14ac:dyDescent="0.2">
      <c r="A31" s="91"/>
      <c r="B31" s="92"/>
      <c r="C31" s="92"/>
      <c r="D31" s="78"/>
      <c r="F31" s="35">
        <v>3</v>
      </c>
      <c r="G31" s="85"/>
      <c r="H31" s="87"/>
      <c r="I31" s="88"/>
    </row>
    <row r="32" spans="1:9" x14ac:dyDescent="0.2">
      <c r="A32" s="91"/>
      <c r="B32" s="92"/>
      <c r="C32" s="92"/>
      <c r="D32" s="78"/>
      <c r="F32" s="35">
        <v>4</v>
      </c>
      <c r="G32" s="85"/>
      <c r="H32" s="87"/>
      <c r="I32" s="88"/>
    </row>
    <row r="33" spans="1:9" x14ac:dyDescent="0.2">
      <c r="A33" s="91"/>
      <c r="B33" s="92"/>
      <c r="C33" s="92"/>
      <c r="D33" s="78"/>
      <c r="F33" s="35">
        <v>5</v>
      </c>
      <c r="G33" s="85"/>
      <c r="H33" s="87"/>
      <c r="I33" s="88"/>
    </row>
    <row r="34" spans="1:9" ht="16" thickBot="1" x14ac:dyDescent="0.25">
      <c r="A34" s="153" t="s">
        <v>10</v>
      </c>
      <c r="B34" s="154"/>
      <c r="C34" s="155"/>
      <c r="D34" s="81"/>
      <c r="F34" s="36">
        <v>6</v>
      </c>
      <c r="G34" s="86"/>
      <c r="H34" s="89"/>
      <c r="I34" s="90"/>
    </row>
    <row r="35" spans="1:9" ht="16" x14ac:dyDescent="0.2">
      <c r="A35" s="8" t="s">
        <v>31</v>
      </c>
      <c r="B35" s="9"/>
      <c r="C35" s="9"/>
      <c r="D35" s="10"/>
    </row>
    <row r="36" spans="1:9" ht="16" x14ac:dyDescent="0.2">
      <c r="A36" s="11" t="s">
        <v>9</v>
      </c>
      <c r="B36" s="12" t="s">
        <v>25</v>
      </c>
      <c r="C36" s="12" t="s">
        <v>26</v>
      </c>
      <c r="D36" s="13" t="s">
        <v>27</v>
      </c>
      <c r="F36" s="23"/>
      <c r="G36" s="23"/>
      <c r="H36" s="23"/>
      <c r="I36" s="23"/>
    </row>
    <row r="37" spans="1:9" x14ac:dyDescent="0.2">
      <c r="A37" s="91"/>
      <c r="B37" s="92"/>
      <c r="C37" s="92"/>
      <c r="D37" s="78"/>
      <c r="F37" s="26" t="s">
        <v>20</v>
      </c>
      <c r="G37" s="83"/>
      <c r="H37" s="23"/>
      <c r="I37" s="23"/>
    </row>
    <row r="38" spans="1:9" x14ac:dyDescent="0.2">
      <c r="A38" s="91"/>
      <c r="B38" s="92"/>
      <c r="C38" s="92"/>
      <c r="D38" s="78"/>
      <c r="F38" s="26" t="s">
        <v>21</v>
      </c>
      <c r="G38" s="79"/>
    </row>
    <row r="39" spans="1:9" x14ac:dyDescent="0.2">
      <c r="A39" s="91"/>
      <c r="B39" s="92"/>
      <c r="C39" s="92"/>
      <c r="D39" s="78"/>
    </row>
    <row r="40" spans="1:9" x14ac:dyDescent="0.2">
      <c r="A40" s="91"/>
      <c r="B40" s="92"/>
      <c r="C40" s="92"/>
      <c r="D40" s="78"/>
    </row>
    <row r="41" spans="1:9" ht="16" thickBot="1" x14ac:dyDescent="0.25">
      <c r="A41" s="153" t="s">
        <v>10</v>
      </c>
      <c r="B41" s="154"/>
      <c r="C41" s="155"/>
      <c r="D41" s="81"/>
    </row>
    <row r="43" spans="1:9" x14ac:dyDescent="0.2">
      <c r="F43" s="144" t="s">
        <v>79</v>
      </c>
      <c r="G43" s="145"/>
      <c r="H43" s="92"/>
    </row>
    <row r="44" spans="1:9" x14ac:dyDescent="0.2">
      <c r="F44" s="144" t="s">
        <v>33</v>
      </c>
      <c r="G44" s="145"/>
      <c r="H44" s="79"/>
    </row>
    <row r="45" spans="1:9" ht="32" x14ac:dyDescent="0.2">
      <c r="F45" s="39" t="s">
        <v>34</v>
      </c>
      <c r="G45" s="40"/>
      <c r="H45" s="79"/>
    </row>
    <row r="46" spans="1:9" x14ac:dyDescent="0.2">
      <c r="F46" s="139" t="s">
        <v>35</v>
      </c>
      <c r="G46" s="140"/>
      <c r="H46" s="79"/>
    </row>
    <row r="47" spans="1:9" x14ac:dyDescent="0.2">
      <c r="F47" s="139" t="s">
        <v>36</v>
      </c>
      <c r="G47" s="140"/>
      <c r="H47" s="79"/>
    </row>
  </sheetData>
  <sheetProtection algorithmName="SHA-512" hashValue="lhFuMfbVGbN4UC/2Quhq3gZYLhewzdM5TRARDq3/MRFhyHPEwK9GRYQjYB6BapG53ZRKqJyxYlRnvAbP1cszCA==" saltValue="SxS7SfmRRBn8VLJz7AJ50g==" spinCount="100000" sheet="1" formatCells="0"/>
  <mergeCells count="13">
    <mergeCell ref="C1:D1"/>
    <mergeCell ref="I2:J2"/>
    <mergeCell ref="F8:H8"/>
    <mergeCell ref="A13:D13"/>
    <mergeCell ref="A41:C41"/>
    <mergeCell ref="A34:C34"/>
    <mergeCell ref="A27:C27"/>
    <mergeCell ref="A20:C20"/>
    <mergeCell ref="F47:G47"/>
    <mergeCell ref="F16:I16"/>
    <mergeCell ref="F43:G43"/>
    <mergeCell ref="F44:G44"/>
    <mergeCell ref="F46:G4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668-C6E0-4B0B-B383-3023C06F2EFB}">
  <dimension ref="A1:E44"/>
  <sheetViews>
    <sheetView workbookViewId="0">
      <selection activeCell="B16" sqref="B16"/>
    </sheetView>
  </sheetViews>
  <sheetFormatPr baseColWidth="10" defaultColWidth="8.6640625" defaultRowHeight="15" x14ac:dyDescent="0.2"/>
  <cols>
    <col min="1" max="1" width="35.5" style="2" customWidth="1"/>
    <col min="2" max="2" width="27.1640625" style="2" customWidth="1"/>
    <col min="3" max="3" width="21.33203125" style="2" customWidth="1"/>
    <col min="4" max="4" width="36.83203125" style="2" customWidth="1"/>
    <col min="5" max="5" width="30.83203125" style="2" customWidth="1"/>
    <col min="6" max="16384" width="8.6640625" style="2"/>
  </cols>
  <sheetData>
    <row r="1" spans="1:4" ht="32" x14ac:dyDescent="0.2">
      <c r="A1" s="14" t="s">
        <v>19</v>
      </c>
      <c r="B1" s="17">
        <f>'Project Budget and Projection'!C1</f>
        <v>0</v>
      </c>
    </row>
    <row r="16" spans="1:4" ht="32" x14ac:dyDescent="0.2">
      <c r="A16" s="19" t="s">
        <v>37</v>
      </c>
      <c r="B16" s="18" t="str">
        <f>IF(LEN(B1)&lt;5,"Your full name entry must be longer",MOD(MOD(CODE(MID(B1,1,1))*CODE(MID(B1,3,1))*CODE(MID(B1,5,1)),53),48)+1972)</f>
        <v>Your full name entry must be longer</v>
      </c>
      <c r="C16" s="18" t="str">
        <f>IF(LEN(B1)&lt;6,"Your full name entry must be longer",MOD(MOD(CODE(MID(B1,2,1))*CODE(MID(B1,4,1))*CODE(MID(B1,6,1)),53),48)+1972)</f>
        <v>Your full name entry must be longer</v>
      </c>
      <c r="D16" s="18" t="str">
        <f>IF(LEN(B1)&lt;10,"Your full name entry must be longer",MOD(MOD(CODE(MID(B1,7,1))*CODE(MID(B1,8,1))*CODE(MID(B1,10,1)),53),48)+1972)</f>
        <v>Your full name entry must be longer</v>
      </c>
    </row>
    <row r="17" spans="1:5" ht="32" x14ac:dyDescent="0.2">
      <c r="A17" s="19" t="s">
        <v>38</v>
      </c>
      <c r="B17" s="18" t="str">
        <f>IF(LEN(B1)&lt;3,"Your full name entry must be longer",MOD(MOD(CODE(MID(B1,1,1))*CODE(MID(B1,3,1)),23),12)+1)</f>
        <v>Your full name entry must be longer</v>
      </c>
      <c r="C17" s="18" t="str">
        <f>IF(LEN(B1)&lt;6,"Your full name entry must be longer",MOD(MOD(CODE(MID(B1,2,1))*CODE(MID(B1,6,1)),23),12)+1)</f>
        <v>Your full name entry must be longer</v>
      </c>
      <c r="D17" s="18" t="str">
        <f>IF(LEN(B1)&lt;9,"Your full name entry must be longer",MOD(MOD(CODE(MID(B1,4,1))*CODE(MID(B1,9,1)),23),12)+1)</f>
        <v>Your full name entry must be longer</v>
      </c>
    </row>
    <row r="18" spans="1:5" ht="16" x14ac:dyDescent="0.2">
      <c r="A18" s="19" t="s">
        <v>39</v>
      </c>
      <c r="B18" s="105"/>
      <c r="C18" s="105"/>
      <c r="D18" s="87"/>
    </row>
    <row r="20" spans="1:5" x14ac:dyDescent="0.2">
      <c r="A20" s="15"/>
      <c r="B20" s="16"/>
    </row>
    <row r="21" spans="1:5" x14ac:dyDescent="0.2">
      <c r="A21" s="15"/>
      <c r="B21" s="16"/>
    </row>
    <row r="22" spans="1:5" x14ac:dyDescent="0.2">
      <c r="A22" s="15"/>
      <c r="B22" s="16"/>
    </row>
    <row r="23" spans="1:5" x14ac:dyDescent="0.2">
      <c r="A23" s="15"/>
      <c r="B23" s="16"/>
    </row>
    <row r="24" spans="1:5" x14ac:dyDescent="0.2">
      <c r="A24" s="15"/>
      <c r="B24" s="16"/>
    </row>
    <row r="25" spans="1:5" x14ac:dyDescent="0.2">
      <c r="A25" s="15"/>
      <c r="B25" s="16"/>
    </row>
    <row r="26" spans="1:5" x14ac:dyDescent="0.2">
      <c r="A26" s="15"/>
      <c r="B26" s="16"/>
    </row>
    <row r="27" spans="1:5" x14ac:dyDescent="0.2">
      <c r="A27" s="15"/>
      <c r="B27" s="16"/>
    </row>
    <row r="28" spans="1:5" ht="48" x14ac:dyDescent="0.2">
      <c r="A28" s="53" t="s">
        <v>41</v>
      </c>
      <c r="B28" s="106"/>
    </row>
    <row r="29" spans="1:5" ht="16" thickBot="1" x14ac:dyDescent="0.25">
      <c r="A29" s="15"/>
      <c r="B29" s="16"/>
    </row>
    <row r="30" spans="1:5" ht="48" thickBot="1" x14ac:dyDescent="0.25">
      <c r="A30" s="156" t="s">
        <v>48</v>
      </c>
      <c r="B30" s="157"/>
      <c r="D30" s="48" t="s">
        <v>75</v>
      </c>
      <c r="E30" s="49"/>
    </row>
    <row r="31" spans="1:5" ht="32" x14ac:dyDescent="0.2">
      <c r="A31" s="41" t="s">
        <v>42</v>
      </c>
      <c r="B31" s="54" t="str">
        <f>IF(ISNUMBER(B18),0.3-ABS(B18),"Complete the first interest rate entry in section 4 above")</f>
        <v>Complete the first interest rate entry in section 4 above</v>
      </c>
      <c r="D31" s="43" t="s">
        <v>77</v>
      </c>
      <c r="E31" s="102"/>
    </row>
    <row r="32" spans="1:5" ht="48" x14ac:dyDescent="0.2">
      <c r="A32" s="66" t="s">
        <v>72</v>
      </c>
      <c r="B32" s="99"/>
      <c r="D32" s="42" t="s">
        <v>43</v>
      </c>
      <c r="E32" s="55" t="str">
        <f>IF(ISNUMBER(D18),ABS(D18),"Complete the third interest rate entry in section 4 above")</f>
        <v>Complete the third interest rate entry in section 4 above</v>
      </c>
    </row>
    <row r="33" spans="1:5" ht="32" x14ac:dyDescent="0.2">
      <c r="A33" s="42" t="s">
        <v>43</v>
      </c>
      <c r="B33" s="55" t="str">
        <f>IF(ISNUMBER(B18),ABS(B18),"Complete the interest rate entry in section 4 above")</f>
        <v>Complete the interest rate entry in section 4 above</v>
      </c>
      <c r="D33" s="42" t="s">
        <v>76</v>
      </c>
      <c r="E33" s="96"/>
    </row>
    <row r="34" spans="1:5" ht="16" thickBot="1" x14ac:dyDescent="0.25">
      <c r="A34" s="42" t="s">
        <v>44</v>
      </c>
      <c r="B34" s="96"/>
      <c r="D34" s="44" t="s">
        <v>45</v>
      </c>
      <c r="E34" s="97"/>
    </row>
    <row r="35" spans="1:5" ht="17" thickBot="1" x14ac:dyDescent="0.25">
      <c r="A35" s="44" t="s">
        <v>45</v>
      </c>
      <c r="B35" s="97"/>
      <c r="D35" s="20" t="s">
        <v>78</v>
      </c>
      <c r="E35" s="101"/>
    </row>
    <row r="36" spans="1:5" ht="16" thickBot="1" x14ac:dyDescent="0.25">
      <c r="A36" s="45" t="s">
        <v>47</v>
      </c>
      <c r="B36" s="101"/>
    </row>
    <row r="38" spans="1:5" ht="16" thickBot="1" x14ac:dyDescent="0.25">
      <c r="D38"/>
    </row>
    <row r="39" spans="1:5" ht="49" thickTop="1" thickBot="1" x14ac:dyDescent="0.3">
      <c r="A39" s="46" t="s">
        <v>49</v>
      </c>
      <c r="B39" s="47"/>
      <c r="D39" s="148" t="s">
        <v>0</v>
      </c>
      <c r="E39" s="149"/>
    </row>
    <row r="40" spans="1:5" ht="32" x14ac:dyDescent="0.2">
      <c r="A40" s="50" t="s">
        <v>46</v>
      </c>
      <c r="B40" s="56" t="str">
        <f>IF(ISNUMBER(C18),0.4*B28/60,"Complete the second interest rate entry in section 4 above")</f>
        <v>Complete the second interest rate entry in section 4 above</v>
      </c>
      <c r="D40" s="3" t="s">
        <v>73</v>
      </c>
      <c r="E40" s="4" t="s">
        <v>5</v>
      </c>
    </row>
    <row r="41" spans="1:5" ht="32" x14ac:dyDescent="0.2">
      <c r="A41" s="51" t="s">
        <v>43</v>
      </c>
      <c r="B41" s="57" t="str">
        <f>IF(ISNUMBER(C18),ABS(C18)+0.01,"Complete the second interest rate entry in section 4 above")</f>
        <v>Complete the second interest rate entry in section 4 above</v>
      </c>
      <c r="D41" s="67" t="s">
        <v>1</v>
      </c>
      <c r="E41" s="5" t="s">
        <v>6</v>
      </c>
    </row>
    <row r="42" spans="1:5" ht="16" x14ac:dyDescent="0.2">
      <c r="A42" s="51" t="s">
        <v>44</v>
      </c>
      <c r="B42" s="98"/>
      <c r="D42" s="68" t="s">
        <v>2</v>
      </c>
      <c r="E42" s="5" t="s">
        <v>7</v>
      </c>
    </row>
    <row r="43" spans="1:5" ht="16" x14ac:dyDescent="0.2">
      <c r="A43" s="51" t="s">
        <v>45</v>
      </c>
      <c r="B43" s="98"/>
      <c r="D43" s="69" t="s">
        <v>74</v>
      </c>
      <c r="E43" s="5" t="s">
        <v>8</v>
      </c>
    </row>
    <row r="44" spans="1:5" ht="65" thickBot="1" x14ac:dyDescent="0.25">
      <c r="A44" s="52" t="s">
        <v>83</v>
      </c>
      <c r="B44" s="100"/>
      <c r="D44" s="6" t="s">
        <v>3</v>
      </c>
      <c r="E44" s="7" t="s">
        <v>4</v>
      </c>
    </row>
  </sheetData>
  <sheetProtection algorithmName="SHA-512" hashValue="Quh8w398scJWlSxIZkm3TK7/rGCHQY6jk50HMvhfrl277F/8T1FZtCswykadFBi1sWTCBWVDViNi3OTqahNlWw==" saltValue="EJn/cXq3VOPkLPrTOulX9g==" spinCount="100000" sheet="1" formatCells="0"/>
  <mergeCells count="2">
    <mergeCell ref="A30:B30"/>
    <mergeCell ref="D39:E3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1D7BF13958C64483E7E107A08507EA" ma:contentTypeVersion="3698" ma:contentTypeDescription="Create a new document." ma:contentTypeScope="" ma:versionID="6b94ada1b72bf190a09154ed93d0560f">
  <xsd:schema xmlns:xsd="http://www.w3.org/2001/XMLSchema" xmlns:xs="http://www.w3.org/2001/XMLSchema" xmlns:p="http://schemas.microsoft.com/office/2006/metadata/properties" xmlns:ns1="http://schemas.microsoft.com/sharepoint/v3" xmlns:ns2="b457ba54-12e9-41a3-ab87-ffd5bc645430" targetNamespace="http://schemas.microsoft.com/office/2006/metadata/properties" ma:root="true" ma:fieldsID="7f8121a6f527224b7e8df51315020d65" ns1:_="" ns2:_="">
    <xsd:import namespace="http://schemas.microsoft.com/sharepoint/v3"/>
    <xsd:import namespace="b457ba54-12e9-41a3-ab87-ffd5bc6454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OCR"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57ba54-12e9-41a3-ab87-ffd5bc6454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F94F4F-19BE-40DA-84F9-87BCA4F4EA8E}">
  <ds:schemaRefs>
    <ds:schemaRef ds:uri="http://schemas.microsoft.com/office/2006/documentManagement/types"/>
    <ds:schemaRef ds:uri="http://schemas.microsoft.com/sharepoint/v3"/>
    <ds:schemaRef ds:uri="http://schemas.microsoft.com/office/infopath/2007/PartnerControls"/>
    <ds:schemaRef ds:uri="b3b59848-949a-4ed4-8036-feb011ce2b52"/>
    <ds:schemaRef ds:uri="http://schemas.microsoft.com/office/2006/metadata/properties"/>
    <ds:schemaRef ds:uri="http://purl.org/dc/dcmitype/"/>
    <ds:schemaRef ds:uri="http://schemas.openxmlformats.org/package/2006/metadata/core-properties"/>
    <ds:schemaRef ds:uri="http://purl.org/dc/elements/1.1/"/>
    <ds:schemaRef ds:uri="37d47695-dda2-48a2-87bc-2a1f7ac7fedc"/>
    <ds:schemaRef ds:uri="http://www.w3.org/XML/1998/namespace"/>
    <ds:schemaRef ds:uri="http://purl.org/dc/terms/"/>
  </ds:schemaRefs>
</ds:datastoreItem>
</file>

<file path=customXml/itemProps2.xml><?xml version="1.0" encoding="utf-8"?>
<ds:datastoreItem xmlns:ds="http://schemas.openxmlformats.org/officeDocument/2006/customXml" ds:itemID="{B19F94BC-D373-49DC-B88C-A513A0025858}">
  <ds:schemaRefs>
    <ds:schemaRef ds:uri="http://schemas.microsoft.com/sharepoint/v3/contenttype/forms"/>
  </ds:schemaRefs>
</ds:datastoreItem>
</file>

<file path=customXml/itemProps3.xml><?xml version="1.0" encoding="utf-8"?>
<ds:datastoreItem xmlns:ds="http://schemas.openxmlformats.org/officeDocument/2006/customXml" ds:itemID="{93E495B4-6C87-4F5F-88B6-652F261B71C8}"/>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Excel Grading Sheet</vt:lpstr>
      <vt:lpstr>Project Budget and Projection</vt:lpstr>
      <vt:lpstr>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Dinsenbacher</dc:creator>
  <cp:keywords/>
  <dc:description>Excel Template for Major Assignment 3 for MAT-144
Updated for release - 20200824</dc:description>
  <cp:lastModifiedBy>Ben VanDerLinden</cp:lastModifiedBy>
  <dcterms:created xsi:type="dcterms:W3CDTF">2020-05-06T01:32:26Z</dcterms:created>
  <dcterms:modified xsi:type="dcterms:W3CDTF">2020-08-06T20:47:34Z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0x010100911D7BF13958C64483E7E107A08507EA</vt:lpwstr>
  </property>
</Properties>
</file>