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externalReferences>
    <externalReference r:id="rId3"/>
  </externalReferenc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<sst xmlns="http://schemas.openxmlformats.org/spreadsheetml/2006/main" count="265" uniqueCount="265">
  <si>
    <t xml:space="preserve">AWB</t>
  </si>
  <si>
    <t xml:space="preserve">Order ID</t>
  </si>
  <si>
    <t xml:space="preserve">Totalweight as per X(Kg)</t>
  </si>
  <si>
    <t xml:space="preserve">totalweight slab as per(kg)</t>
  </si>
  <si>
    <t xml:space="preserve">totl_weight as per_courier</t>
  </si>
  <si>
    <t xml:space="preserve">weight_slab_courier</t>
  </si>
  <si>
    <t xml:space="preserve">Deliver_zone_as_per(X)</t>
  </si>
  <si>
    <t xml:space="preserve">Delivery_zone_changed_courier</t>
  </si>
  <si>
    <t xml:space="preserve">Expected_charges</t>
  </si>
  <si>
    <t xml:space="preserve">Charges Billed by Courier Company (Rs.) </t>
  </si>
  <si>
    <t xml:space="preserve">Difference Between Expected Charges and Billed Charges (Rs.)</t>
  </si>
  <si>
    <t xml:space="preserve">1091117222124</t>
  </si>
  <si>
    <t xml:space="preserve">2001806232</t>
  </si>
  <si>
    <t xml:space="preserve">1091117222194</t>
  </si>
  <si>
    <t xml:space="preserve">2001806273</t>
  </si>
  <si>
    <t xml:space="preserve">count</t>
  </si>
  <si>
    <t xml:space="preserve">amount</t>
  </si>
  <si>
    <t xml:space="preserve">1091117222931</t>
  </si>
  <si>
    <t xml:space="preserve">2001806408</t>
  </si>
  <si>
    <t xml:space="preserve">k</t>
  </si>
  <si>
    <t xml:space="preserve">1091117223244</t>
  </si>
  <si>
    <t xml:space="preserve">2001806458</t>
  </si>
  <si>
    <t xml:space="preserve">total correctly charges</t>
  </si>
  <si>
    <t xml:space="preserve">1091117229345</t>
  </si>
  <si>
    <t xml:space="preserve">2001807012</t>
  </si>
  <si>
    <t xml:space="preserve">1091117229555</t>
  </si>
  <si>
    <t xml:space="preserve">2001806686</t>
  </si>
  <si>
    <t xml:space="preserve">total over charges</t>
  </si>
  <si>
    <t xml:space="preserve">1091117229776</t>
  </si>
  <si>
    <t xml:space="preserve">2001806885</t>
  </si>
  <si>
    <t xml:space="preserve">1091117323112</t>
  </si>
  <si>
    <t xml:space="preserve">2001807058</t>
  </si>
  <si>
    <t xml:space="preserve">total under charges</t>
  </si>
  <si>
    <t xml:space="preserve">1091117323812</t>
  </si>
  <si>
    <t xml:space="preserve">2001807186</t>
  </si>
  <si>
    <t xml:space="preserve">1091117324206</t>
  </si>
  <si>
    <t xml:space="preserve">2001807290</t>
  </si>
  <si>
    <t xml:space="preserve">1091117326612</t>
  </si>
  <si>
    <t xml:space="preserve">2001807814</t>
  </si>
  <si>
    <t xml:space="preserve">1091117327172</t>
  </si>
  <si>
    <t xml:space="preserve">2001807931</t>
  </si>
  <si>
    <t xml:space="preserve">1091117327275</t>
  </si>
  <si>
    <t xml:space="preserve">2001807956</t>
  </si>
  <si>
    <t xml:space="preserve">1091117327312</t>
  </si>
  <si>
    <t xml:space="preserve">2001807960</t>
  </si>
  <si>
    <t xml:space="preserve">1091117327695</t>
  </si>
  <si>
    <t xml:space="preserve">2001807930</t>
  </si>
  <si>
    <t xml:space="preserve">1091117435005</t>
  </si>
  <si>
    <t xml:space="preserve">2001808102</t>
  </si>
  <si>
    <t xml:space="preserve">1091117435134</t>
  </si>
  <si>
    <t xml:space="preserve">2001808118</t>
  </si>
  <si>
    <t xml:space="preserve">1091117435370</t>
  </si>
  <si>
    <t xml:space="preserve">2001808207</t>
  </si>
  <si>
    <t xml:space="preserve">1091117435661</t>
  </si>
  <si>
    <t xml:space="preserve">2001808295</t>
  </si>
  <si>
    <t xml:space="preserve">1091117436383</t>
  </si>
  <si>
    <t xml:space="preserve">2001808507</t>
  </si>
  <si>
    <t xml:space="preserve">1091117436464</t>
  </si>
  <si>
    <t xml:space="preserve">2001808542</t>
  </si>
  <si>
    <t xml:space="preserve">1091117437050</t>
  </si>
  <si>
    <t xml:space="preserve">2001808675</t>
  </si>
  <si>
    <t xml:space="preserve">1091117327496</t>
  </si>
  <si>
    <t xml:space="preserve">2001807976</t>
  </si>
  <si>
    <t xml:space="preserve">1091118547832</t>
  </si>
  <si>
    <t xml:space="preserve">2001812838</t>
  </si>
  <si>
    <t xml:space="preserve">1091119398844</t>
  </si>
  <si>
    <t xml:space="preserve">2001816684</t>
  </si>
  <si>
    <t xml:space="preserve">1091119630264</t>
  </si>
  <si>
    <t xml:space="preserve">2001817160</t>
  </si>
  <si>
    <t xml:space="preserve">1091120014461</t>
  </si>
  <si>
    <t xml:space="preserve">2001818390</t>
  </si>
  <si>
    <t xml:space="preserve">1091120959015</t>
  </si>
  <si>
    <t xml:space="preserve">2001821190</t>
  </si>
  <si>
    <t xml:space="preserve">1091121485824</t>
  </si>
  <si>
    <t xml:space="preserve">2001817093</t>
  </si>
  <si>
    <t xml:space="preserve">1091121666133</t>
  </si>
  <si>
    <t xml:space="preserve">2001823564</t>
  </si>
  <si>
    <t xml:space="preserve">1091121981575</t>
  </si>
  <si>
    <t xml:space="preserve">2001825261</t>
  </si>
  <si>
    <t xml:space="preserve">1091117957780</t>
  </si>
  <si>
    <t xml:space="preserve">2001811192</t>
  </si>
  <si>
    <t xml:space="preserve">1091121482593</t>
  </si>
  <si>
    <t xml:space="preserve">2001809917</t>
  </si>
  <si>
    <t xml:space="preserve">1091117221940</t>
  </si>
  <si>
    <t xml:space="preserve">2001806210</t>
  </si>
  <si>
    <t xml:space="preserve">1091117222065</t>
  </si>
  <si>
    <t xml:space="preserve">2001806226</t>
  </si>
  <si>
    <t xml:space="preserve">1091117222080</t>
  </si>
  <si>
    <t xml:space="preserve">2001806229</t>
  </si>
  <si>
    <t xml:space="preserve">1091117222135</t>
  </si>
  <si>
    <t xml:space="preserve">2001806233</t>
  </si>
  <si>
    <t xml:space="preserve">1091117222146</t>
  </si>
  <si>
    <t xml:space="preserve">2001806251</t>
  </si>
  <si>
    <t xml:space="preserve">1091117222570</t>
  </si>
  <si>
    <t xml:space="preserve">2001806338</t>
  </si>
  <si>
    <t xml:space="preserve">1091117223211</t>
  </si>
  <si>
    <t xml:space="preserve">2001806446</t>
  </si>
  <si>
    <t xml:space="preserve">1091117224353</t>
  </si>
  <si>
    <t xml:space="preserve">2001806533</t>
  </si>
  <si>
    <t xml:space="preserve">1091117224611</t>
  </si>
  <si>
    <t xml:space="preserve">2001806547</t>
  </si>
  <si>
    <t xml:space="preserve">1091117224902</t>
  </si>
  <si>
    <t xml:space="preserve">2001806567</t>
  </si>
  <si>
    <t xml:space="preserve">1091117225016</t>
  </si>
  <si>
    <t xml:space="preserve">2001806575</t>
  </si>
  <si>
    <t xml:space="preserve">1091117225484</t>
  </si>
  <si>
    <t xml:space="preserve">2001806616</t>
  </si>
  <si>
    <t xml:space="preserve">1091117226221</t>
  </si>
  <si>
    <t xml:space="preserve">2001806652</t>
  </si>
  <si>
    <t xml:space="preserve">1091117226674</t>
  </si>
  <si>
    <t xml:space="preserve">2001806733</t>
  </si>
  <si>
    <t xml:space="preserve">1091117226711</t>
  </si>
  <si>
    <t xml:space="preserve">2001806735</t>
  </si>
  <si>
    <t xml:space="preserve">1091117226910</t>
  </si>
  <si>
    <t xml:space="preserve">2001806726</t>
  </si>
  <si>
    <t xml:space="preserve">1091117227573</t>
  </si>
  <si>
    <t xml:space="preserve">2001806776</t>
  </si>
  <si>
    <t xml:space="preserve">1091117227816</t>
  </si>
  <si>
    <t xml:space="preserve">2001806801</t>
  </si>
  <si>
    <t xml:space="preserve">1091117229290</t>
  </si>
  <si>
    <t xml:space="preserve">2001807004</t>
  </si>
  <si>
    <t xml:space="preserve">1091117323005</t>
  </si>
  <si>
    <t xml:space="preserve">2001807036</t>
  </si>
  <si>
    <t xml:space="preserve">1091117323215</t>
  </si>
  <si>
    <t xml:space="preserve">2001807084</t>
  </si>
  <si>
    <t xml:space="preserve">1091117324394</t>
  </si>
  <si>
    <t xml:space="preserve">2001807362</t>
  </si>
  <si>
    <t xml:space="preserve">1091117325094</t>
  </si>
  <si>
    <t xml:space="preserve">2001807415</t>
  </si>
  <si>
    <t xml:space="preserve">1091117616121</t>
  </si>
  <si>
    <t xml:space="preserve">2001809592</t>
  </si>
  <si>
    <t xml:space="preserve">1091117795531</t>
  </si>
  <si>
    <t xml:space="preserve">2001809794</t>
  </si>
  <si>
    <t xml:space="preserve">1091117795623</t>
  </si>
  <si>
    <t xml:space="preserve">2001809820</t>
  </si>
  <si>
    <t xml:space="preserve">1091117223351</t>
  </si>
  <si>
    <t xml:space="preserve">2001806471</t>
  </si>
  <si>
    <t xml:space="preserve">1091117324011</t>
  </si>
  <si>
    <t xml:space="preserve">2001807241</t>
  </si>
  <si>
    <t xml:space="preserve">1091117327570</t>
  </si>
  <si>
    <t xml:space="preserve">2001807981</t>
  </si>
  <si>
    <t xml:space="preserve">1091117435602</t>
  </si>
  <si>
    <t xml:space="preserve">2001808286</t>
  </si>
  <si>
    <t xml:space="preserve">1091117437680</t>
  </si>
  <si>
    <t xml:space="preserve">2001808801</t>
  </si>
  <si>
    <t xml:space="preserve">1091117804200</t>
  </si>
  <si>
    <t xml:space="preserve">2001810104</t>
  </si>
  <si>
    <t xml:space="preserve">1091117957533</t>
  </si>
  <si>
    <t xml:space="preserve">2001811153</t>
  </si>
  <si>
    <t xml:space="preserve">1091117957942</t>
  </si>
  <si>
    <t xml:space="preserve">2001811229</t>
  </si>
  <si>
    <t xml:space="preserve">1091117958395</t>
  </si>
  <si>
    <t xml:space="preserve">2001811363</t>
  </si>
  <si>
    <t xml:space="preserve">1091118001865</t>
  </si>
  <si>
    <t xml:space="preserve">2001811466</t>
  </si>
  <si>
    <t xml:space="preserve">1091118009786</t>
  </si>
  <si>
    <t xml:space="preserve">2001811809</t>
  </si>
  <si>
    <t xml:space="preserve">1091118548333</t>
  </si>
  <si>
    <t xml:space="preserve">2001812854</t>
  </si>
  <si>
    <t xml:space="preserve">1091118553701</t>
  </si>
  <si>
    <t xml:space="preserve">2001813009</t>
  </si>
  <si>
    <t xml:space="preserve">1091118591534</t>
  </si>
  <si>
    <t xml:space="preserve">2001812650</t>
  </si>
  <si>
    <t xml:space="preserve">1091118925110</t>
  </si>
  <si>
    <t xml:space="preserve">2001814580</t>
  </si>
  <si>
    <t xml:space="preserve">1091119169701</t>
  </si>
  <si>
    <t xml:space="preserve">2001815688</t>
  </si>
  <si>
    <t xml:space="preserve">1091119367193</t>
  </si>
  <si>
    <t xml:space="preserve">2001816131</t>
  </si>
  <si>
    <t xml:space="preserve">1091119429202</t>
  </si>
  <si>
    <t xml:space="preserve">2001816996</t>
  </si>
  <si>
    <t xml:space="preserve">1091120959225</t>
  </si>
  <si>
    <t xml:space="preserve">2001821185</t>
  </si>
  <si>
    <t xml:space="preserve">1091120962515</t>
  </si>
  <si>
    <t xml:space="preserve">2001821284</t>
  </si>
  <si>
    <t xml:space="preserve">1091121031745</t>
  </si>
  <si>
    <t xml:space="preserve">2001821679</t>
  </si>
  <si>
    <t xml:space="preserve">1091121034114</t>
  </si>
  <si>
    <t xml:space="preserve">2001821742</t>
  </si>
  <si>
    <t xml:space="preserve">1091121034350</t>
  </si>
  <si>
    <t xml:space="preserve">2001821750</t>
  </si>
  <si>
    <t xml:space="preserve">1091121034641</t>
  </si>
  <si>
    <t xml:space="preserve">2001821766</t>
  </si>
  <si>
    <t xml:space="preserve">1091121183730</t>
  </si>
  <si>
    <t xml:space="preserve">2001821995</t>
  </si>
  <si>
    <t xml:space="preserve">1091121185863</t>
  </si>
  <si>
    <t xml:space="preserve">2001821502</t>
  </si>
  <si>
    <t xml:space="preserve">1091121305541</t>
  </si>
  <si>
    <t xml:space="preserve">2001822466</t>
  </si>
  <si>
    <t xml:space="preserve">1091121306101</t>
  </si>
  <si>
    <t xml:space="preserve">2001820690</t>
  </si>
  <si>
    <t xml:space="preserve">1091118004245</t>
  </si>
  <si>
    <t xml:space="preserve">2001811604</t>
  </si>
  <si>
    <t xml:space="preserve">1091120352712</t>
  </si>
  <si>
    <t xml:space="preserve">2001819252</t>
  </si>
  <si>
    <t xml:space="preserve">1091122418320</t>
  </si>
  <si>
    <t xml:space="preserve">2001827036</t>
  </si>
  <si>
    <t xml:space="preserve">1091117222360</t>
  </si>
  <si>
    <t xml:space="preserve">2001806304</t>
  </si>
  <si>
    <t xml:space="preserve">1091117227116</t>
  </si>
  <si>
    <t xml:space="preserve">2001806768</t>
  </si>
  <si>
    <t xml:space="preserve">1091117228133</t>
  </si>
  <si>
    <t xml:space="preserve">2001806823</t>
  </si>
  <si>
    <t xml:space="preserve">1091117228192</t>
  </si>
  <si>
    <t xml:space="preserve">2001806828</t>
  </si>
  <si>
    <t xml:space="preserve">1091117229183</t>
  </si>
  <si>
    <t xml:space="preserve">2001806968</t>
  </si>
  <si>
    <t xml:space="preserve">1091117324346</t>
  </si>
  <si>
    <t xml:space="preserve">2001807328</t>
  </si>
  <si>
    <t xml:space="preserve">1091117326424</t>
  </si>
  <si>
    <t xml:space="preserve">2001807785</t>
  </si>
  <si>
    <t xml:space="preserve">1091117326925</t>
  </si>
  <si>
    <t xml:space="preserve">2001807852</t>
  </si>
  <si>
    <t xml:space="preserve">1091117327474</t>
  </si>
  <si>
    <t xml:space="preserve">2001807970</t>
  </si>
  <si>
    <t xml:space="preserve">1091117333100</t>
  </si>
  <si>
    <t xml:space="preserve">2001807329</t>
  </si>
  <si>
    <t xml:space="preserve">1091117333251</t>
  </si>
  <si>
    <t xml:space="preserve">2001807613</t>
  </si>
  <si>
    <t xml:space="preserve">1091117436346</t>
  </si>
  <si>
    <t xml:space="preserve">2001808475</t>
  </si>
  <si>
    <t xml:space="preserve">1091117436652</t>
  </si>
  <si>
    <t xml:space="preserve">2001808585</t>
  </si>
  <si>
    <t xml:space="preserve">1091117437035</t>
  </si>
  <si>
    <t xml:space="preserve">2001808679</t>
  </si>
  <si>
    <t xml:space="preserve">1091117437293</t>
  </si>
  <si>
    <t xml:space="preserve">2001808739</t>
  </si>
  <si>
    <t xml:space="preserve">1091117437864</t>
  </si>
  <si>
    <t xml:space="preserve">2001808832</t>
  </si>
  <si>
    <t xml:space="preserve">1091117437890</t>
  </si>
  <si>
    <t xml:space="preserve">2001808837</t>
  </si>
  <si>
    <t xml:space="preserve">1091117438074</t>
  </si>
  <si>
    <t xml:space="preserve">2001808883</t>
  </si>
  <si>
    <t xml:space="preserve">1091117611501</t>
  </si>
  <si>
    <t xml:space="preserve">2001808992</t>
  </si>
  <si>
    <t xml:space="preserve">1091117613962</t>
  </si>
  <si>
    <t xml:space="preserve">2001809270</t>
  </si>
  <si>
    <t xml:space="preserve">1091117803511</t>
  </si>
  <si>
    <t xml:space="preserve">2001809934</t>
  </si>
  <si>
    <t xml:space="preserve">1091117804314</t>
  </si>
  <si>
    <t xml:space="preserve">2001810125</t>
  </si>
  <si>
    <t xml:space="preserve">1091117805390</t>
  </si>
  <si>
    <t xml:space="preserve">2001810281</t>
  </si>
  <si>
    <t xml:space="preserve">1091117806263</t>
  </si>
  <si>
    <t xml:space="preserve">2001810549</t>
  </si>
  <si>
    <t xml:space="preserve">1091117807140</t>
  </si>
  <si>
    <t xml:space="preserve">2001810697</t>
  </si>
  <si>
    <t xml:space="preserve">1091117904860</t>
  </si>
  <si>
    <t xml:space="preserve">2001811039</t>
  </si>
  <si>
    <t xml:space="preserve">1091117905022</t>
  </si>
  <si>
    <t xml:space="preserve">2001811058</t>
  </si>
  <si>
    <t xml:space="preserve">1091117958163</t>
  </si>
  <si>
    <t xml:space="preserve">2001811306</t>
  </si>
  <si>
    <t xml:space="preserve">1091118442390</t>
  </si>
  <si>
    <t xml:space="preserve">2001812195</t>
  </si>
  <si>
    <t xml:space="preserve">1091118551656</t>
  </si>
  <si>
    <t xml:space="preserve">2001812941</t>
  </si>
  <si>
    <t xml:space="preserve">1091117614452</t>
  </si>
  <si>
    <t xml:space="preserve">2001809383</t>
  </si>
  <si>
    <t xml:space="preserve">1091120922803</t>
  </si>
  <si>
    <t xml:space="preserve">2001820978</t>
  </si>
  <si>
    <t xml:space="preserve">1091121844806</t>
  </si>
  <si>
    <t xml:space="preserve">2001811475</t>
  </si>
  <si>
    <t xml:space="preserve">1091121846136</t>
  </si>
  <si>
    <t xml:space="preserve">2001811305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</si>
</sst>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2"/>
      <color rgb="FF000000"/>
      <name val="Arial"/>
      <family val="2"/>
    </font>
    <font>
      <sz val="12"/>
      <color rgb="FFC9211E"/>
      <name val="Arial"/>
      <family val="2"/>
    </font>
    <font>
      <sz val="12"/>
      <color rgb="FF2A609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2B2B2"/>
        <bgColor rgb="FF969696"/>
      </patternFill>
    </fill>
    <fill>
      <patternFill patternType="solid">
        <fgColor rgb="FFEEEEEE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 diagonalUp="false" diagonalDown="false">
      <left/>
      <right style="thin">
        <color rgb="FF666666"/>
      </right>
      <top style="thin">
        <color rgb="FF666666"/>
      </top>
      <bottom style="thin">
        <color rgb="FF666666"/>
      </bottom>
      <diagonal/>
    </border>
    <border diagonalUp="false" diagonalDown="false"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 diagonalUp="false" diagonalDown="false">
      <left/>
      <right style="thin">
        <color rgb="FF666666"/>
      </right>
      <top/>
      <bottom style="thin">
        <color rgb="FF66666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Company%20X%20-%20Order%20Report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Pivot Table_Sheet1_1"/>
      <sheetName val="courier_company_invoice"/>
      <sheetName val="Sheet2"/>
      <sheetName val="result"/>
    </sheetNames>
    <sheetDataSet>
      <sheetData sheetId="0"/>
      <sheetData sheetId="1">
        <row r="2">
          <cell r="A2" t="str">
            <v>2001806210</v>
          </cell>
          <cell r="B2">
            <v>0.22</v>
          </cell>
          <cell r="C2">
            <v>0.5</v>
          </cell>
        </row>
        <row r="3">
          <cell r="A3" t="str">
            <v>2001806226</v>
          </cell>
          <cell r="B3">
            <v>0.48</v>
          </cell>
          <cell r="C3">
            <v>0.5</v>
          </cell>
        </row>
        <row r="4">
          <cell r="A4" t="str">
            <v>2001806229</v>
          </cell>
          <cell r="B4">
            <v>0.5</v>
          </cell>
          <cell r="C4">
            <v>0.5</v>
          </cell>
        </row>
        <row r="5">
          <cell r="A5" t="str">
            <v>2001806232</v>
          </cell>
          <cell r="B5">
            <v>1.302</v>
          </cell>
          <cell r="C5">
            <v>1.5</v>
          </cell>
        </row>
        <row r="6">
          <cell r="A6" t="str">
            <v>2001806233</v>
          </cell>
          <cell r="B6">
            <v>0.245</v>
          </cell>
          <cell r="C6">
            <v>0.5</v>
          </cell>
        </row>
        <row r="7">
          <cell r="A7" t="str">
            <v>2001806251</v>
          </cell>
          <cell r="B7">
            <v>0.245</v>
          </cell>
          <cell r="C7">
            <v>0.5</v>
          </cell>
        </row>
        <row r="8">
          <cell r="A8" t="str">
            <v>2001806273</v>
          </cell>
          <cell r="B8">
            <v>0.615</v>
          </cell>
          <cell r="C8">
            <v>1</v>
          </cell>
        </row>
        <row r="9">
          <cell r="A9" t="str">
            <v>2001806304</v>
          </cell>
          <cell r="B9">
            <v>0.5</v>
          </cell>
          <cell r="C9">
            <v>0.5</v>
          </cell>
        </row>
        <row r="10">
          <cell r="A10" t="str">
            <v>2001806338</v>
          </cell>
          <cell r="B10">
            <v>0.5</v>
          </cell>
          <cell r="C10">
            <v>0.5</v>
          </cell>
        </row>
        <row r="11">
          <cell r="A11" t="str">
            <v>2001806408</v>
          </cell>
          <cell r="B11">
            <v>2.265</v>
          </cell>
          <cell r="C11">
            <v>2.5</v>
          </cell>
        </row>
        <row r="12">
          <cell r="A12" t="str">
            <v>2001806446</v>
          </cell>
          <cell r="B12">
            <v>0.5</v>
          </cell>
          <cell r="C12">
            <v>0.5</v>
          </cell>
        </row>
        <row r="13">
          <cell r="A13" t="str">
            <v>2001806458</v>
          </cell>
          <cell r="B13">
            <v>0.7</v>
          </cell>
          <cell r="C13">
            <v>1</v>
          </cell>
        </row>
        <row r="14">
          <cell r="A14" t="str">
            <v>2001806471</v>
          </cell>
          <cell r="B14">
            <v>1.621</v>
          </cell>
          <cell r="C14">
            <v>2</v>
          </cell>
        </row>
        <row r="15">
          <cell r="A15" t="str">
            <v>2001806533</v>
          </cell>
          <cell r="B15">
            <v>0.5</v>
          </cell>
          <cell r="C15">
            <v>0.5</v>
          </cell>
        </row>
        <row r="16">
          <cell r="A16" t="str">
            <v>2001806547</v>
          </cell>
          <cell r="B16">
            <v>0.127</v>
          </cell>
          <cell r="C16">
            <v>0.5</v>
          </cell>
        </row>
        <row r="17">
          <cell r="A17" t="str">
            <v>2001806567</v>
          </cell>
          <cell r="B17">
            <v>0.952</v>
          </cell>
          <cell r="C17">
            <v>1</v>
          </cell>
        </row>
        <row r="18">
          <cell r="A18" t="str">
            <v>2001806575</v>
          </cell>
          <cell r="B18">
            <v>0.5</v>
          </cell>
          <cell r="C18">
            <v>0.5</v>
          </cell>
        </row>
        <row r="19">
          <cell r="A19" t="str">
            <v>2001806616</v>
          </cell>
          <cell r="B19">
            <v>0.963</v>
          </cell>
          <cell r="C19">
            <v>1</v>
          </cell>
        </row>
        <row r="20">
          <cell r="A20" t="str">
            <v>2001806652</v>
          </cell>
          <cell r="B20">
            <v>0.5</v>
          </cell>
          <cell r="C20">
            <v>0.5</v>
          </cell>
        </row>
        <row r="21">
          <cell r="A21" t="str">
            <v>2001806686</v>
          </cell>
          <cell r="B21">
            <v>0.24</v>
          </cell>
          <cell r="C21">
            <v>0.5</v>
          </cell>
        </row>
        <row r="22">
          <cell r="A22" t="str">
            <v>2001806726</v>
          </cell>
          <cell r="B22">
            <v>0.5</v>
          </cell>
          <cell r="C22">
            <v>0.5</v>
          </cell>
        </row>
        <row r="23">
          <cell r="A23" t="str">
            <v>2001806733</v>
          </cell>
          <cell r="B23">
            <v>0.967</v>
          </cell>
          <cell r="C23">
            <v>1</v>
          </cell>
        </row>
        <row r="24">
          <cell r="A24" t="str">
            <v>2001806735</v>
          </cell>
          <cell r="B24">
            <v>0.5</v>
          </cell>
          <cell r="C24">
            <v>0.5</v>
          </cell>
        </row>
        <row r="25">
          <cell r="A25" t="str">
            <v>2001806768</v>
          </cell>
          <cell r="B25">
            <v>0.84</v>
          </cell>
          <cell r="C25">
            <v>1</v>
          </cell>
        </row>
        <row r="26">
          <cell r="A26" t="str">
            <v>2001806776</v>
          </cell>
          <cell r="B26">
            <v>0.611</v>
          </cell>
          <cell r="C26">
            <v>1</v>
          </cell>
        </row>
        <row r="27">
          <cell r="A27" t="str">
            <v>2001806801</v>
          </cell>
          <cell r="B27">
            <v>0.361</v>
          </cell>
          <cell r="C27">
            <v>0.5</v>
          </cell>
        </row>
        <row r="28">
          <cell r="A28" t="str">
            <v>2001806823</v>
          </cell>
          <cell r="B28">
            <v>0.127</v>
          </cell>
          <cell r="C28">
            <v>0.5</v>
          </cell>
        </row>
        <row r="29">
          <cell r="A29" t="str">
            <v>2001806828</v>
          </cell>
          <cell r="B29">
            <v>0.5</v>
          </cell>
          <cell r="C29">
            <v>0.5</v>
          </cell>
        </row>
        <row r="30">
          <cell r="A30" t="str">
            <v>2001806885</v>
          </cell>
          <cell r="B30">
            <v>0.84</v>
          </cell>
          <cell r="C30">
            <v>1</v>
          </cell>
        </row>
        <row r="31">
          <cell r="A31" t="str">
            <v>2001806968</v>
          </cell>
          <cell r="B31">
            <v>0.5</v>
          </cell>
          <cell r="C31">
            <v>0.5</v>
          </cell>
        </row>
        <row r="32">
          <cell r="A32" t="str">
            <v>2001807004</v>
          </cell>
          <cell r="B32">
            <v>0.5</v>
          </cell>
          <cell r="C32">
            <v>0.5</v>
          </cell>
        </row>
        <row r="33">
          <cell r="A33" t="str">
            <v>2001807012</v>
          </cell>
          <cell r="B33">
            <v>0.24</v>
          </cell>
          <cell r="C33">
            <v>0.5</v>
          </cell>
        </row>
        <row r="34">
          <cell r="A34" t="str">
            <v>2001807036</v>
          </cell>
          <cell r="B34">
            <v>1.459</v>
          </cell>
          <cell r="C34">
            <v>1.5</v>
          </cell>
        </row>
        <row r="35">
          <cell r="A35" t="str">
            <v>2001807058</v>
          </cell>
          <cell r="B35">
            <v>1.168</v>
          </cell>
          <cell r="C35">
            <v>1.5</v>
          </cell>
        </row>
        <row r="36">
          <cell r="A36" t="str">
            <v>2001807084</v>
          </cell>
          <cell r="B36">
            <v>0.5</v>
          </cell>
          <cell r="C36">
            <v>0.5</v>
          </cell>
        </row>
        <row r="37">
          <cell r="A37" t="str">
            <v>2001807186</v>
          </cell>
          <cell r="B37">
            <v>0.5</v>
          </cell>
          <cell r="C37">
            <v>0.5</v>
          </cell>
        </row>
        <row r="38">
          <cell r="A38" t="str">
            <v>2001807241</v>
          </cell>
          <cell r="B38">
            <v>0.607</v>
          </cell>
          <cell r="C38">
            <v>1</v>
          </cell>
        </row>
        <row r="39">
          <cell r="A39" t="str">
            <v>2001807290</v>
          </cell>
          <cell r="B39">
            <v>0.5</v>
          </cell>
          <cell r="C39">
            <v>0.5</v>
          </cell>
        </row>
        <row r="40">
          <cell r="A40" t="str">
            <v>2001807328</v>
          </cell>
          <cell r="B40">
            <v>0.49</v>
          </cell>
          <cell r="C40">
            <v>0.5</v>
          </cell>
        </row>
        <row r="41">
          <cell r="A41" t="str">
            <v>2001807329</v>
          </cell>
          <cell r="B41">
            <v>0.5</v>
          </cell>
          <cell r="C41">
            <v>0.5</v>
          </cell>
        </row>
        <row r="42">
          <cell r="A42" t="str">
            <v>2001807362</v>
          </cell>
          <cell r="B42">
            <v>2.016</v>
          </cell>
          <cell r="C42">
            <v>2.5</v>
          </cell>
        </row>
        <row r="43">
          <cell r="A43" t="str">
            <v>2001807415</v>
          </cell>
          <cell r="B43">
            <v>1.048</v>
          </cell>
          <cell r="C43">
            <v>1.5</v>
          </cell>
        </row>
        <row r="44">
          <cell r="A44" t="str">
            <v>2001807613</v>
          </cell>
          <cell r="B44">
            <v>0.83</v>
          </cell>
          <cell r="C44">
            <v>1</v>
          </cell>
        </row>
        <row r="45">
          <cell r="A45" t="str">
            <v>2001807785</v>
          </cell>
          <cell r="B45">
            <v>0.5</v>
          </cell>
          <cell r="C45">
            <v>0.5</v>
          </cell>
        </row>
        <row r="46">
          <cell r="A46" t="str">
            <v>2001807814</v>
          </cell>
          <cell r="B46">
            <v>0.607</v>
          </cell>
          <cell r="C46">
            <v>1</v>
          </cell>
        </row>
        <row r="47">
          <cell r="A47" t="str">
            <v>2001807852</v>
          </cell>
          <cell r="B47">
            <v>0.5</v>
          </cell>
          <cell r="C47">
            <v>0.5</v>
          </cell>
        </row>
        <row r="48">
          <cell r="A48" t="str">
            <v>2001807930</v>
          </cell>
          <cell r="B48">
            <v>0.24</v>
          </cell>
          <cell r="C48">
            <v>0.5</v>
          </cell>
        </row>
        <row r="49">
          <cell r="A49" t="str">
            <v>2001807931</v>
          </cell>
          <cell r="B49">
            <v>0.607</v>
          </cell>
          <cell r="C49">
            <v>1</v>
          </cell>
        </row>
        <row r="50">
          <cell r="A50" t="str">
            <v>2001807956</v>
          </cell>
          <cell r="B50">
            <v>1.08</v>
          </cell>
          <cell r="C50">
            <v>1.5</v>
          </cell>
        </row>
        <row r="51">
          <cell r="A51" t="str">
            <v>2001807960</v>
          </cell>
          <cell r="B51">
            <v>0.93</v>
          </cell>
          <cell r="C51">
            <v>1</v>
          </cell>
        </row>
        <row r="52">
          <cell r="A52" t="str">
            <v>2001807970</v>
          </cell>
          <cell r="B52">
            <v>0.765</v>
          </cell>
          <cell r="C52">
            <v>1</v>
          </cell>
        </row>
        <row r="53">
          <cell r="A53" t="str">
            <v>2001807976</v>
          </cell>
          <cell r="B53">
            <v>0.721</v>
          </cell>
          <cell r="C53">
            <v>1</v>
          </cell>
        </row>
        <row r="54">
          <cell r="A54" t="str">
            <v>2001807981</v>
          </cell>
          <cell r="B54">
            <v>0.5</v>
          </cell>
          <cell r="C54">
            <v>0.5</v>
          </cell>
        </row>
        <row r="55">
          <cell r="A55" t="str">
            <v>2001808102</v>
          </cell>
          <cell r="B55">
            <v>1.157</v>
          </cell>
          <cell r="C55">
            <v>1.5</v>
          </cell>
        </row>
        <row r="56">
          <cell r="A56" t="str">
            <v>2001808118</v>
          </cell>
          <cell r="B56">
            <v>0.343</v>
          </cell>
          <cell r="C56">
            <v>0.5</v>
          </cell>
        </row>
        <row r="57">
          <cell r="A57" t="str">
            <v>2001808207</v>
          </cell>
          <cell r="B57">
            <v>0.607</v>
          </cell>
          <cell r="C57">
            <v>1</v>
          </cell>
        </row>
        <row r="58">
          <cell r="A58" t="str">
            <v>2001808286</v>
          </cell>
          <cell r="B58">
            <v>0.601</v>
          </cell>
          <cell r="C58">
            <v>1</v>
          </cell>
        </row>
        <row r="59">
          <cell r="A59" t="str">
            <v>2001808295</v>
          </cell>
          <cell r="B59">
            <v>0.245</v>
          </cell>
          <cell r="C59">
            <v>0.5</v>
          </cell>
        </row>
        <row r="60">
          <cell r="A60" t="str">
            <v>2001808475</v>
          </cell>
          <cell r="B60">
            <v>0.5</v>
          </cell>
          <cell r="C60">
            <v>0.5</v>
          </cell>
        </row>
        <row r="61">
          <cell r="A61" t="str">
            <v>2001808507</v>
          </cell>
          <cell r="B61">
            <v>0.607</v>
          </cell>
          <cell r="C61">
            <v>1</v>
          </cell>
        </row>
        <row r="62">
          <cell r="A62" t="str">
            <v>2001808542</v>
          </cell>
          <cell r="B62">
            <v>0.734</v>
          </cell>
          <cell r="C62">
            <v>1</v>
          </cell>
        </row>
        <row r="63">
          <cell r="A63" t="str">
            <v>2001808585</v>
          </cell>
          <cell r="B63">
            <v>0.5</v>
          </cell>
          <cell r="C63">
            <v>0.5</v>
          </cell>
        </row>
        <row r="64">
          <cell r="A64" t="str">
            <v>2001808675</v>
          </cell>
          <cell r="B64">
            <v>1.183</v>
          </cell>
          <cell r="C64">
            <v>1.5</v>
          </cell>
        </row>
        <row r="65">
          <cell r="A65" t="str">
            <v>2001808679</v>
          </cell>
          <cell r="B65">
            <v>0.5</v>
          </cell>
          <cell r="C65">
            <v>0.5</v>
          </cell>
        </row>
        <row r="66">
          <cell r="A66" t="str">
            <v>2001808739</v>
          </cell>
          <cell r="B66">
            <v>0.22</v>
          </cell>
          <cell r="C66">
            <v>0.5</v>
          </cell>
        </row>
        <row r="67">
          <cell r="A67" t="str">
            <v>2001808801</v>
          </cell>
          <cell r="B67">
            <v>0.731</v>
          </cell>
          <cell r="C67">
            <v>1</v>
          </cell>
        </row>
        <row r="68">
          <cell r="A68" t="str">
            <v>2001808832</v>
          </cell>
          <cell r="B68">
            <v>0.6</v>
          </cell>
          <cell r="C68">
            <v>1</v>
          </cell>
        </row>
        <row r="69">
          <cell r="A69" t="str">
            <v>2001808837</v>
          </cell>
          <cell r="B69">
            <v>0.5</v>
          </cell>
          <cell r="C69">
            <v>0.5</v>
          </cell>
        </row>
        <row r="70">
          <cell r="A70" t="str">
            <v>2001808883</v>
          </cell>
          <cell r="B70">
            <v>0.5</v>
          </cell>
          <cell r="C70">
            <v>0.5</v>
          </cell>
        </row>
        <row r="71">
          <cell r="A71" t="str">
            <v>2001808992</v>
          </cell>
          <cell r="B71">
            <v>0.5</v>
          </cell>
          <cell r="C71">
            <v>0.5</v>
          </cell>
        </row>
        <row r="72">
          <cell r="A72" t="str">
            <v>2001809270</v>
          </cell>
          <cell r="B72">
            <v>0.5</v>
          </cell>
          <cell r="C72">
            <v>0.5</v>
          </cell>
        </row>
        <row r="73">
          <cell r="A73" t="str">
            <v>2001809383</v>
          </cell>
          <cell r="B73">
            <v>0.607</v>
          </cell>
          <cell r="C73">
            <v>1</v>
          </cell>
        </row>
        <row r="74">
          <cell r="A74" t="str">
            <v>2001809592</v>
          </cell>
          <cell r="B74">
            <v>1.505</v>
          </cell>
          <cell r="C74">
            <v>2</v>
          </cell>
        </row>
        <row r="75">
          <cell r="A75" t="str">
            <v>2001809794</v>
          </cell>
          <cell r="B75">
            <v>1.517</v>
          </cell>
          <cell r="C75">
            <v>2</v>
          </cell>
        </row>
        <row r="76">
          <cell r="A76" t="str">
            <v>2001809820</v>
          </cell>
          <cell r="B76">
            <v>3.08</v>
          </cell>
          <cell r="C76">
            <v>3.5</v>
          </cell>
        </row>
        <row r="77">
          <cell r="A77" t="str">
            <v>2001809917</v>
          </cell>
          <cell r="B77">
            <v>0.63</v>
          </cell>
          <cell r="C77">
            <v>1</v>
          </cell>
        </row>
        <row r="78">
          <cell r="A78" t="str">
            <v>2001809934</v>
          </cell>
          <cell r="B78">
            <v>0.361</v>
          </cell>
          <cell r="C78">
            <v>0.5</v>
          </cell>
        </row>
        <row r="79">
          <cell r="A79" t="str">
            <v>2001810104</v>
          </cell>
          <cell r="B79">
            <v>0.601</v>
          </cell>
          <cell r="C79">
            <v>1</v>
          </cell>
        </row>
        <row r="80">
          <cell r="A80" t="str">
            <v>2001810125</v>
          </cell>
          <cell r="B80">
            <v>0.5</v>
          </cell>
          <cell r="C80">
            <v>0.5</v>
          </cell>
        </row>
        <row r="81">
          <cell r="A81" t="str">
            <v>2001810281</v>
          </cell>
          <cell r="B81">
            <v>0.5</v>
          </cell>
          <cell r="C81">
            <v>0.5</v>
          </cell>
        </row>
        <row r="82">
          <cell r="A82" t="str">
            <v>2001810549</v>
          </cell>
          <cell r="B82">
            <v>0.986</v>
          </cell>
          <cell r="C82">
            <v>1</v>
          </cell>
        </row>
        <row r="83">
          <cell r="A83" t="str">
            <v>2001810697</v>
          </cell>
          <cell r="B83">
            <v>0.607</v>
          </cell>
          <cell r="C83">
            <v>1</v>
          </cell>
        </row>
        <row r="84">
          <cell r="A84" t="str">
            <v>2001811039</v>
          </cell>
          <cell r="B84">
            <v>0.488</v>
          </cell>
          <cell r="C84">
            <v>0.5</v>
          </cell>
        </row>
        <row r="85">
          <cell r="A85" t="str">
            <v>2001811058</v>
          </cell>
          <cell r="B85">
            <v>0.5</v>
          </cell>
          <cell r="C85">
            <v>0.5</v>
          </cell>
        </row>
        <row r="86">
          <cell r="A86" t="str">
            <v>2001811153</v>
          </cell>
          <cell r="B86">
            <v>0.607</v>
          </cell>
          <cell r="C86">
            <v>1</v>
          </cell>
        </row>
        <row r="87">
          <cell r="A87" t="str">
            <v>2001811192</v>
          </cell>
          <cell r="B87">
            <v>1.032</v>
          </cell>
          <cell r="C87">
            <v>1.5</v>
          </cell>
        </row>
        <row r="88">
          <cell r="A88" t="str">
            <v>2001811229</v>
          </cell>
          <cell r="B88">
            <v>0.505</v>
          </cell>
          <cell r="C88">
            <v>1</v>
          </cell>
        </row>
        <row r="89">
          <cell r="A89" t="str">
            <v>2001811305</v>
          </cell>
          <cell r="B89">
            <v>0.75</v>
          </cell>
          <cell r="C89">
            <v>1</v>
          </cell>
        </row>
        <row r="90">
          <cell r="A90" t="str">
            <v>2001811306</v>
          </cell>
          <cell r="B90">
            <v>0.945</v>
          </cell>
          <cell r="C90">
            <v>1</v>
          </cell>
        </row>
        <row r="91">
          <cell r="A91" t="str">
            <v>2001811363</v>
          </cell>
          <cell r="B91">
            <v>0.508</v>
          </cell>
          <cell r="C91">
            <v>1</v>
          </cell>
        </row>
        <row r="92">
          <cell r="A92" t="str">
            <v>2001811466</v>
          </cell>
          <cell r="B92">
            <v>0.607</v>
          </cell>
          <cell r="C92">
            <v>1</v>
          </cell>
        </row>
        <row r="93">
          <cell r="A93" t="str">
            <v>2001811475</v>
          </cell>
          <cell r="B93">
            <v>0.689</v>
          </cell>
          <cell r="C93">
            <v>1</v>
          </cell>
        </row>
        <row r="94">
          <cell r="A94" t="str">
            <v>2001811604</v>
          </cell>
          <cell r="B94">
            <v>0.721</v>
          </cell>
          <cell r="C94">
            <v>1</v>
          </cell>
        </row>
        <row r="95">
          <cell r="A95" t="str">
            <v>2001811809</v>
          </cell>
          <cell r="B95">
            <v>0.5</v>
          </cell>
          <cell r="C95">
            <v>0.5</v>
          </cell>
        </row>
        <row r="96">
          <cell r="A96" t="str">
            <v>2001812195</v>
          </cell>
          <cell r="B96">
            <v>0.5</v>
          </cell>
          <cell r="C96">
            <v>0.5</v>
          </cell>
        </row>
        <row r="97">
          <cell r="A97" t="str">
            <v>2001812650</v>
          </cell>
          <cell r="B97">
            <v>0.563</v>
          </cell>
          <cell r="C97">
            <v>1</v>
          </cell>
        </row>
        <row r="98">
          <cell r="A98" t="str">
            <v>2001812838</v>
          </cell>
          <cell r="B98">
            <v>0.558</v>
          </cell>
          <cell r="C98">
            <v>1</v>
          </cell>
        </row>
        <row r="99">
          <cell r="A99" t="str">
            <v>2001812854</v>
          </cell>
          <cell r="B99">
            <v>2.572</v>
          </cell>
          <cell r="C99">
            <v>3</v>
          </cell>
        </row>
        <row r="100">
          <cell r="A100" t="str">
            <v>2001812941</v>
          </cell>
          <cell r="B100">
            <v>0.5</v>
          </cell>
          <cell r="C100">
            <v>0.5</v>
          </cell>
        </row>
        <row r="101">
          <cell r="A101" t="str">
            <v>2001813009</v>
          </cell>
          <cell r="B101">
            <v>0.72</v>
          </cell>
          <cell r="C101">
            <v>1</v>
          </cell>
        </row>
        <row r="102">
          <cell r="A102" t="str">
            <v>2001814580</v>
          </cell>
          <cell r="B102">
            <v>0.127</v>
          </cell>
          <cell r="C102">
            <v>0.5</v>
          </cell>
        </row>
        <row r="103">
          <cell r="A103" t="str">
            <v>2001815688</v>
          </cell>
          <cell r="B103">
            <v>0.22</v>
          </cell>
          <cell r="C103">
            <v>0.5</v>
          </cell>
        </row>
        <row r="104">
          <cell r="A104" t="str">
            <v>2001816131</v>
          </cell>
          <cell r="B104">
            <v>0.554</v>
          </cell>
          <cell r="C104">
            <v>1</v>
          </cell>
        </row>
        <row r="105">
          <cell r="A105" t="str">
            <v>2001816684</v>
          </cell>
          <cell r="B105">
            <v>0.92</v>
          </cell>
          <cell r="C105">
            <v>1</v>
          </cell>
        </row>
        <row r="106">
          <cell r="A106" t="str">
            <v>2001816996</v>
          </cell>
          <cell r="B106">
            <v>0.5</v>
          </cell>
          <cell r="C106">
            <v>0.5</v>
          </cell>
        </row>
        <row r="107">
          <cell r="A107" t="str">
            <v>2001817093</v>
          </cell>
          <cell r="B107">
            <v>1.357</v>
          </cell>
          <cell r="C107">
            <v>1.5</v>
          </cell>
        </row>
        <row r="108">
          <cell r="A108" t="str">
            <v>2001817160</v>
          </cell>
          <cell r="B108">
            <v>0.7</v>
          </cell>
          <cell r="C108">
            <v>1</v>
          </cell>
        </row>
        <row r="109">
          <cell r="A109" t="str">
            <v>2001818390</v>
          </cell>
          <cell r="B109">
            <v>0.841</v>
          </cell>
          <cell r="C109">
            <v>1</v>
          </cell>
        </row>
        <row r="110">
          <cell r="A110" t="str">
            <v>2001819252</v>
          </cell>
          <cell r="B110">
            <v>0.27</v>
          </cell>
          <cell r="C110">
            <v>0.5</v>
          </cell>
        </row>
        <row r="111">
          <cell r="A111" t="str">
            <v>2001820690</v>
          </cell>
          <cell r="B111">
            <v>0.065</v>
          </cell>
          <cell r="C111">
            <v>0.5</v>
          </cell>
        </row>
        <row r="112">
          <cell r="A112" t="str">
            <v>2001820978</v>
          </cell>
          <cell r="B112">
            <v>0.515</v>
          </cell>
          <cell r="C112">
            <v>1</v>
          </cell>
        </row>
        <row r="113">
          <cell r="A113" t="str">
            <v>2001821185</v>
          </cell>
          <cell r="B113">
            <v>2.098</v>
          </cell>
          <cell r="C113">
            <v>2.5</v>
          </cell>
        </row>
        <row r="114">
          <cell r="A114" t="str">
            <v>2001821190</v>
          </cell>
          <cell r="B114">
            <v>1.2</v>
          </cell>
          <cell r="C114">
            <v>1.5</v>
          </cell>
        </row>
        <row r="115">
          <cell r="A115" t="str">
            <v>2001821284</v>
          </cell>
          <cell r="B115">
            <v>0.177</v>
          </cell>
          <cell r="C115">
            <v>0.5</v>
          </cell>
        </row>
        <row r="116">
          <cell r="A116" t="str">
            <v>2001821502</v>
          </cell>
          <cell r="B116">
            <v>0.558</v>
          </cell>
          <cell r="C116">
            <v>1</v>
          </cell>
        </row>
        <row r="117">
          <cell r="A117" t="str">
            <v>2001821679</v>
          </cell>
          <cell r="B117">
            <v>0.165</v>
          </cell>
          <cell r="C117">
            <v>0.5</v>
          </cell>
        </row>
        <row r="118">
          <cell r="A118" t="str">
            <v>2001821742</v>
          </cell>
          <cell r="B118">
            <v>0.24</v>
          </cell>
          <cell r="C118">
            <v>0.5</v>
          </cell>
        </row>
        <row r="119">
          <cell r="A119" t="str">
            <v>2001821750</v>
          </cell>
          <cell r="B119">
            <v>0.755</v>
          </cell>
          <cell r="C119">
            <v>1</v>
          </cell>
        </row>
        <row r="120">
          <cell r="A120" t="str">
            <v>2001821766</v>
          </cell>
          <cell r="B120">
            <v>0.24</v>
          </cell>
          <cell r="C120">
            <v>0.5</v>
          </cell>
        </row>
        <row r="121">
          <cell r="A121" t="str">
            <v>2001821995</v>
          </cell>
          <cell r="B121">
            <v>0.477</v>
          </cell>
          <cell r="C121">
            <v>0.5</v>
          </cell>
        </row>
        <row r="122">
          <cell r="A122" t="str">
            <v>2001822466</v>
          </cell>
          <cell r="B122">
            <v>1.376</v>
          </cell>
          <cell r="C122">
            <v>1.5</v>
          </cell>
        </row>
        <row r="123">
          <cell r="A123" t="str">
            <v>2001823564</v>
          </cell>
          <cell r="B123">
            <v>0.672</v>
          </cell>
          <cell r="C123">
            <v>1</v>
          </cell>
        </row>
        <row r="124">
          <cell r="A124" t="str">
            <v>2001825261</v>
          </cell>
          <cell r="B124">
            <v>1.557</v>
          </cell>
          <cell r="C124">
            <v>2</v>
          </cell>
        </row>
        <row r="125">
          <cell r="A125" t="str">
            <v>2001827036</v>
          </cell>
          <cell r="B125">
            <v>1.549</v>
          </cell>
          <cell r="C125">
            <v>2</v>
          </cell>
        </row>
        <row r="126">
          <cell r="A126" t="str">
            <v>(empty)</v>
          </cell>
          <cell r="B126">
            <v>0.127</v>
          </cell>
          <cell r="C126">
            <v>0.5</v>
          </cell>
        </row>
      </sheetData>
      <sheetData sheetId="2">
        <row r="2">
          <cell r="B2" t="str">
            <v>2001806232</v>
          </cell>
          <cell r="C2" t="str">
            <v>1.3</v>
          </cell>
          <cell r="D2">
            <v>121003</v>
          </cell>
          <cell r="E2" t="str">
            <v>507101</v>
          </cell>
          <cell r="F2" t="str">
            <v>d</v>
          </cell>
          <cell r="G2" t="str">
            <v>Forward charges</v>
          </cell>
          <cell r="H2" t="str">
            <v>135</v>
          </cell>
          <cell r="I2" t="str">
            <v>6.00</v>
          </cell>
          <cell r="J2" t="str">
            <v>d</v>
          </cell>
          <cell r="K2" t="str">
            <v>additional</v>
          </cell>
          <cell r="L2" t="str">
            <v>fwd</v>
          </cell>
          <cell r="M2" t="str">
            <v>fwd_d_additional</v>
          </cell>
          <cell r="N2">
            <v>44.8</v>
          </cell>
          <cell r="O2">
            <v>1.302</v>
          </cell>
          <cell r="P2">
            <v>135</v>
          </cell>
        </row>
        <row r="3">
          <cell r="B3" t="str">
            <v>2001806273</v>
          </cell>
          <cell r="C3" t="str">
            <v>1</v>
          </cell>
          <cell r="D3">
            <v>121003</v>
          </cell>
          <cell r="E3" t="str">
            <v>486886</v>
          </cell>
          <cell r="F3" t="str">
            <v>d</v>
          </cell>
          <cell r="G3" t="str">
            <v>Forward charges</v>
          </cell>
          <cell r="H3" t="str">
            <v>90.2</v>
          </cell>
          <cell r="I3" t="str">
            <v>1.00</v>
          </cell>
          <cell r="J3" t="str">
            <v>d</v>
          </cell>
          <cell r="K3" t="str">
            <v>fixed</v>
          </cell>
          <cell r="L3" t="str">
            <v>fwd</v>
          </cell>
          <cell r="M3" t="str">
            <v>fwd_d_fixed</v>
          </cell>
          <cell r="N3">
            <v>45.4</v>
          </cell>
          <cell r="O3">
            <v>0.615</v>
          </cell>
          <cell r="P3">
            <v>90.2</v>
          </cell>
        </row>
        <row r="4">
          <cell r="B4" t="str">
            <v>2001806408</v>
          </cell>
          <cell r="C4" t="str">
            <v>2.5</v>
          </cell>
          <cell r="D4">
            <v>121003</v>
          </cell>
          <cell r="E4" t="str">
            <v>532484</v>
          </cell>
          <cell r="F4" t="str">
            <v>d</v>
          </cell>
          <cell r="G4" t="str">
            <v>Forward charges</v>
          </cell>
          <cell r="H4" t="str">
            <v>224.6</v>
          </cell>
          <cell r="I4" t="str">
            <v>2.00</v>
          </cell>
          <cell r="J4" t="str">
            <v>d</v>
          </cell>
          <cell r="K4" t="str">
            <v>additional</v>
          </cell>
          <cell r="L4" t="str">
            <v>fwd</v>
          </cell>
          <cell r="M4" t="str">
            <v>fwd_d_additional</v>
          </cell>
          <cell r="N4">
            <v>44.8</v>
          </cell>
          <cell r="O4">
            <v>2.265</v>
          </cell>
          <cell r="P4">
            <v>224.6</v>
          </cell>
        </row>
        <row r="5">
          <cell r="B5" t="str">
            <v>2001806458</v>
          </cell>
          <cell r="C5" t="str">
            <v>1</v>
          </cell>
          <cell r="D5">
            <v>121003</v>
          </cell>
          <cell r="E5" t="str">
            <v>143001</v>
          </cell>
          <cell r="F5" t="str">
            <v>b</v>
          </cell>
          <cell r="G5" t="str">
            <v>Forward charges</v>
          </cell>
          <cell r="H5" t="str">
            <v>61.3</v>
          </cell>
          <cell r="I5" t="str">
            <v>1.00</v>
          </cell>
          <cell r="J5" t="str">
            <v>b</v>
          </cell>
          <cell r="K5" t="str">
            <v>fixed</v>
          </cell>
          <cell r="L5" t="str">
            <v>fwd</v>
          </cell>
          <cell r="M5" t="str">
            <v>fwd_b_fixed</v>
          </cell>
          <cell r="N5">
            <v>33</v>
          </cell>
          <cell r="O5">
            <v>0.7</v>
          </cell>
          <cell r="P5">
            <v>61.3</v>
          </cell>
        </row>
        <row r="6">
          <cell r="B6" t="str">
            <v>2001807012</v>
          </cell>
          <cell r="C6" t="str">
            <v>0.15</v>
          </cell>
          <cell r="D6">
            <v>121003</v>
          </cell>
          <cell r="E6" t="str">
            <v>515591</v>
          </cell>
          <cell r="F6" t="str">
            <v>d</v>
          </cell>
          <cell r="G6" t="str">
            <v>Forward charges</v>
          </cell>
          <cell r="H6" t="str">
            <v>45.4</v>
          </cell>
          <cell r="I6" t="str">
            <v>1.00</v>
          </cell>
          <cell r="J6" t="str">
            <v>d</v>
          </cell>
          <cell r="K6" t="str">
            <v>fixed</v>
          </cell>
          <cell r="L6" t="str">
            <v>fwd</v>
          </cell>
          <cell r="M6" t="str">
            <v>fwd_d_fixed</v>
          </cell>
          <cell r="N6">
            <v>45.4</v>
          </cell>
          <cell r="O6">
            <v>0.24</v>
          </cell>
          <cell r="P6">
            <v>45.4</v>
          </cell>
        </row>
        <row r="7">
          <cell r="B7" t="str">
            <v>2001806686</v>
          </cell>
          <cell r="C7" t="str">
            <v>0.15</v>
          </cell>
          <cell r="D7">
            <v>121003</v>
          </cell>
          <cell r="E7" t="str">
            <v>326502</v>
          </cell>
          <cell r="F7" t="str">
            <v>d</v>
          </cell>
          <cell r="G7" t="str">
            <v>Forward charges</v>
          </cell>
          <cell r="H7" t="str">
            <v>45.4</v>
          </cell>
          <cell r="I7" t="str">
            <v>1.00</v>
          </cell>
          <cell r="J7" t="str">
            <v>d</v>
          </cell>
          <cell r="K7" t="str">
            <v>fixed</v>
          </cell>
          <cell r="L7" t="str">
            <v>fwd</v>
          </cell>
          <cell r="M7" t="str">
            <v>fwd_d_fixed</v>
          </cell>
          <cell r="N7">
            <v>45.4</v>
          </cell>
          <cell r="O7">
            <v>0.24</v>
          </cell>
          <cell r="P7">
            <v>45.4</v>
          </cell>
        </row>
        <row r="8">
          <cell r="B8" t="str">
            <v>2001806885</v>
          </cell>
          <cell r="C8" t="str">
            <v>1</v>
          </cell>
          <cell r="D8">
            <v>121003</v>
          </cell>
          <cell r="E8" t="str">
            <v>208019</v>
          </cell>
          <cell r="F8" t="str">
            <v>b</v>
          </cell>
          <cell r="G8" t="str">
            <v>Forward charges</v>
          </cell>
          <cell r="H8" t="str">
            <v>61.3</v>
          </cell>
          <cell r="I8" t="str">
            <v>2.00</v>
          </cell>
          <cell r="J8" t="str">
            <v>b</v>
          </cell>
          <cell r="K8" t="str">
            <v>fixed</v>
          </cell>
          <cell r="L8" t="str">
            <v>fwd</v>
          </cell>
          <cell r="M8" t="str">
            <v>fwd_b_fixed</v>
          </cell>
          <cell r="N8">
            <v>33</v>
          </cell>
          <cell r="O8">
            <v>0.84</v>
          </cell>
          <cell r="P8">
            <v>61.3</v>
          </cell>
        </row>
        <row r="9">
          <cell r="B9" t="str">
            <v>2001807058</v>
          </cell>
          <cell r="C9" t="str">
            <v>1.15</v>
          </cell>
          <cell r="D9">
            <v>121003</v>
          </cell>
          <cell r="E9" t="str">
            <v>140301</v>
          </cell>
          <cell r="F9" t="str">
            <v>b</v>
          </cell>
          <cell r="G9" t="str">
            <v>Forward charges</v>
          </cell>
          <cell r="H9" t="str">
            <v>89.6</v>
          </cell>
          <cell r="I9" t="str">
            <v>1.00</v>
          </cell>
          <cell r="J9" t="str">
            <v>b</v>
          </cell>
          <cell r="K9" t="str">
            <v>fixed</v>
          </cell>
          <cell r="L9" t="str">
            <v>fwd</v>
          </cell>
          <cell r="M9" t="str">
            <v>fwd_b_fixed</v>
          </cell>
          <cell r="N9">
            <v>33</v>
          </cell>
          <cell r="O9">
            <v>1.168</v>
          </cell>
          <cell r="P9">
            <v>89.6</v>
          </cell>
        </row>
        <row r="10">
          <cell r="B10" t="str">
            <v>2001807186</v>
          </cell>
          <cell r="C10" t="str">
            <v>0.5</v>
          </cell>
          <cell r="D10">
            <v>121003</v>
          </cell>
          <cell r="E10" t="str">
            <v>396001</v>
          </cell>
          <cell r="F10" t="str">
            <v>d</v>
          </cell>
          <cell r="G10" t="str">
            <v>Forward charges</v>
          </cell>
          <cell r="H10" t="str">
            <v>45.4</v>
          </cell>
          <cell r="I10" t="str">
            <v>1.00</v>
          </cell>
          <cell r="J10" t="str">
            <v>d</v>
          </cell>
          <cell r="K10" t="str">
            <v>fixed</v>
          </cell>
          <cell r="L10" t="str">
            <v>fwd</v>
          </cell>
          <cell r="M10" t="str">
            <v>fwd_d_fixed</v>
          </cell>
          <cell r="N10">
            <v>45.4</v>
          </cell>
          <cell r="O10">
            <v>0.5</v>
          </cell>
          <cell r="P10">
            <v>45.4</v>
          </cell>
        </row>
        <row r="11">
          <cell r="B11" t="str">
            <v>2001807290</v>
          </cell>
          <cell r="C11" t="str">
            <v>0.5</v>
          </cell>
          <cell r="D11">
            <v>121003</v>
          </cell>
          <cell r="E11" t="str">
            <v>711106</v>
          </cell>
          <cell r="F11" t="str">
            <v>d</v>
          </cell>
          <cell r="G11" t="str">
            <v>Forward charges</v>
          </cell>
          <cell r="H11" t="str">
            <v>45.4</v>
          </cell>
          <cell r="I11" t="str">
            <v>1.00</v>
          </cell>
          <cell r="J11" t="str">
            <v>d</v>
          </cell>
          <cell r="K11" t="str">
            <v>fixed</v>
          </cell>
          <cell r="L11" t="str">
            <v>fwd</v>
          </cell>
          <cell r="M11" t="str">
            <v>fwd_d_fixed</v>
          </cell>
          <cell r="N11">
            <v>45.4</v>
          </cell>
          <cell r="O11">
            <v>0.5</v>
          </cell>
          <cell r="P11">
            <v>45.4</v>
          </cell>
        </row>
        <row r="12">
          <cell r="B12" t="str">
            <v>2001807814</v>
          </cell>
          <cell r="C12" t="str">
            <v>0.79</v>
          </cell>
          <cell r="D12">
            <v>121003</v>
          </cell>
          <cell r="E12" t="str">
            <v>284001</v>
          </cell>
          <cell r="F12" t="str">
            <v>b</v>
          </cell>
          <cell r="G12" t="str">
            <v>Forward charges</v>
          </cell>
          <cell r="H12" t="str">
            <v>61.3</v>
          </cell>
          <cell r="I12" t="str">
            <v>1.00</v>
          </cell>
          <cell r="J12" t="str">
            <v>b</v>
          </cell>
          <cell r="K12" t="str">
            <v>fixed</v>
          </cell>
          <cell r="L12" t="str">
            <v>fwd</v>
          </cell>
          <cell r="M12" t="str">
            <v>fwd_b_fixed</v>
          </cell>
          <cell r="N12">
            <v>33</v>
          </cell>
          <cell r="O12">
            <v>0.607</v>
          </cell>
          <cell r="P12">
            <v>61.3</v>
          </cell>
        </row>
        <row r="13">
          <cell r="B13" t="str">
            <v>2001807931</v>
          </cell>
          <cell r="C13" t="str">
            <v>0.72</v>
          </cell>
          <cell r="D13">
            <v>121003</v>
          </cell>
          <cell r="E13" t="str">
            <v>441601</v>
          </cell>
          <cell r="F13" t="str">
            <v>d</v>
          </cell>
          <cell r="G13" t="str">
            <v>Forward charges</v>
          </cell>
          <cell r="H13" t="str">
            <v>90.2</v>
          </cell>
          <cell r="I13" t="str">
            <v>1.00</v>
          </cell>
          <cell r="J13" t="str">
            <v>d</v>
          </cell>
          <cell r="K13" t="str">
            <v>fixed</v>
          </cell>
          <cell r="L13" t="str">
            <v>fwd</v>
          </cell>
          <cell r="M13" t="str">
            <v>fwd_d_fixed</v>
          </cell>
          <cell r="N13">
            <v>45.4</v>
          </cell>
          <cell r="O13">
            <v>0.607</v>
          </cell>
          <cell r="P13">
            <v>90.2</v>
          </cell>
        </row>
        <row r="14">
          <cell r="B14" t="str">
            <v>2001807956</v>
          </cell>
          <cell r="C14" t="str">
            <v>1.08</v>
          </cell>
          <cell r="D14">
            <v>121003</v>
          </cell>
          <cell r="E14" t="str">
            <v>248006</v>
          </cell>
          <cell r="F14" t="str">
            <v>b</v>
          </cell>
          <cell r="G14" t="str">
            <v>Forward charges</v>
          </cell>
          <cell r="H14" t="str">
            <v>89.6</v>
          </cell>
          <cell r="I14" t="str">
            <v>1.00</v>
          </cell>
          <cell r="J14" t="str">
            <v>b</v>
          </cell>
          <cell r="K14" t="str">
            <v>fixed</v>
          </cell>
          <cell r="L14" t="str">
            <v>fwd</v>
          </cell>
          <cell r="M14" t="str">
            <v>fwd_b_fixed</v>
          </cell>
          <cell r="N14">
            <v>33</v>
          </cell>
          <cell r="O14">
            <v>1.08</v>
          </cell>
          <cell r="P14">
            <v>89.6</v>
          </cell>
        </row>
        <row r="15">
          <cell r="B15" t="str">
            <v>2001807960</v>
          </cell>
          <cell r="C15" t="str">
            <v>1</v>
          </cell>
          <cell r="D15">
            <v>121003</v>
          </cell>
          <cell r="E15" t="str">
            <v>485001</v>
          </cell>
          <cell r="F15" t="str">
            <v>d</v>
          </cell>
          <cell r="G15" t="str">
            <v>Forward charges</v>
          </cell>
          <cell r="H15" t="str">
            <v>90.2</v>
          </cell>
          <cell r="I15" t="str">
            <v>1.00</v>
          </cell>
          <cell r="J15" t="str">
            <v>d</v>
          </cell>
          <cell r="K15" t="str">
            <v>fixed</v>
          </cell>
          <cell r="L15" t="str">
            <v>fwd</v>
          </cell>
          <cell r="M15" t="str">
            <v>fwd_d_fixed</v>
          </cell>
          <cell r="N15">
            <v>45.4</v>
          </cell>
          <cell r="O15">
            <v>0.93</v>
          </cell>
          <cell r="P15">
            <v>90.2</v>
          </cell>
        </row>
        <row r="16">
          <cell r="B16" t="str">
            <v>2001807930</v>
          </cell>
          <cell r="C16" t="str">
            <v>0.15</v>
          </cell>
          <cell r="D16">
            <v>121003</v>
          </cell>
          <cell r="E16" t="str">
            <v>845438</v>
          </cell>
          <cell r="F16" t="str">
            <v>d</v>
          </cell>
          <cell r="G16" t="str">
            <v>Forward charges</v>
          </cell>
          <cell r="H16" t="str">
            <v>45.4</v>
          </cell>
          <cell r="I16" t="str">
            <v>1.00</v>
          </cell>
          <cell r="J16" t="str">
            <v>d</v>
          </cell>
          <cell r="K16" t="str">
            <v>fixed</v>
          </cell>
          <cell r="L16" t="str">
            <v>fwd</v>
          </cell>
          <cell r="M16" t="str">
            <v>fwd_d_fixed</v>
          </cell>
          <cell r="N16">
            <v>45.4</v>
          </cell>
          <cell r="O16">
            <v>0.24</v>
          </cell>
          <cell r="P16">
            <v>45.4</v>
          </cell>
        </row>
        <row r="17">
          <cell r="B17" t="str">
            <v>2001808102</v>
          </cell>
          <cell r="C17" t="str">
            <v>1.28</v>
          </cell>
          <cell r="D17">
            <v>121003</v>
          </cell>
          <cell r="E17" t="str">
            <v>463106</v>
          </cell>
          <cell r="F17" t="str">
            <v>d</v>
          </cell>
          <cell r="G17" t="str">
            <v>Forward charges</v>
          </cell>
          <cell r="H17" t="str">
            <v>135</v>
          </cell>
          <cell r="I17" t="str">
            <v>2.00</v>
          </cell>
          <cell r="J17" t="str">
            <v>d</v>
          </cell>
          <cell r="K17" t="str">
            <v>fixed</v>
          </cell>
          <cell r="L17" t="str">
            <v>fwd</v>
          </cell>
          <cell r="M17" t="str">
            <v>fwd_d_fixed</v>
          </cell>
          <cell r="N17">
            <v>45.4</v>
          </cell>
          <cell r="O17">
            <v>1.157</v>
          </cell>
          <cell r="P17">
            <v>135</v>
          </cell>
        </row>
        <row r="18">
          <cell r="B18" t="str">
            <v>2001808118</v>
          </cell>
          <cell r="C18" t="str">
            <v>0.5</v>
          </cell>
          <cell r="D18">
            <v>121003</v>
          </cell>
          <cell r="E18" t="str">
            <v>140301</v>
          </cell>
          <cell r="F18" t="str">
            <v>b</v>
          </cell>
          <cell r="G18" t="str">
            <v>Forward charges</v>
          </cell>
          <cell r="H18" t="str">
            <v>33</v>
          </cell>
          <cell r="I18" t="str">
            <v>1.00</v>
          </cell>
          <cell r="J18" t="str">
            <v>b</v>
          </cell>
          <cell r="K18" t="str">
            <v>fixed</v>
          </cell>
          <cell r="L18" t="str">
            <v>fwd</v>
          </cell>
          <cell r="M18" t="str">
            <v>fwd_b_fixed</v>
          </cell>
          <cell r="N18">
            <v>33</v>
          </cell>
          <cell r="O18">
            <v>0.343</v>
          </cell>
          <cell r="P18">
            <v>33</v>
          </cell>
        </row>
        <row r="19">
          <cell r="B19" t="str">
            <v>2001808207</v>
          </cell>
          <cell r="C19" t="str">
            <v>0.79</v>
          </cell>
          <cell r="D19">
            <v>121003</v>
          </cell>
          <cell r="E19" t="str">
            <v>495671</v>
          </cell>
          <cell r="F19" t="str">
            <v>d</v>
          </cell>
          <cell r="G19" t="str">
            <v>Forward charges</v>
          </cell>
          <cell r="H19" t="str">
            <v>90.2</v>
          </cell>
          <cell r="I19" t="str">
            <v>1.00</v>
          </cell>
          <cell r="J19" t="str">
            <v>d</v>
          </cell>
          <cell r="K19" t="str">
            <v>fixed</v>
          </cell>
          <cell r="L19" t="str">
            <v>fwd</v>
          </cell>
          <cell r="M19" t="str">
            <v>fwd_d_fixed</v>
          </cell>
          <cell r="N19">
            <v>45.4</v>
          </cell>
          <cell r="O19">
            <v>0.607</v>
          </cell>
          <cell r="P19">
            <v>90.2</v>
          </cell>
        </row>
        <row r="20">
          <cell r="B20" t="str">
            <v>2001808295</v>
          </cell>
          <cell r="C20" t="str">
            <v>0.2</v>
          </cell>
          <cell r="D20">
            <v>121003</v>
          </cell>
          <cell r="E20" t="str">
            <v>673002</v>
          </cell>
          <cell r="F20" t="str">
            <v>e</v>
          </cell>
          <cell r="G20" t="str">
            <v>Forward and RTO charges</v>
          </cell>
          <cell r="H20" t="str">
            <v>107.3</v>
          </cell>
          <cell r="I20" t="str">
            <v>1.00</v>
          </cell>
          <cell r="J20" t="str">
            <v>e</v>
          </cell>
          <cell r="K20" t="str">
            <v>fixed</v>
          </cell>
          <cell r="L20" t="str">
            <v>rto</v>
          </cell>
          <cell r="M20" t="str">
            <v>rto_e_fixed</v>
          </cell>
          <cell r="N20">
            <v>50.7</v>
          </cell>
          <cell r="O20">
            <v>0.245</v>
          </cell>
          <cell r="P20">
            <v>50.7</v>
          </cell>
        </row>
        <row r="21">
          <cell r="B21" t="str">
            <v>2001808507</v>
          </cell>
          <cell r="C21" t="str">
            <v>0.79</v>
          </cell>
          <cell r="D21">
            <v>121003</v>
          </cell>
          <cell r="E21" t="str">
            <v>208002</v>
          </cell>
          <cell r="F21" t="str">
            <v>b</v>
          </cell>
          <cell r="G21" t="str">
            <v>Forward charges</v>
          </cell>
          <cell r="H21" t="str">
            <v>61.3</v>
          </cell>
          <cell r="I21" t="str">
            <v>1.00</v>
          </cell>
          <cell r="J21" t="str">
            <v>b</v>
          </cell>
          <cell r="K21" t="str">
            <v>fixed</v>
          </cell>
          <cell r="L21" t="str">
            <v>fwd</v>
          </cell>
          <cell r="M21" t="str">
            <v>fwd_b_fixed</v>
          </cell>
          <cell r="N21">
            <v>33</v>
          </cell>
          <cell r="O21">
            <v>0.607</v>
          </cell>
          <cell r="P21">
            <v>61.3</v>
          </cell>
        </row>
        <row r="22">
          <cell r="B22" t="str">
            <v>2001808542</v>
          </cell>
          <cell r="C22" t="str">
            <v>0.86</v>
          </cell>
          <cell r="D22">
            <v>121003</v>
          </cell>
          <cell r="E22" t="str">
            <v>416010</v>
          </cell>
          <cell r="F22" t="str">
            <v>d</v>
          </cell>
          <cell r="G22" t="str">
            <v>Forward charges</v>
          </cell>
          <cell r="H22" t="str">
            <v>90.2</v>
          </cell>
          <cell r="I22" t="str">
            <v>2.00</v>
          </cell>
          <cell r="J22" t="str">
            <v>d</v>
          </cell>
          <cell r="K22" t="str">
            <v>fixed</v>
          </cell>
          <cell r="L22" t="str">
            <v>fwd</v>
          </cell>
          <cell r="M22" t="str">
            <v>fwd_d_fixed</v>
          </cell>
          <cell r="N22">
            <v>45.4</v>
          </cell>
          <cell r="O22">
            <v>0.734</v>
          </cell>
          <cell r="P22">
            <v>90.2</v>
          </cell>
        </row>
        <row r="23">
          <cell r="B23" t="str">
            <v>2001808675</v>
          </cell>
          <cell r="C23" t="str">
            <v>1.2</v>
          </cell>
          <cell r="D23">
            <v>121003</v>
          </cell>
          <cell r="E23" t="str">
            <v>226010</v>
          </cell>
          <cell r="F23" t="str">
            <v>b</v>
          </cell>
          <cell r="G23" t="str">
            <v>Forward charges</v>
          </cell>
          <cell r="H23" t="str">
            <v>89.6</v>
          </cell>
          <cell r="I23" t="str">
            <v>1.00</v>
          </cell>
          <cell r="J23" t="str">
            <v>b</v>
          </cell>
          <cell r="K23" t="str">
            <v>fixed</v>
          </cell>
          <cell r="L23" t="str">
            <v>fwd</v>
          </cell>
          <cell r="M23" t="str">
            <v>fwd_b_fixed</v>
          </cell>
          <cell r="N23">
            <v>33</v>
          </cell>
          <cell r="O23">
            <v>1.183</v>
          </cell>
          <cell r="P23">
            <v>89.6</v>
          </cell>
        </row>
        <row r="24">
          <cell r="B24" t="str">
            <v>2001807976</v>
          </cell>
          <cell r="C24" t="str">
            <v>0.7</v>
          </cell>
          <cell r="D24">
            <v>121003</v>
          </cell>
          <cell r="E24" t="str">
            <v>400705</v>
          </cell>
          <cell r="F24" t="str">
            <v>d</v>
          </cell>
          <cell r="G24" t="str">
            <v>Forward and RTO charges</v>
          </cell>
          <cell r="H24" t="str">
            <v>172.8</v>
          </cell>
          <cell r="I24" t="str">
            <v>1.00</v>
          </cell>
          <cell r="J24" t="str">
            <v>d</v>
          </cell>
          <cell r="K24" t="str">
            <v>fixed</v>
          </cell>
          <cell r="L24" t="str">
            <v>rto</v>
          </cell>
          <cell r="M24" t="str">
            <v>rto_d_fixed</v>
          </cell>
          <cell r="N24">
            <v>41.3</v>
          </cell>
          <cell r="O24">
            <v>0.721</v>
          </cell>
          <cell r="P24">
            <v>86.1</v>
          </cell>
        </row>
        <row r="25">
          <cell r="B25" t="str">
            <v>2001812838</v>
          </cell>
          <cell r="C25" t="str">
            <v>0.6</v>
          </cell>
          <cell r="D25">
            <v>121003</v>
          </cell>
          <cell r="E25" t="str">
            <v>262405</v>
          </cell>
          <cell r="F25" t="str">
            <v>b</v>
          </cell>
          <cell r="G25" t="str">
            <v>Forward and RTO charges</v>
          </cell>
          <cell r="H25" t="str">
            <v>102.3</v>
          </cell>
          <cell r="I25" t="str">
            <v>1.00</v>
          </cell>
          <cell r="J25" t="str">
            <v>b</v>
          </cell>
          <cell r="K25" t="str">
            <v>fixed</v>
          </cell>
          <cell r="L25" t="str">
            <v>rto</v>
          </cell>
          <cell r="M25" t="str">
            <v>rto_b_fixed</v>
          </cell>
          <cell r="N25">
            <v>20.5</v>
          </cell>
          <cell r="O25">
            <v>0.558</v>
          </cell>
          <cell r="P25">
            <v>48.8</v>
          </cell>
        </row>
        <row r="26">
          <cell r="B26" t="str">
            <v>2001816684</v>
          </cell>
          <cell r="C26" t="str">
            <v>0.99</v>
          </cell>
          <cell r="D26">
            <v>121003</v>
          </cell>
          <cell r="E26" t="str">
            <v>394210</v>
          </cell>
          <cell r="F26" t="str">
            <v>d</v>
          </cell>
          <cell r="G26" t="str">
            <v>Forward and RTO charges</v>
          </cell>
          <cell r="H26" t="str">
            <v>172.8</v>
          </cell>
          <cell r="I26" t="str">
            <v>2.00</v>
          </cell>
          <cell r="J26" t="str">
            <v>d</v>
          </cell>
          <cell r="K26" t="str">
            <v>fixed</v>
          </cell>
          <cell r="L26" t="str">
            <v>rto</v>
          </cell>
          <cell r="M26" t="str">
            <v>rto_d_fixed</v>
          </cell>
          <cell r="N26">
            <v>41.3</v>
          </cell>
          <cell r="O26">
            <v>0.92</v>
          </cell>
          <cell r="P26">
            <v>86.1</v>
          </cell>
        </row>
        <row r="27">
          <cell r="B27" t="str">
            <v>2001817160</v>
          </cell>
          <cell r="C27" t="str">
            <v>0.7</v>
          </cell>
          <cell r="D27">
            <v>121003</v>
          </cell>
          <cell r="E27" t="str">
            <v>411014</v>
          </cell>
          <cell r="F27" t="str">
            <v>d</v>
          </cell>
          <cell r="G27" t="str">
            <v>Forward and RTO charges</v>
          </cell>
          <cell r="H27" t="str">
            <v>172.8</v>
          </cell>
          <cell r="I27" t="str">
            <v>1.00</v>
          </cell>
          <cell r="J27" t="str">
            <v>d</v>
          </cell>
          <cell r="K27" t="str">
            <v>fixed</v>
          </cell>
          <cell r="L27" t="str">
            <v>rto</v>
          </cell>
          <cell r="M27" t="str">
            <v>rto_d_fixed</v>
          </cell>
          <cell r="N27">
            <v>41.3</v>
          </cell>
          <cell r="O27">
            <v>0.7</v>
          </cell>
          <cell r="P27">
            <v>86.1</v>
          </cell>
        </row>
        <row r="28">
          <cell r="B28" t="str">
            <v>2001818390</v>
          </cell>
          <cell r="C28" t="str">
            <v>0.8</v>
          </cell>
          <cell r="D28">
            <v>121003</v>
          </cell>
          <cell r="E28" t="str">
            <v>783301</v>
          </cell>
          <cell r="F28" t="str">
            <v>e</v>
          </cell>
          <cell r="G28" t="str">
            <v>Forward and RTO charges</v>
          </cell>
          <cell r="H28" t="str">
            <v>213.5</v>
          </cell>
          <cell r="I28" t="str">
            <v>1.00</v>
          </cell>
          <cell r="J28" t="str">
            <v>e</v>
          </cell>
          <cell r="K28" t="str">
            <v>fixed</v>
          </cell>
          <cell r="L28" t="str">
            <v>rto</v>
          </cell>
          <cell r="M28" t="str">
            <v>rto_e_fixed</v>
          </cell>
          <cell r="N28">
            <v>50.7</v>
          </cell>
          <cell r="O28">
            <v>0.841</v>
          </cell>
          <cell r="P28">
            <v>106.2</v>
          </cell>
        </row>
        <row r="29">
          <cell r="B29" t="str">
            <v>2001821190</v>
          </cell>
          <cell r="C29" t="str">
            <v>1.2</v>
          </cell>
          <cell r="D29">
            <v>121003</v>
          </cell>
          <cell r="E29" t="str">
            <v>486661</v>
          </cell>
          <cell r="F29" t="str">
            <v>d</v>
          </cell>
          <cell r="G29" t="str">
            <v>Forward and RTO charges</v>
          </cell>
          <cell r="H29" t="str">
            <v>258.9</v>
          </cell>
          <cell r="I29" t="str">
            <v>1.00</v>
          </cell>
          <cell r="J29" t="str">
            <v>d</v>
          </cell>
          <cell r="K29" t="str">
            <v>additional</v>
          </cell>
          <cell r="L29" t="str">
            <v>rto</v>
          </cell>
          <cell r="M29" t="str">
            <v>rto_d_additional</v>
          </cell>
          <cell r="N29">
            <v>44.8</v>
          </cell>
          <cell r="O29">
            <v>1.2</v>
          </cell>
          <cell r="P29">
            <v>130.9</v>
          </cell>
        </row>
        <row r="30">
          <cell r="B30" t="str">
            <v>2001817093</v>
          </cell>
          <cell r="C30" t="str">
            <v>1.3</v>
          </cell>
          <cell r="D30">
            <v>121003</v>
          </cell>
          <cell r="E30" t="str">
            <v>244001</v>
          </cell>
          <cell r="F30" t="str">
            <v>b</v>
          </cell>
          <cell r="G30" t="str">
            <v>Forward and RTO charges</v>
          </cell>
          <cell r="H30" t="str">
            <v>151.1</v>
          </cell>
          <cell r="I30" t="str">
            <v>1.00</v>
          </cell>
          <cell r="J30" t="str">
            <v>b</v>
          </cell>
          <cell r="K30" t="str">
            <v>fixed</v>
          </cell>
          <cell r="L30" t="str">
            <v>rto</v>
          </cell>
          <cell r="M30" t="str">
            <v>rto_b_fixed</v>
          </cell>
          <cell r="N30">
            <v>20.5</v>
          </cell>
          <cell r="O30">
            <v>1.357</v>
          </cell>
          <cell r="P30">
            <v>77.1</v>
          </cell>
        </row>
        <row r="31">
          <cell r="B31" t="str">
            <v>2001823564</v>
          </cell>
          <cell r="C31" t="str">
            <v>0.7</v>
          </cell>
          <cell r="D31">
            <v>121003</v>
          </cell>
          <cell r="E31" t="str">
            <v>492001</v>
          </cell>
          <cell r="F31" t="str">
            <v>d</v>
          </cell>
          <cell r="G31" t="str">
            <v>Forward and RTO charges</v>
          </cell>
          <cell r="H31" t="str">
            <v>172.8</v>
          </cell>
          <cell r="I31" t="str">
            <v>2.00</v>
          </cell>
          <cell r="J31" t="str">
            <v>d</v>
          </cell>
          <cell r="K31" t="str">
            <v>fixed</v>
          </cell>
          <cell r="L31" t="str">
            <v>rto</v>
          </cell>
          <cell r="M31" t="str">
            <v>rto_d_fixed</v>
          </cell>
          <cell r="N31">
            <v>41.3</v>
          </cell>
          <cell r="O31">
            <v>0.672</v>
          </cell>
          <cell r="P31">
            <v>86.1</v>
          </cell>
        </row>
        <row r="32">
          <cell r="B32" t="str">
            <v>2001825261</v>
          </cell>
          <cell r="C32" t="str">
            <v>1.6</v>
          </cell>
          <cell r="D32">
            <v>121003</v>
          </cell>
          <cell r="E32" t="str">
            <v>517128</v>
          </cell>
          <cell r="F32" t="str">
            <v>d</v>
          </cell>
          <cell r="G32" t="str">
            <v>Forward and RTO charges</v>
          </cell>
          <cell r="H32" t="str">
            <v>345</v>
          </cell>
          <cell r="I32" t="str">
            <v>4.00</v>
          </cell>
          <cell r="J32" t="str">
            <v>d</v>
          </cell>
          <cell r="K32" t="str">
            <v>fixed</v>
          </cell>
          <cell r="L32" t="str">
            <v>rto</v>
          </cell>
          <cell r="M32" t="str">
            <v>rto_d_fixed</v>
          </cell>
          <cell r="N32">
            <v>41.3</v>
          </cell>
          <cell r="O32">
            <v>1.557</v>
          </cell>
          <cell r="P32">
            <v>175.7</v>
          </cell>
        </row>
        <row r="33">
          <cell r="B33" t="str">
            <v>2001811192</v>
          </cell>
          <cell r="C33" t="str">
            <v>1.13</v>
          </cell>
          <cell r="D33">
            <v>121003</v>
          </cell>
          <cell r="E33" t="str">
            <v>562110</v>
          </cell>
          <cell r="F33" t="str">
            <v>d</v>
          </cell>
          <cell r="G33" t="str">
            <v>Forward and RTO charges</v>
          </cell>
          <cell r="H33" t="str">
            <v>258.9</v>
          </cell>
          <cell r="I33" t="str">
            <v>1.00</v>
          </cell>
          <cell r="J33" t="str">
            <v>d</v>
          </cell>
          <cell r="K33" t="str">
            <v>fixed</v>
          </cell>
          <cell r="L33" t="str">
            <v>rto</v>
          </cell>
          <cell r="M33" t="str">
            <v>rto_d_fixed</v>
          </cell>
          <cell r="N33">
            <v>41.3</v>
          </cell>
          <cell r="O33">
            <v>1.032</v>
          </cell>
          <cell r="P33">
            <v>130.9</v>
          </cell>
        </row>
        <row r="34">
          <cell r="B34" t="str">
            <v>2001809917</v>
          </cell>
          <cell r="C34" t="str">
            <v>0.6</v>
          </cell>
          <cell r="D34">
            <v>121003</v>
          </cell>
          <cell r="E34" t="str">
            <v>831006</v>
          </cell>
          <cell r="F34" t="str">
            <v>d</v>
          </cell>
          <cell r="G34" t="str">
            <v>Forward and RTO charges</v>
          </cell>
          <cell r="H34" t="str">
            <v>172.8</v>
          </cell>
          <cell r="I34" t="str">
            <v>1.00</v>
          </cell>
          <cell r="J34" t="str">
            <v>d</v>
          </cell>
          <cell r="K34" t="str">
            <v>fixed</v>
          </cell>
          <cell r="L34" t="str">
            <v>rto</v>
          </cell>
          <cell r="M34" t="str">
            <v>rto_d_fixed</v>
          </cell>
          <cell r="N34">
            <v>41.3</v>
          </cell>
          <cell r="O34">
            <v>0.63</v>
          </cell>
          <cell r="P34">
            <v>86.1</v>
          </cell>
        </row>
        <row r="35">
          <cell r="B35" t="str">
            <v>2001806210</v>
          </cell>
          <cell r="C35" t="str">
            <v>2.92</v>
          </cell>
          <cell r="D35">
            <v>121003</v>
          </cell>
          <cell r="E35" t="str">
            <v>140604</v>
          </cell>
          <cell r="F35" t="str">
            <v>b</v>
          </cell>
          <cell r="G35" t="str">
            <v>Forward charges</v>
          </cell>
          <cell r="H35" t="str">
            <v>174.5</v>
          </cell>
          <cell r="I35" t="str">
            <v>1.00</v>
          </cell>
          <cell r="J35" t="str">
            <v>b</v>
          </cell>
          <cell r="K35" t="str">
            <v>fixed</v>
          </cell>
          <cell r="L35" t="str">
            <v>fwd</v>
          </cell>
          <cell r="M35" t="str">
            <v>fwd_b_fixed</v>
          </cell>
          <cell r="N35">
            <v>33</v>
          </cell>
          <cell r="O35">
            <v>0.22</v>
          </cell>
          <cell r="P35">
            <v>33</v>
          </cell>
        </row>
        <row r="36">
          <cell r="B36" t="str">
            <v>2001806226</v>
          </cell>
          <cell r="C36" t="str">
            <v>0.68</v>
          </cell>
          <cell r="D36">
            <v>121003</v>
          </cell>
          <cell r="E36" t="str">
            <v>723146</v>
          </cell>
          <cell r="F36" t="str">
            <v>d</v>
          </cell>
          <cell r="G36" t="str">
            <v>Forward charges</v>
          </cell>
          <cell r="H36" t="str">
            <v>90.2</v>
          </cell>
          <cell r="I36" t="str">
            <v>2.00</v>
          </cell>
          <cell r="J36" t="str">
            <v>d</v>
          </cell>
          <cell r="K36" t="str">
            <v>fixed</v>
          </cell>
          <cell r="L36" t="str">
            <v>fwd</v>
          </cell>
          <cell r="M36" t="str">
            <v>fwd_d_fixed</v>
          </cell>
          <cell r="N36">
            <v>45.4</v>
          </cell>
          <cell r="O36">
            <v>0.48</v>
          </cell>
          <cell r="P36">
            <v>45.4</v>
          </cell>
        </row>
        <row r="37">
          <cell r="B37" t="str">
            <v>2001806229</v>
          </cell>
          <cell r="C37" t="str">
            <v>0.71</v>
          </cell>
          <cell r="D37">
            <v>121003</v>
          </cell>
          <cell r="E37" t="str">
            <v>421204</v>
          </cell>
          <cell r="F37" t="str">
            <v>d</v>
          </cell>
          <cell r="G37" t="str">
            <v>Forward charges</v>
          </cell>
          <cell r="H37" t="str">
            <v>90.2</v>
          </cell>
          <cell r="I37" t="str">
            <v>1.00</v>
          </cell>
          <cell r="J37" t="str">
            <v>d</v>
          </cell>
          <cell r="K37" t="str">
            <v>fixed</v>
          </cell>
          <cell r="L37" t="str">
            <v>fwd</v>
          </cell>
          <cell r="M37" t="str">
            <v>fwd_d_fixed</v>
          </cell>
          <cell r="N37">
            <v>45.4</v>
          </cell>
          <cell r="O37">
            <v>0.5</v>
          </cell>
          <cell r="P37">
            <v>45.4</v>
          </cell>
        </row>
        <row r="38">
          <cell r="B38" t="str">
            <v>2001806233</v>
          </cell>
          <cell r="C38" t="str">
            <v>0.78</v>
          </cell>
          <cell r="D38">
            <v>121003</v>
          </cell>
          <cell r="E38" t="str">
            <v>263139</v>
          </cell>
          <cell r="F38" t="str">
            <v>b</v>
          </cell>
          <cell r="G38" t="str">
            <v>Forward charges</v>
          </cell>
          <cell r="H38" t="str">
            <v>61.3</v>
          </cell>
          <cell r="I38" t="str">
            <v>1.00</v>
          </cell>
          <cell r="J38" t="str">
            <v>b</v>
          </cell>
          <cell r="K38" t="str">
            <v>fixed</v>
          </cell>
          <cell r="L38" t="str">
            <v>fwd</v>
          </cell>
          <cell r="M38" t="str">
            <v>fwd_b_fixed</v>
          </cell>
          <cell r="N38">
            <v>33</v>
          </cell>
          <cell r="O38">
            <v>0.245</v>
          </cell>
          <cell r="P38">
            <v>33</v>
          </cell>
        </row>
        <row r="39">
          <cell r="B39" t="str">
            <v>2001806251</v>
          </cell>
          <cell r="C39" t="str">
            <v>1.27</v>
          </cell>
          <cell r="D39">
            <v>121003</v>
          </cell>
          <cell r="E39" t="str">
            <v>743263</v>
          </cell>
          <cell r="F39" t="str">
            <v>d</v>
          </cell>
          <cell r="G39" t="str">
            <v>Forward charges</v>
          </cell>
          <cell r="H39" t="str">
            <v>135</v>
          </cell>
          <cell r="I39" t="str">
            <v>1.00</v>
          </cell>
          <cell r="J39" t="str">
            <v>d</v>
          </cell>
          <cell r="K39" t="str">
            <v>fixed</v>
          </cell>
          <cell r="L39" t="str">
            <v>fwd</v>
          </cell>
          <cell r="M39" t="str">
            <v>fwd_d_fixed</v>
          </cell>
          <cell r="N39">
            <v>45.4</v>
          </cell>
          <cell r="O39">
            <v>0.245</v>
          </cell>
          <cell r="P39">
            <v>45.4</v>
          </cell>
        </row>
        <row r="40">
          <cell r="B40" t="str">
            <v>2001806338</v>
          </cell>
          <cell r="C40" t="str">
            <v>0.7</v>
          </cell>
          <cell r="D40">
            <v>121003</v>
          </cell>
          <cell r="E40" t="str">
            <v>392150</v>
          </cell>
          <cell r="F40" t="str">
            <v>d</v>
          </cell>
          <cell r="G40" t="str">
            <v>Forward charges</v>
          </cell>
          <cell r="H40" t="str">
            <v>90.2</v>
          </cell>
          <cell r="I40" t="str">
            <v>1.00</v>
          </cell>
          <cell r="J40" t="str">
            <v>d</v>
          </cell>
          <cell r="K40" t="str">
            <v>fixed</v>
          </cell>
          <cell r="L40" t="str">
            <v>fwd</v>
          </cell>
          <cell r="M40" t="str">
            <v>fwd_d_fixed</v>
          </cell>
          <cell r="N40">
            <v>45.4</v>
          </cell>
          <cell r="O40">
            <v>0.5</v>
          </cell>
          <cell r="P40">
            <v>45.4</v>
          </cell>
        </row>
        <row r="41">
          <cell r="B41" t="str">
            <v>2001806446</v>
          </cell>
          <cell r="C41" t="str">
            <v>0.69</v>
          </cell>
          <cell r="D41">
            <v>121003</v>
          </cell>
          <cell r="E41" t="str">
            <v>382830</v>
          </cell>
          <cell r="F41" t="str">
            <v>d</v>
          </cell>
          <cell r="G41" t="str">
            <v>Forward charges</v>
          </cell>
          <cell r="H41" t="str">
            <v>90.2</v>
          </cell>
          <cell r="I41" t="str">
            <v>1.00</v>
          </cell>
          <cell r="J41" t="str">
            <v>d</v>
          </cell>
          <cell r="K41" t="str">
            <v>fixed</v>
          </cell>
          <cell r="L41" t="str">
            <v>fwd</v>
          </cell>
          <cell r="M41" t="str">
            <v>fwd_d_fixed</v>
          </cell>
          <cell r="N41">
            <v>45.4</v>
          </cell>
          <cell r="O41">
            <v>0.5</v>
          </cell>
          <cell r="P41">
            <v>45.4</v>
          </cell>
        </row>
        <row r="42">
          <cell r="B42" t="str">
            <v>2001806533</v>
          </cell>
          <cell r="C42" t="str">
            <v>0.68</v>
          </cell>
          <cell r="D42">
            <v>121003</v>
          </cell>
          <cell r="E42" t="str">
            <v>711303</v>
          </cell>
          <cell r="F42" t="str">
            <v>d</v>
          </cell>
          <cell r="G42" t="str">
            <v>Forward charges</v>
          </cell>
          <cell r="H42" t="str">
            <v>90.2</v>
          </cell>
          <cell r="I42" t="str">
            <v>1.00</v>
          </cell>
          <cell r="J42" t="str">
            <v>d</v>
          </cell>
          <cell r="K42" t="str">
            <v>fixed</v>
          </cell>
          <cell r="L42" t="str">
            <v>fwd</v>
          </cell>
          <cell r="M42" t="str">
            <v>fwd_d_fixed</v>
          </cell>
          <cell r="N42">
            <v>45.4</v>
          </cell>
          <cell r="O42">
            <v>0.5</v>
          </cell>
          <cell r="P42">
            <v>45.4</v>
          </cell>
        </row>
        <row r="43">
          <cell r="B43" t="str">
            <v>2001806547</v>
          </cell>
          <cell r="C43" t="str">
            <v>1</v>
          </cell>
          <cell r="D43">
            <v>121003</v>
          </cell>
          <cell r="E43" t="str">
            <v>283102</v>
          </cell>
          <cell r="F43" t="str">
            <v>b</v>
          </cell>
          <cell r="G43" t="str">
            <v>Forward charges</v>
          </cell>
          <cell r="H43" t="str">
            <v>61.3</v>
          </cell>
          <cell r="I43" t="str">
            <v>1.00</v>
          </cell>
          <cell r="J43" t="str">
            <v>b</v>
          </cell>
          <cell r="K43" t="str">
            <v>fixed</v>
          </cell>
          <cell r="L43" t="str">
            <v>fwd</v>
          </cell>
          <cell r="M43" t="str">
            <v>fwd_b_fixed</v>
          </cell>
          <cell r="N43">
            <v>33</v>
          </cell>
          <cell r="O43">
            <v>0.127</v>
          </cell>
          <cell r="P43">
            <v>33</v>
          </cell>
        </row>
        <row r="44">
          <cell r="B44" t="str">
            <v>2001806567</v>
          </cell>
          <cell r="C44" t="str">
            <v>1.16</v>
          </cell>
          <cell r="D44">
            <v>121003</v>
          </cell>
          <cell r="E44" t="str">
            <v>370201</v>
          </cell>
          <cell r="F44" t="str">
            <v>d</v>
          </cell>
          <cell r="G44" t="str">
            <v>Forward charges</v>
          </cell>
          <cell r="H44" t="str">
            <v>135</v>
          </cell>
          <cell r="I44" t="str">
            <v>1.00</v>
          </cell>
          <cell r="J44" t="str">
            <v>d</v>
          </cell>
          <cell r="K44" t="str">
            <v>fixed</v>
          </cell>
          <cell r="L44" t="str">
            <v>fwd</v>
          </cell>
          <cell r="M44" t="str">
            <v>fwd_d_fixed</v>
          </cell>
          <cell r="N44">
            <v>45.4</v>
          </cell>
          <cell r="O44">
            <v>0.952</v>
          </cell>
          <cell r="P44">
            <v>90.2</v>
          </cell>
        </row>
        <row r="45">
          <cell r="B45" t="str">
            <v>2001806575</v>
          </cell>
          <cell r="C45" t="str">
            <v>0.68</v>
          </cell>
          <cell r="D45">
            <v>121003</v>
          </cell>
          <cell r="E45" t="str">
            <v>248001</v>
          </cell>
          <cell r="F45" t="str">
            <v>b</v>
          </cell>
          <cell r="G45" t="str">
            <v>Forward charges</v>
          </cell>
          <cell r="H45" t="str">
            <v>61.3</v>
          </cell>
          <cell r="I45" t="str">
            <v>1.00</v>
          </cell>
          <cell r="J45" t="str">
            <v>b</v>
          </cell>
          <cell r="K45" t="str">
            <v>fixed</v>
          </cell>
          <cell r="L45" t="str">
            <v>fwd</v>
          </cell>
          <cell r="M45" t="str">
            <v>fwd_b_fixed</v>
          </cell>
          <cell r="N45">
            <v>33</v>
          </cell>
          <cell r="O45">
            <v>0.5</v>
          </cell>
          <cell r="P45">
            <v>33</v>
          </cell>
        </row>
        <row r="46">
          <cell r="B46" t="str">
            <v>2001806616</v>
          </cell>
          <cell r="C46" t="str">
            <v>1.08</v>
          </cell>
          <cell r="D46">
            <v>121003</v>
          </cell>
          <cell r="E46" t="str">
            <v>144001</v>
          </cell>
          <cell r="F46" t="str">
            <v>b</v>
          </cell>
          <cell r="G46" t="str">
            <v>Forward charges</v>
          </cell>
          <cell r="H46" t="str">
            <v>89.6</v>
          </cell>
          <cell r="I46" t="str">
            <v>1.00</v>
          </cell>
          <cell r="J46" t="str">
            <v>b</v>
          </cell>
          <cell r="K46" t="str">
            <v>fixed</v>
          </cell>
          <cell r="L46" t="str">
            <v>fwd</v>
          </cell>
          <cell r="M46" t="str">
            <v>fwd_b_fixed</v>
          </cell>
          <cell r="N46">
            <v>33</v>
          </cell>
          <cell r="O46">
            <v>0.963</v>
          </cell>
          <cell r="P46">
            <v>61.3</v>
          </cell>
        </row>
        <row r="47">
          <cell r="B47" t="str">
            <v>2001806652</v>
          </cell>
          <cell r="C47" t="str">
            <v>0.69</v>
          </cell>
          <cell r="D47">
            <v>121003</v>
          </cell>
          <cell r="E47" t="str">
            <v>403401</v>
          </cell>
          <cell r="F47" t="str">
            <v>d</v>
          </cell>
          <cell r="G47" t="str">
            <v>Forward charges</v>
          </cell>
          <cell r="H47" t="str">
            <v>90.2</v>
          </cell>
          <cell r="I47" t="str">
            <v>1.00</v>
          </cell>
          <cell r="J47" t="str">
            <v>d</v>
          </cell>
          <cell r="K47" t="str">
            <v>fixed</v>
          </cell>
          <cell r="L47" t="str">
            <v>fwd</v>
          </cell>
          <cell r="M47" t="str">
            <v>fwd_d_fixed</v>
          </cell>
          <cell r="N47">
            <v>45.4</v>
          </cell>
          <cell r="O47">
            <v>0.5</v>
          </cell>
          <cell r="P47">
            <v>45.4</v>
          </cell>
        </row>
        <row r="48">
          <cell r="B48" t="str">
            <v>2001806733</v>
          </cell>
          <cell r="C48" t="str">
            <v>1.13</v>
          </cell>
          <cell r="D48">
            <v>121003</v>
          </cell>
          <cell r="E48" t="str">
            <v>452001</v>
          </cell>
          <cell r="F48" t="str">
            <v>d</v>
          </cell>
          <cell r="G48" t="str">
            <v>Forward charges</v>
          </cell>
          <cell r="H48" t="str">
            <v>135</v>
          </cell>
          <cell r="I48" t="str">
            <v>1.00</v>
          </cell>
          <cell r="J48" t="str">
            <v>d</v>
          </cell>
          <cell r="K48" t="str">
            <v>fixed</v>
          </cell>
          <cell r="L48" t="str">
            <v>fwd</v>
          </cell>
          <cell r="M48" t="str">
            <v>fwd_d_fixed</v>
          </cell>
          <cell r="N48">
            <v>45.4</v>
          </cell>
          <cell r="O48">
            <v>0.967</v>
          </cell>
          <cell r="P48">
            <v>90.2</v>
          </cell>
        </row>
        <row r="49">
          <cell r="B49" t="str">
            <v>2001806735</v>
          </cell>
          <cell r="C49" t="str">
            <v>0.69</v>
          </cell>
          <cell r="D49">
            <v>121003</v>
          </cell>
          <cell r="E49" t="str">
            <v>721636</v>
          </cell>
          <cell r="F49" t="str">
            <v>d</v>
          </cell>
          <cell r="G49" t="str">
            <v>Forward charges</v>
          </cell>
          <cell r="H49" t="str">
            <v>90.2</v>
          </cell>
          <cell r="I49" t="str">
            <v>1.00</v>
          </cell>
          <cell r="J49" t="str">
            <v>d</v>
          </cell>
          <cell r="K49" t="str">
            <v>fixed</v>
          </cell>
          <cell r="L49" t="str">
            <v>fwd</v>
          </cell>
          <cell r="M49" t="str">
            <v>fwd_d_fixed</v>
          </cell>
          <cell r="N49">
            <v>45.4</v>
          </cell>
          <cell r="O49">
            <v>0.5</v>
          </cell>
          <cell r="P49">
            <v>45.4</v>
          </cell>
        </row>
        <row r="50">
          <cell r="B50" t="str">
            <v>2001806726</v>
          </cell>
          <cell r="C50" t="str">
            <v>0.68</v>
          </cell>
          <cell r="D50">
            <v>121003</v>
          </cell>
          <cell r="E50" t="str">
            <v>831002</v>
          </cell>
          <cell r="F50" t="str">
            <v>d</v>
          </cell>
          <cell r="G50" t="str">
            <v>Forward charges</v>
          </cell>
          <cell r="H50" t="str">
            <v>90.2</v>
          </cell>
          <cell r="I50" t="str">
            <v>1.00</v>
          </cell>
          <cell r="J50" t="str">
            <v>d</v>
          </cell>
          <cell r="K50" t="str">
            <v>fixed</v>
          </cell>
          <cell r="L50" t="str">
            <v>fwd</v>
          </cell>
          <cell r="M50" t="str">
            <v>fwd_d_fixed</v>
          </cell>
          <cell r="N50">
            <v>45.4</v>
          </cell>
          <cell r="O50">
            <v>0.5</v>
          </cell>
          <cell r="P50">
            <v>45.4</v>
          </cell>
        </row>
        <row r="51">
          <cell r="B51" t="str">
            <v>2001806776</v>
          </cell>
          <cell r="C51" t="str">
            <v>2.86</v>
          </cell>
          <cell r="D51">
            <v>121003</v>
          </cell>
          <cell r="E51" t="str">
            <v>226004</v>
          </cell>
          <cell r="F51" t="str">
            <v>b</v>
          </cell>
          <cell r="G51" t="str">
            <v>Forward charges</v>
          </cell>
          <cell r="H51" t="str">
            <v>174.5</v>
          </cell>
          <cell r="I51" t="str">
            <v>1.00</v>
          </cell>
          <cell r="J51" t="str">
            <v>b</v>
          </cell>
          <cell r="K51" t="str">
            <v>fixed</v>
          </cell>
          <cell r="L51" t="str">
            <v>fwd</v>
          </cell>
          <cell r="M51" t="str">
            <v>fwd_b_fixed</v>
          </cell>
          <cell r="N51">
            <v>33</v>
          </cell>
          <cell r="O51">
            <v>0.611</v>
          </cell>
          <cell r="P51">
            <v>61.3</v>
          </cell>
        </row>
        <row r="52">
          <cell r="B52" t="str">
            <v>2001806801</v>
          </cell>
          <cell r="C52" t="str">
            <v>1.35</v>
          </cell>
          <cell r="D52">
            <v>121003</v>
          </cell>
          <cell r="E52" t="str">
            <v>248001</v>
          </cell>
          <cell r="F52" t="str">
            <v>b</v>
          </cell>
          <cell r="G52" t="str">
            <v>Forward charges</v>
          </cell>
          <cell r="H52" t="str">
            <v>89.6</v>
          </cell>
          <cell r="I52" t="str">
            <v>1.00</v>
          </cell>
          <cell r="J52" t="str">
            <v>b</v>
          </cell>
          <cell r="K52" t="str">
            <v>fixed</v>
          </cell>
          <cell r="L52" t="str">
            <v>fwd</v>
          </cell>
          <cell r="M52" t="str">
            <v>fwd_b_fixed</v>
          </cell>
          <cell r="N52">
            <v>33</v>
          </cell>
          <cell r="O52">
            <v>0.361</v>
          </cell>
          <cell r="P52">
            <v>33</v>
          </cell>
        </row>
        <row r="53">
          <cell r="B53" t="str">
            <v>2001807004</v>
          </cell>
          <cell r="C53" t="str">
            <v>0.68</v>
          </cell>
          <cell r="D53">
            <v>121003</v>
          </cell>
          <cell r="E53" t="str">
            <v>410206</v>
          </cell>
          <cell r="F53" t="str">
            <v>d</v>
          </cell>
          <cell r="G53" t="str">
            <v>Forward charges</v>
          </cell>
          <cell r="H53" t="str">
            <v>90.2</v>
          </cell>
          <cell r="I53" t="str">
            <v>1.00</v>
          </cell>
          <cell r="J53" t="str">
            <v>d</v>
          </cell>
          <cell r="K53" t="str">
            <v>fixed</v>
          </cell>
          <cell r="L53" t="str">
            <v>fwd</v>
          </cell>
          <cell r="M53" t="str">
            <v>fwd_d_fixed</v>
          </cell>
          <cell r="N53">
            <v>45.4</v>
          </cell>
          <cell r="O53">
            <v>0.5</v>
          </cell>
          <cell r="P53">
            <v>45.4</v>
          </cell>
        </row>
        <row r="54">
          <cell r="B54" t="str">
            <v>2001807036</v>
          </cell>
          <cell r="C54" t="str">
            <v>1.64</v>
          </cell>
          <cell r="D54">
            <v>121003</v>
          </cell>
          <cell r="E54" t="str">
            <v>516503</v>
          </cell>
          <cell r="F54" t="str">
            <v>d</v>
          </cell>
          <cell r="G54" t="str">
            <v>Forward charges</v>
          </cell>
          <cell r="H54" t="str">
            <v>179.8</v>
          </cell>
          <cell r="I54" t="str">
            <v>4.00</v>
          </cell>
          <cell r="J54" t="str">
            <v>d</v>
          </cell>
          <cell r="K54" t="str">
            <v>fixed</v>
          </cell>
          <cell r="L54" t="str">
            <v>fwd</v>
          </cell>
          <cell r="M54" t="str">
            <v>fwd_d_fixed</v>
          </cell>
          <cell r="N54">
            <v>45.4</v>
          </cell>
          <cell r="O54">
            <v>1.459</v>
          </cell>
          <cell r="P54">
            <v>135</v>
          </cell>
        </row>
        <row r="55">
          <cell r="B55" t="str">
            <v>2001807084</v>
          </cell>
          <cell r="C55" t="str">
            <v>0.67</v>
          </cell>
          <cell r="D55">
            <v>121003</v>
          </cell>
          <cell r="E55" t="str">
            <v>742103</v>
          </cell>
          <cell r="F55" t="str">
            <v>d</v>
          </cell>
          <cell r="G55" t="str">
            <v>Forward charges</v>
          </cell>
          <cell r="H55" t="str">
            <v>90.2</v>
          </cell>
          <cell r="I55" t="str">
            <v>1.00</v>
          </cell>
          <cell r="J55" t="str">
            <v>d</v>
          </cell>
          <cell r="K55" t="str">
            <v>fixed</v>
          </cell>
          <cell r="L55" t="str">
            <v>fwd</v>
          </cell>
          <cell r="M55" t="str">
            <v>fwd_d_fixed</v>
          </cell>
          <cell r="N55">
            <v>45.4</v>
          </cell>
          <cell r="O55">
            <v>0.5</v>
          </cell>
          <cell r="P55">
            <v>45.4</v>
          </cell>
        </row>
        <row r="56">
          <cell r="B56" t="str">
            <v>2001807362</v>
          </cell>
          <cell r="C56" t="str">
            <v>2</v>
          </cell>
          <cell r="D56">
            <v>121003</v>
          </cell>
          <cell r="E56" t="str">
            <v>452018</v>
          </cell>
          <cell r="F56" t="str">
            <v>d</v>
          </cell>
          <cell r="G56" t="str">
            <v>Forward charges</v>
          </cell>
          <cell r="H56" t="str">
            <v>179.8</v>
          </cell>
          <cell r="I56" t="str">
            <v>6.00</v>
          </cell>
          <cell r="J56" t="str">
            <v>d</v>
          </cell>
          <cell r="K56" t="str">
            <v>additional</v>
          </cell>
          <cell r="L56" t="str">
            <v>fwd</v>
          </cell>
          <cell r="M56" t="str">
            <v>fwd_d_additional</v>
          </cell>
          <cell r="N56">
            <v>44.8</v>
          </cell>
          <cell r="O56">
            <v>2.016</v>
          </cell>
          <cell r="P56">
            <v>224.6</v>
          </cell>
        </row>
        <row r="57">
          <cell r="B57" t="str">
            <v>2001807415</v>
          </cell>
          <cell r="C57" t="str">
            <v>1</v>
          </cell>
          <cell r="D57">
            <v>121003</v>
          </cell>
          <cell r="E57" t="str">
            <v>208001</v>
          </cell>
          <cell r="F57" t="str">
            <v>b</v>
          </cell>
          <cell r="G57" t="str">
            <v>Forward charges</v>
          </cell>
          <cell r="H57" t="str">
            <v>61.3</v>
          </cell>
          <cell r="I57" t="str">
            <v>2.00</v>
          </cell>
          <cell r="J57" t="str">
            <v>b</v>
          </cell>
          <cell r="K57" t="str">
            <v>fixed</v>
          </cell>
          <cell r="L57" t="str">
            <v>fwd</v>
          </cell>
          <cell r="M57" t="str">
            <v>fwd_b_fixed</v>
          </cell>
          <cell r="N57">
            <v>33</v>
          </cell>
          <cell r="O57">
            <v>1.048</v>
          </cell>
          <cell r="P57">
            <v>89.6</v>
          </cell>
        </row>
        <row r="58">
          <cell r="B58" t="str">
            <v>2001809592</v>
          </cell>
          <cell r="C58" t="str">
            <v>1.5</v>
          </cell>
          <cell r="D58">
            <v>121003</v>
          </cell>
          <cell r="E58" t="str">
            <v>244713</v>
          </cell>
          <cell r="F58" t="str">
            <v>b</v>
          </cell>
          <cell r="G58" t="str">
            <v>Forward charges</v>
          </cell>
          <cell r="H58" t="str">
            <v>89.6</v>
          </cell>
          <cell r="I58" t="str">
            <v>1.00</v>
          </cell>
          <cell r="J58" t="str">
            <v>b</v>
          </cell>
          <cell r="K58" t="str">
            <v>fixed</v>
          </cell>
          <cell r="L58" t="str">
            <v>fwd</v>
          </cell>
          <cell r="M58" t="str">
            <v>fwd_b_fixed</v>
          </cell>
          <cell r="N58">
            <v>33</v>
          </cell>
          <cell r="O58">
            <v>1.505</v>
          </cell>
          <cell r="P58">
            <v>117.9</v>
          </cell>
        </row>
        <row r="59">
          <cell r="B59" t="str">
            <v>2001809794</v>
          </cell>
          <cell r="C59" t="str">
            <v>1.5</v>
          </cell>
          <cell r="D59">
            <v>121003</v>
          </cell>
          <cell r="E59" t="str">
            <v>580007</v>
          </cell>
          <cell r="F59" t="str">
            <v>d</v>
          </cell>
          <cell r="G59" t="str">
            <v>Forward charges</v>
          </cell>
          <cell r="H59" t="str">
            <v>135</v>
          </cell>
          <cell r="I59" t="str">
            <v>1.00</v>
          </cell>
          <cell r="J59" t="str">
            <v>d</v>
          </cell>
          <cell r="K59" t="str">
            <v>fixed</v>
          </cell>
          <cell r="L59" t="str">
            <v>fwd</v>
          </cell>
          <cell r="M59" t="str">
            <v>fwd_d_fixed</v>
          </cell>
          <cell r="N59">
            <v>45.4</v>
          </cell>
          <cell r="O59">
            <v>1.517</v>
          </cell>
          <cell r="P59">
            <v>179.8</v>
          </cell>
        </row>
        <row r="60">
          <cell r="B60" t="str">
            <v>2001809820</v>
          </cell>
          <cell r="C60" t="str">
            <v>3</v>
          </cell>
          <cell r="D60">
            <v>121003</v>
          </cell>
          <cell r="E60" t="str">
            <v>360005</v>
          </cell>
          <cell r="F60" t="str">
            <v>d</v>
          </cell>
          <cell r="G60" t="str">
            <v>Forward charges</v>
          </cell>
          <cell r="H60" t="str">
            <v>269.4</v>
          </cell>
          <cell r="I60" t="str">
            <v>1.00</v>
          </cell>
          <cell r="J60" t="str">
            <v>d</v>
          </cell>
          <cell r="K60" t="str">
            <v>fixed</v>
          </cell>
          <cell r="L60" t="str">
            <v>fwd</v>
          </cell>
          <cell r="M60" t="str">
            <v>fwd_d_fixed</v>
          </cell>
          <cell r="N60">
            <v>45.4</v>
          </cell>
          <cell r="O60">
            <v>3.08</v>
          </cell>
          <cell r="P60">
            <v>314.2</v>
          </cell>
        </row>
        <row r="61">
          <cell r="B61" t="str">
            <v>2001806471</v>
          </cell>
          <cell r="C61" t="str">
            <v>1.7</v>
          </cell>
          <cell r="D61">
            <v>121003</v>
          </cell>
          <cell r="E61" t="str">
            <v>313027</v>
          </cell>
          <cell r="F61" t="str">
            <v>d</v>
          </cell>
          <cell r="G61" t="str">
            <v>Forward charges</v>
          </cell>
          <cell r="H61" t="str">
            <v>179.8</v>
          </cell>
          <cell r="I61" t="str">
            <v>2.00</v>
          </cell>
          <cell r="J61" t="str">
            <v>b</v>
          </cell>
          <cell r="K61" t="str">
            <v>fixed</v>
          </cell>
          <cell r="L61" t="str">
            <v>fwd</v>
          </cell>
          <cell r="M61" t="str">
            <v>fwd_b_fixed</v>
          </cell>
          <cell r="N61">
            <v>33</v>
          </cell>
          <cell r="O61">
            <v>1.621</v>
          </cell>
          <cell r="P61">
            <v>117.9</v>
          </cell>
        </row>
        <row r="62">
          <cell r="B62" t="str">
            <v>2001807241</v>
          </cell>
          <cell r="C62" t="str">
            <v>0.79</v>
          </cell>
          <cell r="D62">
            <v>121003</v>
          </cell>
          <cell r="E62" t="str">
            <v>341001</v>
          </cell>
          <cell r="F62" t="str">
            <v>d</v>
          </cell>
          <cell r="G62" t="str">
            <v>Forward charges</v>
          </cell>
          <cell r="H62" t="str">
            <v>90.2</v>
          </cell>
          <cell r="I62" t="str">
            <v>1.00</v>
          </cell>
          <cell r="J62" t="str">
            <v>b</v>
          </cell>
          <cell r="K62" t="str">
            <v>fixed</v>
          </cell>
          <cell r="L62" t="str">
            <v>fwd</v>
          </cell>
          <cell r="M62" t="str">
            <v>fwd_b_fixed</v>
          </cell>
          <cell r="N62">
            <v>33</v>
          </cell>
          <cell r="O62">
            <v>0.607</v>
          </cell>
          <cell r="P62">
            <v>61.3</v>
          </cell>
        </row>
        <row r="63">
          <cell r="B63" t="str">
            <v>2001807981</v>
          </cell>
          <cell r="C63" t="str">
            <v>0.5</v>
          </cell>
          <cell r="D63">
            <v>121003</v>
          </cell>
          <cell r="E63" t="str">
            <v>332715</v>
          </cell>
          <cell r="F63" t="str">
            <v>d</v>
          </cell>
          <cell r="G63" t="str">
            <v>Forward charges</v>
          </cell>
          <cell r="H63" t="str">
            <v>45.4</v>
          </cell>
          <cell r="I63" t="str">
            <v>1.00</v>
          </cell>
          <cell r="J63" t="str">
            <v>b</v>
          </cell>
          <cell r="K63" t="str">
            <v>fixed</v>
          </cell>
          <cell r="L63" t="str">
            <v>fwd</v>
          </cell>
          <cell r="M63" t="str">
            <v>fwd_b_fixed</v>
          </cell>
          <cell r="N63">
            <v>33</v>
          </cell>
          <cell r="O63">
            <v>0.5</v>
          </cell>
          <cell r="P63">
            <v>33</v>
          </cell>
        </row>
        <row r="64">
          <cell r="B64" t="str">
            <v>2001808286</v>
          </cell>
          <cell r="C64" t="str">
            <v>0.77</v>
          </cell>
          <cell r="D64">
            <v>121003</v>
          </cell>
          <cell r="E64" t="str">
            <v>302031</v>
          </cell>
          <cell r="F64" t="str">
            <v>d</v>
          </cell>
          <cell r="G64" t="str">
            <v>Forward charges</v>
          </cell>
          <cell r="H64" t="str">
            <v>90.2</v>
          </cell>
          <cell r="I64" t="str">
            <v>1.00</v>
          </cell>
          <cell r="J64" t="str">
            <v>b</v>
          </cell>
          <cell r="K64" t="str">
            <v>fixed</v>
          </cell>
          <cell r="L64" t="str">
            <v>fwd</v>
          </cell>
          <cell r="M64" t="str">
            <v>fwd_b_fixed</v>
          </cell>
          <cell r="N64">
            <v>33</v>
          </cell>
          <cell r="O64">
            <v>0.601</v>
          </cell>
          <cell r="P64">
            <v>61.3</v>
          </cell>
        </row>
        <row r="65">
          <cell r="B65" t="str">
            <v>2001808801</v>
          </cell>
          <cell r="C65" t="str">
            <v>0.8</v>
          </cell>
          <cell r="D65">
            <v>121003</v>
          </cell>
          <cell r="E65" t="str">
            <v>335001</v>
          </cell>
          <cell r="F65" t="str">
            <v>d</v>
          </cell>
          <cell r="G65" t="str">
            <v>Forward charges</v>
          </cell>
          <cell r="H65" t="str">
            <v>90.2</v>
          </cell>
          <cell r="I65" t="str">
            <v>2.00</v>
          </cell>
          <cell r="J65" t="str">
            <v>b</v>
          </cell>
          <cell r="K65" t="str">
            <v>fixed</v>
          </cell>
          <cell r="L65" t="str">
            <v>fwd</v>
          </cell>
          <cell r="M65" t="str">
            <v>fwd_b_fixed</v>
          </cell>
          <cell r="N65">
            <v>33</v>
          </cell>
          <cell r="O65">
            <v>0.731</v>
          </cell>
          <cell r="P65">
            <v>61.3</v>
          </cell>
        </row>
        <row r="66">
          <cell r="B66" t="str">
            <v>2001810104</v>
          </cell>
          <cell r="C66" t="str">
            <v>0.76</v>
          </cell>
          <cell r="D66">
            <v>121003</v>
          </cell>
          <cell r="E66" t="str">
            <v>334004</v>
          </cell>
          <cell r="F66" t="str">
            <v>d</v>
          </cell>
          <cell r="G66" t="str">
            <v>Forward charges</v>
          </cell>
          <cell r="H66" t="str">
            <v>90.2</v>
          </cell>
          <cell r="I66" t="str">
            <v>1.00</v>
          </cell>
          <cell r="J66" t="str">
            <v>b</v>
          </cell>
          <cell r="K66" t="str">
            <v>fixed</v>
          </cell>
          <cell r="L66" t="str">
            <v>fwd</v>
          </cell>
          <cell r="M66" t="str">
            <v>fwd_b_fixed</v>
          </cell>
          <cell r="N66">
            <v>33</v>
          </cell>
          <cell r="O66">
            <v>0.601</v>
          </cell>
          <cell r="P66">
            <v>61.3</v>
          </cell>
        </row>
        <row r="67">
          <cell r="B67" t="str">
            <v>2001811153</v>
          </cell>
          <cell r="C67" t="str">
            <v>0.76</v>
          </cell>
          <cell r="D67">
            <v>121003</v>
          </cell>
          <cell r="E67" t="str">
            <v>321001</v>
          </cell>
          <cell r="F67" t="str">
            <v>d</v>
          </cell>
          <cell r="G67" t="str">
            <v>Forward charges</v>
          </cell>
          <cell r="H67" t="str">
            <v>90.2</v>
          </cell>
          <cell r="I67" t="str">
            <v>1.00</v>
          </cell>
          <cell r="J67" t="str">
            <v>b</v>
          </cell>
          <cell r="K67" t="str">
            <v>fixed</v>
          </cell>
          <cell r="L67" t="str">
            <v>fwd</v>
          </cell>
          <cell r="M67" t="str">
            <v>fwd_b_fixed</v>
          </cell>
          <cell r="N67">
            <v>33</v>
          </cell>
          <cell r="O67">
            <v>0.607</v>
          </cell>
          <cell r="P67">
            <v>61.3</v>
          </cell>
        </row>
        <row r="68">
          <cell r="B68" t="str">
            <v>2001811229</v>
          </cell>
          <cell r="C68" t="str">
            <v>0.6</v>
          </cell>
          <cell r="D68">
            <v>121003</v>
          </cell>
          <cell r="E68" t="str">
            <v>324001</v>
          </cell>
          <cell r="F68" t="str">
            <v>d</v>
          </cell>
          <cell r="G68" t="str">
            <v>Forward charges</v>
          </cell>
          <cell r="H68" t="str">
            <v>90.2</v>
          </cell>
          <cell r="I68" t="str">
            <v>1.00</v>
          </cell>
          <cell r="J68" t="str">
            <v>b</v>
          </cell>
          <cell r="K68" t="str">
            <v>fixed</v>
          </cell>
          <cell r="L68" t="str">
            <v>fwd</v>
          </cell>
          <cell r="M68" t="str">
            <v>fwd_b_fixed</v>
          </cell>
          <cell r="N68">
            <v>33</v>
          </cell>
          <cell r="O68">
            <v>0.505</v>
          </cell>
          <cell r="P68">
            <v>61.3</v>
          </cell>
        </row>
        <row r="69">
          <cell r="B69" t="str">
            <v>2001811363</v>
          </cell>
          <cell r="C69" t="str">
            <v>0.59</v>
          </cell>
          <cell r="D69">
            <v>121003</v>
          </cell>
          <cell r="E69" t="str">
            <v>321608</v>
          </cell>
          <cell r="F69" t="str">
            <v>d</v>
          </cell>
          <cell r="G69" t="str">
            <v>Forward charges</v>
          </cell>
          <cell r="H69" t="str">
            <v>90.2</v>
          </cell>
          <cell r="I69" t="str">
            <v>1.00</v>
          </cell>
          <cell r="J69" t="str">
            <v>b</v>
          </cell>
          <cell r="K69" t="str">
            <v>fixed</v>
          </cell>
          <cell r="L69" t="str">
            <v>fwd</v>
          </cell>
          <cell r="M69" t="str">
            <v>fwd_b_fixed</v>
          </cell>
          <cell r="N69">
            <v>33</v>
          </cell>
          <cell r="O69">
            <v>0.508</v>
          </cell>
          <cell r="P69">
            <v>61.3</v>
          </cell>
        </row>
        <row r="70">
          <cell r="B70" t="str">
            <v>2001811466</v>
          </cell>
          <cell r="C70" t="str">
            <v>0.8</v>
          </cell>
          <cell r="D70">
            <v>121003</v>
          </cell>
          <cell r="E70" t="str">
            <v>302002</v>
          </cell>
          <cell r="F70" t="str">
            <v>d</v>
          </cell>
          <cell r="G70" t="str">
            <v>Forward charges</v>
          </cell>
          <cell r="H70" t="str">
            <v>90.2</v>
          </cell>
          <cell r="I70" t="str">
            <v>1.00</v>
          </cell>
          <cell r="J70" t="str">
            <v>b</v>
          </cell>
          <cell r="K70" t="str">
            <v>fixed</v>
          </cell>
          <cell r="L70" t="str">
            <v>fwd</v>
          </cell>
          <cell r="M70" t="str">
            <v>fwd_b_fixed</v>
          </cell>
          <cell r="N70">
            <v>33</v>
          </cell>
          <cell r="O70">
            <v>0.607</v>
          </cell>
          <cell r="P70">
            <v>61.3</v>
          </cell>
        </row>
        <row r="71">
          <cell r="B71" t="str">
            <v>2001811809</v>
          </cell>
          <cell r="C71" t="str">
            <v>0.5</v>
          </cell>
          <cell r="D71">
            <v>121003</v>
          </cell>
          <cell r="E71" t="str">
            <v>311011</v>
          </cell>
          <cell r="F71" t="str">
            <v>d</v>
          </cell>
          <cell r="G71" t="str">
            <v>Forward and RTO charges</v>
          </cell>
          <cell r="H71" t="str">
            <v>86.7</v>
          </cell>
          <cell r="I71" t="str">
            <v>1.00</v>
          </cell>
          <cell r="J71" t="str">
            <v>b</v>
          </cell>
          <cell r="K71" t="str">
            <v>fixed</v>
          </cell>
          <cell r="L71" t="str">
            <v>rto</v>
          </cell>
          <cell r="M71" t="str">
            <v>rto_b_fixed</v>
          </cell>
          <cell r="N71">
            <v>20.5</v>
          </cell>
          <cell r="O71">
            <v>0.5</v>
          </cell>
          <cell r="P71">
            <v>20.5</v>
          </cell>
        </row>
        <row r="72">
          <cell r="B72" t="str">
            <v>2001812854</v>
          </cell>
          <cell r="C72" t="str">
            <v>2.94</v>
          </cell>
          <cell r="D72">
            <v>121003</v>
          </cell>
          <cell r="E72" t="str">
            <v>306302</v>
          </cell>
          <cell r="F72" t="str">
            <v>d</v>
          </cell>
          <cell r="G72" t="str">
            <v>Forward charges</v>
          </cell>
          <cell r="H72" t="str">
            <v>269.4</v>
          </cell>
          <cell r="I72" t="str">
            <v>1.00</v>
          </cell>
          <cell r="J72" t="str">
            <v>b</v>
          </cell>
          <cell r="K72" t="str">
            <v>fixed</v>
          </cell>
          <cell r="L72" t="str">
            <v>fwd</v>
          </cell>
          <cell r="M72" t="str">
            <v>fwd_b_fixed</v>
          </cell>
          <cell r="N72">
            <v>33</v>
          </cell>
          <cell r="O72">
            <v>2.572</v>
          </cell>
          <cell r="P72">
            <v>174.5</v>
          </cell>
        </row>
        <row r="73">
          <cell r="B73" t="str">
            <v>2001813009</v>
          </cell>
          <cell r="C73" t="str">
            <v>1</v>
          </cell>
          <cell r="D73">
            <v>121003</v>
          </cell>
          <cell r="E73" t="str">
            <v>313001</v>
          </cell>
          <cell r="F73" t="str">
            <v>d</v>
          </cell>
          <cell r="G73" t="str">
            <v>Forward charges</v>
          </cell>
          <cell r="H73" t="str">
            <v>90.2</v>
          </cell>
          <cell r="I73" t="str">
            <v>1.00</v>
          </cell>
          <cell r="J73" t="str">
            <v>b</v>
          </cell>
          <cell r="K73" t="str">
            <v>fixed</v>
          </cell>
          <cell r="L73" t="str">
            <v>fwd</v>
          </cell>
          <cell r="M73" t="str">
            <v>fwd_b_fixed</v>
          </cell>
          <cell r="N73">
            <v>33</v>
          </cell>
          <cell r="O73">
            <v>0.72</v>
          </cell>
          <cell r="P73">
            <v>61.3</v>
          </cell>
        </row>
        <row r="74">
          <cell r="B74" t="str">
            <v>2001812650</v>
          </cell>
          <cell r="C74" t="str">
            <v>0.61</v>
          </cell>
          <cell r="D74">
            <v>121003</v>
          </cell>
          <cell r="E74" t="str">
            <v>302002</v>
          </cell>
          <cell r="F74" t="str">
            <v>d</v>
          </cell>
          <cell r="G74" t="str">
            <v>Forward charges</v>
          </cell>
          <cell r="H74" t="str">
            <v>90.2</v>
          </cell>
          <cell r="I74" t="str">
            <v>4.00</v>
          </cell>
          <cell r="J74" t="str">
            <v>b</v>
          </cell>
          <cell r="K74" t="str">
            <v>fixed</v>
          </cell>
          <cell r="L74" t="str">
            <v>fwd</v>
          </cell>
          <cell r="M74" t="str">
            <v>fwd_b_fixed</v>
          </cell>
          <cell r="N74">
            <v>33</v>
          </cell>
          <cell r="O74">
            <v>0.563</v>
          </cell>
          <cell r="P74">
            <v>61.3</v>
          </cell>
        </row>
        <row r="75">
          <cell r="B75" t="str">
            <v>2001814580</v>
          </cell>
          <cell r="C75" t="str">
            <v>0.15</v>
          </cell>
          <cell r="D75">
            <v>121003</v>
          </cell>
          <cell r="E75" t="str">
            <v>322255</v>
          </cell>
          <cell r="F75" t="str">
            <v>d</v>
          </cell>
          <cell r="G75" t="str">
            <v>Forward and RTO charges</v>
          </cell>
          <cell r="H75" t="str">
            <v>86.7</v>
          </cell>
          <cell r="I75" t="str">
            <v>1.00</v>
          </cell>
          <cell r="J75" t="str">
            <v>b</v>
          </cell>
          <cell r="K75" t="str">
            <v>fixed</v>
          </cell>
          <cell r="L75" t="str">
            <v>rto</v>
          </cell>
          <cell r="M75" t="str">
            <v>rto_b_fixed</v>
          </cell>
          <cell r="N75">
            <v>20.5</v>
          </cell>
          <cell r="O75">
            <v>0.127</v>
          </cell>
          <cell r="P75">
            <v>20.5</v>
          </cell>
        </row>
        <row r="76">
          <cell r="B76" t="str">
            <v>2001815688</v>
          </cell>
          <cell r="C76" t="str">
            <v>0.2</v>
          </cell>
          <cell r="D76">
            <v>121003</v>
          </cell>
          <cell r="E76" t="str">
            <v>302017</v>
          </cell>
          <cell r="F76" t="str">
            <v>d</v>
          </cell>
          <cell r="G76" t="str">
            <v>Forward charges</v>
          </cell>
          <cell r="H76" t="str">
            <v>45.4</v>
          </cell>
          <cell r="I76" t="str">
            <v>1.00</v>
          </cell>
          <cell r="J76" t="str">
            <v>b</v>
          </cell>
          <cell r="K76" t="str">
            <v>fixed</v>
          </cell>
          <cell r="L76" t="str">
            <v>fwd</v>
          </cell>
          <cell r="M76" t="str">
            <v>fwd_b_fixed</v>
          </cell>
          <cell r="N76">
            <v>33</v>
          </cell>
          <cell r="O76">
            <v>0.22</v>
          </cell>
          <cell r="P76">
            <v>33</v>
          </cell>
        </row>
        <row r="77">
          <cell r="B77" t="str">
            <v>2001816131</v>
          </cell>
          <cell r="C77" t="str">
            <v>0.7</v>
          </cell>
          <cell r="D77">
            <v>121003</v>
          </cell>
          <cell r="E77" t="str">
            <v>302017</v>
          </cell>
          <cell r="F77" t="str">
            <v>d</v>
          </cell>
          <cell r="G77" t="str">
            <v>Forward charges</v>
          </cell>
          <cell r="H77" t="str">
            <v>90.2</v>
          </cell>
          <cell r="I77" t="str">
            <v>2.00</v>
          </cell>
          <cell r="J77" t="str">
            <v>b</v>
          </cell>
          <cell r="K77" t="str">
            <v>fixed</v>
          </cell>
          <cell r="L77" t="str">
            <v>fwd</v>
          </cell>
          <cell r="M77" t="str">
            <v>fwd_b_fixed</v>
          </cell>
          <cell r="N77">
            <v>33</v>
          </cell>
          <cell r="O77">
            <v>0.554</v>
          </cell>
          <cell r="P77">
            <v>61.3</v>
          </cell>
        </row>
        <row r="78">
          <cell r="B78" t="str">
            <v>2001816996</v>
          </cell>
          <cell r="C78" t="str">
            <v>0.5</v>
          </cell>
          <cell r="D78">
            <v>121003</v>
          </cell>
          <cell r="E78" t="str">
            <v>335512</v>
          </cell>
          <cell r="F78" t="str">
            <v>d</v>
          </cell>
          <cell r="G78" t="str">
            <v>Forward charges</v>
          </cell>
          <cell r="H78" t="str">
            <v>45.4</v>
          </cell>
          <cell r="I78" t="str">
            <v>1.00</v>
          </cell>
          <cell r="J78" t="str">
            <v>b</v>
          </cell>
          <cell r="K78" t="str">
            <v>fixed</v>
          </cell>
          <cell r="L78" t="str">
            <v>fwd</v>
          </cell>
          <cell r="M78" t="str">
            <v>fwd_b_fixed</v>
          </cell>
          <cell r="N78">
            <v>33</v>
          </cell>
          <cell r="O78">
            <v>0.5</v>
          </cell>
          <cell r="P78">
            <v>33</v>
          </cell>
        </row>
        <row r="79">
          <cell r="B79" t="str">
            <v>2001821185</v>
          </cell>
          <cell r="C79" t="str">
            <v>2.1</v>
          </cell>
          <cell r="D79">
            <v>121003</v>
          </cell>
          <cell r="E79" t="str">
            <v>313001</v>
          </cell>
          <cell r="F79" t="str">
            <v>d</v>
          </cell>
          <cell r="G79" t="str">
            <v>Forward charges</v>
          </cell>
          <cell r="H79" t="str">
            <v>224.6</v>
          </cell>
          <cell r="I79" t="str">
            <v>2.00</v>
          </cell>
          <cell r="J79" t="str">
            <v>b</v>
          </cell>
          <cell r="K79" t="str">
            <v>fixed</v>
          </cell>
          <cell r="L79" t="str">
            <v>fwd</v>
          </cell>
          <cell r="M79" t="str">
            <v>fwd_b_fixed</v>
          </cell>
          <cell r="N79">
            <v>33</v>
          </cell>
          <cell r="O79">
            <v>2.098</v>
          </cell>
          <cell r="P79">
            <v>146.2</v>
          </cell>
        </row>
        <row r="80">
          <cell r="B80" t="str">
            <v>2001821284</v>
          </cell>
          <cell r="C80" t="str">
            <v>0.2</v>
          </cell>
          <cell r="D80">
            <v>121003</v>
          </cell>
          <cell r="E80" t="str">
            <v>313001</v>
          </cell>
          <cell r="F80" t="str">
            <v>d</v>
          </cell>
          <cell r="G80" t="str">
            <v>Forward charges</v>
          </cell>
          <cell r="H80" t="str">
            <v>45.4</v>
          </cell>
          <cell r="I80" t="str">
            <v>1.00</v>
          </cell>
          <cell r="J80" t="str">
            <v>b</v>
          </cell>
          <cell r="K80" t="str">
            <v>fixed</v>
          </cell>
          <cell r="L80" t="str">
            <v>fwd</v>
          </cell>
          <cell r="M80" t="str">
            <v>fwd_b_fixed</v>
          </cell>
          <cell r="N80">
            <v>33</v>
          </cell>
          <cell r="O80">
            <v>0.177</v>
          </cell>
          <cell r="P80">
            <v>33</v>
          </cell>
        </row>
        <row r="81">
          <cell r="B81" t="str">
            <v>2001821679</v>
          </cell>
          <cell r="C81" t="str">
            <v>0.2</v>
          </cell>
          <cell r="D81">
            <v>121003</v>
          </cell>
          <cell r="E81" t="str">
            <v>307026</v>
          </cell>
          <cell r="F81" t="str">
            <v>d</v>
          </cell>
          <cell r="G81" t="str">
            <v>Forward charges</v>
          </cell>
          <cell r="H81" t="str">
            <v>45.4</v>
          </cell>
          <cell r="I81" t="str">
            <v>1.00</v>
          </cell>
          <cell r="J81" t="str">
            <v>b</v>
          </cell>
          <cell r="K81" t="str">
            <v>fixed</v>
          </cell>
          <cell r="L81" t="str">
            <v>fwd</v>
          </cell>
          <cell r="M81" t="str">
            <v>fwd_b_fixed</v>
          </cell>
          <cell r="N81">
            <v>33</v>
          </cell>
          <cell r="O81">
            <v>0.165</v>
          </cell>
          <cell r="P81">
            <v>33</v>
          </cell>
        </row>
        <row r="82">
          <cell r="B82" t="str">
            <v>2001821742</v>
          </cell>
          <cell r="C82" t="str">
            <v>0.15</v>
          </cell>
          <cell r="D82">
            <v>121003</v>
          </cell>
          <cell r="E82" t="str">
            <v>327025</v>
          </cell>
          <cell r="F82" t="str">
            <v>d</v>
          </cell>
          <cell r="G82" t="str">
            <v>Forward charges</v>
          </cell>
          <cell r="H82" t="str">
            <v>45.4</v>
          </cell>
          <cell r="I82" t="str">
            <v>1.00</v>
          </cell>
          <cell r="J82" t="str">
            <v>b</v>
          </cell>
          <cell r="K82" t="str">
            <v>fixed</v>
          </cell>
          <cell r="L82" t="str">
            <v>fwd</v>
          </cell>
          <cell r="M82" t="str">
            <v>fwd_b_fixed</v>
          </cell>
          <cell r="N82">
            <v>33</v>
          </cell>
          <cell r="O82">
            <v>0.24</v>
          </cell>
          <cell r="P82">
            <v>33</v>
          </cell>
        </row>
        <row r="83">
          <cell r="B83" t="str">
            <v>2001821750</v>
          </cell>
          <cell r="C83" t="str">
            <v>0.8</v>
          </cell>
          <cell r="D83">
            <v>121003</v>
          </cell>
          <cell r="E83" t="str">
            <v>313333</v>
          </cell>
          <cell r="F83" t="str">
            <v>d</v>
          </cell>
          <cell r="G83" t="str">
            <v>Forward charges</v>
          </cell>
          <cell r="H83" t="str">
            <v>90.2</v>
          </cell>
          <cell r="I83" t="str">
            <v>1.00</v>
          </cell>
          <cell r="J83" t="str">
            <v>b</v>
          </cell>
          <cell r="K83" t="str">
            <v>fixed</v>
          </cell>
          <cell r="L83" t="str">
            <v>fwd</v>
          </cell>
          <cell r="M83" t="str">
            <v>fwd_b_fixed</v>
          </cell>
          <cell r="N83">
            <v>33</v>
          </cell>
          <cell r="O83">
            <v>0.755</v>
          </cell>
          <cell r="P83">
            <v>61.3</v>
          </cell>
        </row>
        <row r="84">
          <cell r="B84" t="str">
            <v>2001821766</v>
          </cell>
          <cell r="C84" t="str">
            <v>0.2</v>
          </cell>
          <cell r="D84">
            <v>121003</v>
          </cell>
          <cell r="E84" t="str">
            <v>313001</v>
          </cell>
          <cell r="F84" t="str">
            <v>d</v>
          </cell>
          <cell r="G84" t="str">
            <v>Forward charges</v>
          </cell>
          <cell r="H84" t="str">
            <v>45.4</v>
          </cell>
          <cell r="I84" t="str">
            <v>2.00</v>
          </cell>
          <cell r="J84" t="str">
            <v>b</v>
          </cell>
          <cell r="K84" t="str">
            <v>fixed</v>
          </cell>
          <cell r="L84" t="str">
            <v>fwd</v>
          </cell>
          <cell r="M84" t="str">
            <v>fwd_b_fixed</v>
          </cell>
          <cell r="N84">
            <v>33</v>
          </cell>
          <cell r="O84">
            <v>0.24</v>
          </cell>
          <cell r="P84">
            <v>33</v>
          </cell>
        </row>
        <row r="85">
          <cell r="B85" t="str">
            <v>2001821995</v>
          </cell>
          <cell r="C85" t="str">
            <v>0.5</v>
          </cell>
          <cell r="D85">
            <v>121003</v>
          </cell>
          <cell r="E85" t="str">
            <v>342008</v>
          </cell>
          <cell r="F85" t="str">
            <v>d</v>
          </cell>
          <cell r="G85" t="str">
            <v>Forward charges</v>
          </cell>
          <cell r="H85" t="str">
            <v>45.4</v>
          </cell>
          <cell r="I85" t="str">
            <v>1.00</v>
          </cell>
          <cell r="J85" t="str">
            <v>b</v>
          </cell>
          <cell r="K85" t="str">
            <v>fixed</v>
          </cell>
          <cell r="L85" t="str">
            <v>fwd</v>
          </cell>
          <cell r="M85" t="str">
            <v>fwd_b_fixed</v>
          </cell>
          <cell r="N85">
            <v>33</v>
          </cell>
          <cell r="O85">
            <v>0.477</v>
          </cell>
          <cell r="P85">
            <v>33</v>
          </cell>
        </row>
        <row r="86">
          <cell r="B86" t="str">
            <v>2001821502</v>
          </cell>
          <cell r="C86" t="str">
            <v>0.6</v>
          </cell>
          <cell r="D86">
            <v>121003</v>
          </cell>
          <cell r="E86" t="str">
            <v>314401</v>
          </cell>
          <cell r="F86" t="str">
            <v>d</v>
          </cell>
          <cell r="G86" t="str">
            <v>Forward charges</v>
          </cell>
          <cell r="H86" t="str">
            <v>90.2</v>
          </cell>
          <cell r="I86" t="str">
            <v>1.00</v>
          </cell>
          <cell r="J86" t="str">
            <v>b</v>
          </cell>
          <cell r="K86" t="str">
            <v>fixed</v>
          </cell>
          <cell r="L86" t="str">
            <v>fwd</v>
          </cell>
          <cell r="M86" t="str">
            <v>fwd_b_fixed</v>
          </cell>
          <cell r="N86">
            <v>33</v>
          </cell>
          <cell r="O86">
            <v>0.558</v>
          </cell>
          <cell r="P86">
            <v>61.3</v>
          </cell>
        </row>
        <row r="87">
          <cell r="B87" t="str">
            <v>2001822466</v>
          </cell>
          <cell r="C87" t="str">
            <v>1.1</v>
          </cell>
          <cell r="D87">
            <v>121003</v>
          </cell>
          <cell r="E87" t="str">
            <v>342301</v>
          </cell>
          <cell r="F87" t="str">
            <v>d</v>
          </cell>
          <cell r="G87" t="str">
            <v>Forward charges</v>
          </cell>
          <cell r="H87" t="str">
            <v>135</v>
          </cell>
          <cell r="I87" t="str">
            <v>2.00</v>
          </cell>
          <cell r="J87" t="str">
            <v>b</v>
          </cell>
          <cell r="K87" t="str">
            <v>fixed</v>
          </cell>
          <cell r="L87" t="str">
            <v>fwd</v>
          </cell>
          <cell r="M87" t="str">
            <v>fwd_b_fixed</v>
          </cell>
          <cell r="N87">
            <v>33</v>
          </cell>
          <cell r="O87">
            <v>1.376</v>
          </cell>
          <cell r="P87">
            <v>89.6</v>
          </cell>
        </row>
        <row r="88">
          <cell r="B88" t="str">
            <v>2001820690</v>
          </cell>
          <cell r="C88" t="str">
            <v>0.15</v>
          </cell>
          <cell r="D88">
            <v>121003</v>
          </cell>
          <cell r="E88" t="str">
            <v>313003</v>
          </cell>
          <cell r="F88" t="str">
            <v>d</v>
          </cell>
          <cell r="G88" t="str">
            <v>Forward charges</v>
          </cell>
          <cell r="H88" t="str">
            <v>45.4</v>
          </cell>
          <cell r="I88" t="str">
            <v>1.00</v>
          </cell>
          <cell r="J88" t="str">
            <v>b</v>
          </cell>
          <cell r="K88" t="str">
            <v>fixed</v>
          </cell>
          <cell r="L88" t="str">
            <v>fwd</v>
          </cell>
          <cell r="M88" t="str">
            <v>fwd_b_fixed</v>
          </cell>
          <cell r="N88">
            <v>33</v>
          </cell>
          <cell r="O88">
            <v>0.065</v>
          </cell>
          <cell r="P88">
            <v>33</v>
          </cell>
        </row>
        <row r="89">
          <cell r="B89" t="str">
            <v>2001811604</v>
          </cell>
          <cell r="C89" t="str">
            <v>0.8</v>
          </cell>
          <cell r="D89">
            <v>121003</v>
          </cell>
          <cell r="E89" t="str">
            <v>173212</v>
          </cell>
          <cell r="F89" t="str">
            <v>b</v>
          </cell>
          <cell r="G89" t="str">
            <v>Forward charges</v>
          </cell>
          <cell r="H89" t="str">
            <v>61.3</v>
          </cell>
          <cell r="I89" t="str">
            <v>1.00</v>
          </cell>
          <cell r="J89" t="str">
            <v>e</v>
          </cell>
          <cell r="K89" t="str">
            <v>fixed</v>
          </cell>
          <cell r="L89" t="str">
            <v>fwd</v>
          </cell>
          <cell r="M89" t="str">
            <v>fwd_e_fixed</v>
          </cell>
          <cell r="N89">
            <v>56.6</v>
          </cell>
          <cell r="O89">
            <v>0.721</v>
          </cell>
          <cell r="P89">
            <v>112.1</v>
          </cell>
        </row>
        <row r="90">
          <cell r="B90" t="str">
            <v>2001819252</v>
          </cell>
          <cell r="C90" t="str">
            <v>0.3</v>
          </cell>
          <cell r="D90">
            <v>121003</v>
          </cell>
          <cell r="E90" t="str">
            <v>174101</v>
          </cell>
          <cell r="F90" t="str">
            <v>b</v>
          </cell>
          <cell r="G90" t="str">
            <v>Forward charges</v>
          </cell>
          <cell r="H90" t="str">
            <v>33</v>
          </cell>
          <cell r="I90" t="str">
            <v>1.00</v>
          </cell>
          <cell r="J90" t="str">
            <v>e</v>
          </cell>
          <cell r="K90" t="str">
            <v>fixed</v>
          </cell>
          <cell r="L90" t="str">
            <v>fwd</v>
          </cell>
          <cell r="M90" t="str">
            <v>fwd_e_fixed</v>
          </cell>
          <cell r="N90">
            <v>56.6</v>
          </cell>
          <cell r="O90">
            <v>0.27</v>
          </cell>
          <cell r="P90">
            <v>56.6</v>
          </cell>
        </row>
        <row r="91">
          <cell r="B91" t="str">
            <v>2001827036</v>
          </cell>
          <cell r="C91" t="str">
            <v>1.6</v>
          </cell>
          <cell r="D91">
            <v>121003</v>
          </cell>
          <cell r="E91" t="str">
            <v>173213</v>
          </cell>
          <cell r="F91" t="str">
            <v>b</v>
          </cell>
          <cell r="G91" t="str">
            <v>Forward charges</v>
          </cell>
          <cell r="H91" t="str">
            <v>117.9</v>
          </cell>
          <cell r="I91" t="str">
            <v>1.00</v>
          </cell>
          <cell r="J91" t="str">
            <v>e</v>
          </cell>
          <cell r="K91" t="str">
            <v>fixed</v>
          </cell>
          <cell r="L91" t="str">
            <v>fwd</v>
          </cell>
          <cell r="M91" t="str">
            <v>fwd_e_fixed</v>
          </cell>
          <cell r="N91">
            <v>56.6</v>
          </cell>
          <cell r="O91">
            <v>1.549</v>
          </cell>
          <cell r="P91">
            <v>223.1</v>
          </cell>
        </row>
        <row r="92">
          <cell r="B92" t="str">
            <v>2001806304</v>
          </cell>
          <cell r="C92" t="str">
            <v>0.71</v>
          </cell>
          <cell r="D92">
            <v>121003</v>
          </cell>
          <cell r="E92" t="str">
            <v>302017</v>
          </cell>
          <cell r="F92" t="str">
            <v>d</v>
          </cell>
          <cell r="G92" t="str">
            <v>Forward charges</v>
          </cell>
          <cell r="H92" t="str">
            <v>90.2</v>
          </cell>
          <cell r="I92" t="str">
            <v>1.00</v>
          </cell>
          <cell r="J92" t="str">
            <v>b</v>
          </cell>
          <cell r="K92" t="str">
            <v>fixed</v>
          </cell>
          <cell r="L92" t="str">
            <v>fwd</v>
          </cell>
          <cell r="M92" t="str">
            <v>fwd_b_fixed</v>
          </cell>
          <cell r="N92">
            <v>33</v>
          </cell>
          <cell r="O92">
            <v>0.5</v>
          </cell>
          <cell r="P92">
            <v>33</v>
          </cell>
        </row>
        <row r="93">
          <cell r="B93" t="str">
            <v>2001806768</v>
          </cell>
          <cell r="C93" t="str">
            <v>1.02</v>
          </cell>
          <cell r="D93">
            <v>121003</v>
          </cell>
          <cell r="E93" t="str">
            <v>322201</v>
          </cell>
          <cell r="F93" t="str">
            <v>d</v>
          </cell>
          <cell r="G93" t="str">
            <v>Forward charges</v>
          </cell>
          <cell r="H93" t="str">
            <v>135</v>
          </cell>
          <cell r="I93" t="str">
            <v>4.00</v>
          </cell>
          <cell r="J93" t="str">
            <v>b</v>
          </cell>
          <cell r="K93" t="str">
            <v>additional</v>
          </cell>
          <cell r="L93" t="str">
            <v>fwd</v>
          </cell>
          <cell r="M93" t="str">
            <v>fwd_b_additional</v>
          </cell>
          <cell r="N93">
            <v>28.3</v>
          </cell>
          <cell r="O93">
            <v>0.84</v>
          </cell>
          <cell r="P93">
            <v>61.3</v>
          </cell>
        </row>
        <row r="94">
          <cell r="B94" t="str">
            <v>2001806823</v>
          </cell>
          <cell r="C94" t="str">
            <v>0.59</v>
          </cell>
          <cell r="D94">
            <v>121003</v>
          </cell>
          <cell r="E94" t="str">
            <v>314001</v>
          </cell>
          <cell r="F94" t="str">
            <v>d</v>
          </cell>
          <cell r="G94" t="str">
            <v>Forward charges</v>
          </cell>
          <cell r="H94" t="str">
            <v>90.2</v>
          </cell>
          <cell r="I94" t="str">
            <v>1.00</v>
          </cell>
          <cell r="J94" t="str">
            <v>b</v>
          </cell>
          <cell r="K94" t="str">
            <v>fixed</v>
          </cell>
          <cell r="L94" t="str">
            <v>fwd</v>
          </cell>
          <cell r="M94" t="str">
            <v>fwd_b_fixed</v>
          </cell>
          <cell r="N94">
            <v>33</v>
          </cell>
          <cell r="O94">
            <v>0.127</v>
          </cell>
          <cell r="P94">
            <v>33</v>
          </cell>
        </row>
        <row r="95">
          <cell r="B95" t="str">
            <v>2001806828</v>
          </cell>
          <cell r="C95" t="str">
            <v>0.69</v>
          </cell>
          <cell r="D95">
            <v>121003</v>
          </cell>
          <cell r="E95" t="str">
            <v>331022</v>
          </cell>
          <cell r="F95" t="str">
            <v>d</v>
          </cell>
          <cell r="G95" t="str">
            <v>Forward charges</v>
          </cell>
          <cell r="H95" t="str">
            <v>90.2</v>
          </cell>
          <cell r="I95" t="str">
            <v>1.00</v>
          </cell>
          <cell r="J95" t="str">
            <v>b</v>
          </cell>
          <cell r="K95" t="str">
            <v>fixed</v>
          </cell>
          <cell r="L95" t="str">
            <v>fwd</v>
          </cell>
          <cell r="M95" t="str">
            <v>fwd_b_fixed</v>
          </cell>
          <cell r="N95">
            <v>33</v>
          </cell>
          <cell r="O95">
            <v>0.5</v>
          </cell>
          <cell r="P95">
            <v>33</v>
          </cell>
        </row>
        <row r="96">
          <cell r="B96" t="str">
            <v>2001806968</v>
          </cell>
          <cell r="C96" t="str">
            <v>0.68</v>
          </cell>
          <cell r="D96">
            <v>121003</v>
          </cell>
          <cell r="E96" t="str">
            <v>305801</v>
          </cell>
          <cell r="F96" t="str">
            <v>d</v>
          </cell>
          <cell r="G96" t="str">
            <v>Forward charges</v>
          </cell>
          <cell r="H96" t="str">
            <v>90.2</v>
          </cell>
          <cell r="I96" t="str">
            <v>1.00</v>
          </cell>
          <cell r="J96" t="str">
            <v>b</v>
          </cell>
          <cell r="K96" t="str">
            <v>fixed</v>
          </cell>
          <cell r="L96" t="str">
            <v>fwd</v>
          </cell>
          <cell r="M96" t="str">
            <v>fwd_b_fixed</v>
          </cell>
          <cell r="N96">
            <v>33</v>
          </cell>
          <cell r="O96">
            <v>0.5</v>
          </cell>
          <cell r="P96">
            <v>33</v>
          </cell>
        </row>
        <row r="97">
          <cell r="B97" t="str">
            <v>2001807328</v>
          </cell>
          <cell r="C97" t="str">
            <v>2.28</v>
          </cell>
          <cell r="D97">
            <v>121003</v>
          </cell>
          <cell r="E97" t="str">
            <v>335502</v>
          </cell>
          <cell r="F97" t="str">
            <v>d</v>
          </cell>
          <cell r="G97" t="str">
            <v>Forward charges</v>
          </cell>
          <cell r="H97" t="str">
            <v>224.6</v>
          </cell>
          <cell r="I97" t="str">
            <v>1.00</v>
          </cell>
          <cell r="J97" t="str">
            <v>b</v>
          </cell>
          <cell r="K97" t="str">
            <v>fixed</v>
          </cell>
          <cell r="L97" t="str">
            <v>fwd</v>
          </cell>
          <cell r="M97" t="str">
            <v>fwd_b_fixed</v>
          </cell>
          <cell r="N97">
            <v>33</v>
          </cell>
          <cell r="O97">
            <v>0.49</v>
          </cell>
          <cell r="P97">
            <v>33</v>
          </cell>
        </row>
        <row r="98">
          <cell r="B98" t="str">
            <v>2001807785</v>
          </cell>
          <cell r="C98" t="str">
            <v>0.68</v>
          </cell>
          <cell r="D98">
            <v>121003</v>
          </cell>
          <cell r="E98" t="str">
            <v>306116</v>
          </cell>
          <cell r="F98" t="str">
            <v>d</v>
          </cell>
          <cell r="G98" t="str">
            <v>Forward charges</v>
          </cell>
          <cell r="H98" t="str">
            <v>90.2</v>
          </cell>
          <cell r="I98" t="str">
            <v>1.00</v>
          </cell>
          <cell r="J98" t="str">
            <v>b</v>
          </cell>
          <cell r="K98" t="str">
            <v>fixed</v>
          </cell>
          <cell r="L98" t="str">
            <v>fwd</v>
          </cell>
          <cell r="M98" t="str">
            <v>fwd_b_fixed</v>
          </cell>
          <cell r="N98">
            <v>33</v>
          </cell>
          <cell r="O98">
            <v>0.5</v>
          </cell>
          <cell r="P98">
            <v>33</v>
          </cell>
        </row>
        <row r="99">
          <cell r="B99" t="str">
            <v>2001807852</v>
          </cell>
          <cell r="C99" t="str">
            <v>0.74</v>
          </cell>
          <cell r="D99">
            <v>121003</v>
          </cell>
          <cell r="E99" t="str">
            <v>311001</v>
          </cell>
          <cell r="F99" t="str">
            <v>d</v>
          </cell>
          <cell r="G99" t="str">
            <v>Forward charges</v>
          </cell>
          <cell r="H99" t="str">
            <v>90.2</v>
          </cell>
          <cell r="I99" t="str">
            <v>1.00</v>
          </cell>
          <cell r="J99" t="str">
            <v>b</v>
          </cell>
          <cell r="K99" t="str">
            <v>fixed</v>
          </cell>
          <cell r="L99" t="str">
            <v>fwd</v>
          </cell>
          <cell r="M99" t="str">
            <v>fwd_b_fixed</v>
          </cell>
          <cell r="N99">
            <v>33</v>
          </cell>
          <cell r="O99">
            <v>0.5</v>
          </cell>
          <cell r="P99">
            <v>33</v>
          </cell>
        </row>
        <row r="100">
          <cell r="B100" t="str">
            <v>2001807970</v>
          </cell>
          <cell r="C100" t="str">
            <v>4.13</v>
          </cell>
          <cell r="D100">
            <v>121003</v>
          </cell>
          <cell r="E100" t="str">
            <v>302019</v>
          </cell>
          <cell r="F100" t="str">
            <v>d</v>
          </cell>
          <cell r="G100" t="str">
            <v>Forward charges</v>
          </cell>
          <cell r="H100" t="str">
            <v>403.8</v>
          </cell>
          <cell r="I100" t="str">
            <v>1.00</v>
          </cell>
          <cell r="J100" t="str">
            <v>b</v>
          </cell>
          <cell r="K100" t="str">
            <v>additional</v>
          </cell>
          <cell r="L100" t="str">
            <v>fwd</v>
          </cell>
          <cell r="M100" t="str">
            <v>fwd_b_additional</v>
          </cell>
          <cell r="N100">
            <v>28.3</v>
          </cell>
          <cell r="O100">
            <v>0.765</v>
          </cell>
          <cell r="P100">
            <v>61.3</v>
          </cell>
        </row>
        <row r="101">
          <cell r="B101" t="str">
            <v>2001807329</v>
          </cell>
          <cell r="C101" t="str">
            <v>0.73</v>
          </cell>
          <cell r="D101">
            <v>121003</v>
          </cell>
          <cell r="E101" t="str">
            <v>302039</v>
          </cell>
          <cell r="F101" t="str">
            <v>d</v>
          </cell>
          <cell r="G101" t="str">
            <v>Forward charges</v>
          </cell>
          <cell r="H101" t="str">
            <v>90.2</v>
          </cell>
          <cell r="I101" t="str">
            <v>1.00</v>
          </cell>
          <cell r="J101" t="str">
            <v>b</v>
          </cell>
          <cell r="K101" t="str">
            <v>fixed</v>
          </cell>
          <cell r="L101" t="str">
            <v>fwd</v>
          </cell>
          <cell r="M101" t="str">
            <v>fwd_b_fixed</v>
          </cell>
          <cell r="N101">
            <v>33</v>
          </cell>
          <cell r="O101">
            <v>0.5</v>
          </cell>
          <cell r="P101">
            <v>33</v>
          </cell>
        </row>
        <row r="102">
          <cell r="B102" t="str">
            <v>2001807613</v>
          </cell>
          <cell r="C102" t="str">
            <v>1.04</v>
          </cell>
          <cell r="D102">
            <v>121003</v>
          </cell>
          <cell r="E102" t="str">
            <v>335803</v>
          </cell>
          <cell r="F102" t="str">
            <v>d</v>
          </cell>
          <cell r="G102" t="str">
            <v>Forward charges</v>
          </cell>
          <cell r="H102" t="str">
            <v>135</v>
          </cell>
          <cell r="I102" t="str">
            <v>1.00</v>
          </cell>
          <cell r="J102" t="str">
            <v>b</v>
          </cell>
          <cell r="K102" t="str">
            <v>fixed</v>
          </cell>
          <cell r="L102" t="str">
            <v>fwd</v>
          </cell>
          <cell r="M102" t="str">
            <v>fwd_b_fixed</v>
          </cell>
          <cell r="N102">
            <v>33</v>
          </cell>
          <cell r="O102">
            <v>0.83</v>
          </cell>
          <cell r="P102">
            <v>61.3</v>
          </cell>
        </row>
        <row r="103">
          <cell r="B103" t="str">
            <v>2001808475</v>
          </cell>
          <cell r="C103" t="str">
            <v>0.7</v>
          </cell>
          <cell r="D103">
            <v>121003</v>
          </cell>
          <cell r="E103" t="str">
            <v>335001</v>
          </cell>
          <cell r="F103" t="str">
            <v>d</v>
          </cell>
          <cell r="G103" t="str">
            <v>Forward charges</v>
          </cell>
          <cell r="H103" t="str">
            <v>90.2</v>
          </cell>
          <cell r="I103" t="str">
            <v>1.00</v>
          </cell>
          <cell r="J103" t="str">
            <v>b</v>
          </cell>
          <cell r="K103" t="str">
            <v>fixed</v>
          </cell>
          <cell r="L103" t="str">
            <v>fwd</v>
          </cell>
          <cell r="M103" t="str">
            <v>fwd_b_fixed</v>
          </cell>
          <cell r="N103">
            <v>33</v>
          </cell>
          <cell r="O103">
            <v>0.5</v>
          </cell>
          <cell r="P103">
            <v>33</v>
          </cell>
        </row>
        <row r="104">
          <cell r="B104" t="str">
            <v>2001808585</v>
          </cell>
          <cell r="C104" t="str">
            <v>0.72</v>
          </cell>
          <cell r="D104">
            <v>121003</v>
          </cell>
          <cell r="E104" t="str">
            <v>175101</v>
          </cell>
          <cell r="F104" t="str">
            <v>b</v>
          </cell>
          <cell r="G104" t="str">
            <v>Forward charges</v>
          </cell>
          <cell r="H104" t="str">
            <v>61.3</v>
          </cell>
          <cell r="I104" t="str">
            <v>1.00</v>
          </cell>
          <cell r="J104" t="str">
            <v>e</v>
          </cell>
          <cell r="K104" t="str">
            <v>fixed</v>
          </cell>
          <cell r="L104" t="str">
            <v>fwd</v>
          </cell>
          <cell r="M104" t="str">
            <v>fwd_e_fixed</v>
          </cell>
          <cell r="N104">
            <v>56.6</v>
          </cell>
          <cell r="O104">
            <v>0.5</v>
          </cell>
          <cell r="P104">
            <v>56.6</v>
          </cell>
        </row>
        <row r="105">
          <cell r="B105" t="str">
            <v>2001808679</v>
          </cell>
          <cell r="C105" t="str">
            <v>0.72</v>
          </cell>
          <cell r="D105">
            <v>121003</v>
          </cell>
          <cell r="E105" t="str">
            <v>303903</v>
          </cell>
          <cell r="F105" t="str">
            <v>d</v>
          </cell>
          <cell r="G105" t="str">
            <v>Forward charges</v>
          </cell>
          <cell r="H105" t="str">
            <v>90.2</v>
          </cell>
          <cell r="I105" t="str">
            <v>1.00</v>
          </cell>
          <cell r="J105" t="str">
            <v>b</v>
          </cell>
          <cell r="K105" t="str">
            <v>fixed</v>
          </cell>
          <cell r="L105" t="str">
            <v>fwd</v>
          </cell>
          <cell r="M105" t="str">
            <v>fwd_b_fixed</v>
          </cell>
          <cell r="N105">
            <v>33</v>
          </cell>
          <cell r="O105">
            <v>0.5</v>
          </cell>
          <cell r="P105">
            <v>33</v>
          </cell>
        </row>
        <row r="106">
          <cell r="B106" t="str">
            <v>2001808739</v>
          </cell>
          <cell r="C106" t="str">
            <v>1.63</v>
          </cell>
          <cell r="D106">
            <v>121003</v>
          </cell>
          <cell r="E106" t="str">
            <v>342012</v>
          </cell>
          <cell r="F106" t="str">
            <v>d</v>
          </cell>
          <cell r="G106" t="str">
            <v>Forward charges</v>
          </cell>
          <cell r="H106" t="str">
            <v>179.8</v>
          </cell>
          <cell r="I106" t="str">
            <v>1.00</v>
          </cell>
          <cell r="J106" t="str">
            <v>b</v>
          </cell>
          <cell r="K106" t="str">
            <v>fixed</v>
          </cell>
          <cell r="L106" t="str">
            <v>fwd</v>
          </cell>
          <cell r="M106" t="str">
            <v>fwd_b_fixed</v>
          </cell>
          <cell r="N106">
            <v>33</v>
          </cell>
          <cell r="O106">
            <v>0.22</v>
          </cell>
          <cell r="P106">
            <v>33</v>
          </cell>
        </row>
        <row r="107">
          <cell r="B107" t="str">
            <v>2001808832</v>
          </cell>
          <cell r="C107" t="str">
            <v>2.47</v>
          </cell>
          <cell r="D107">
            <v>121003</v>
          </cell>
          <cell r="E107" t="str">
            <v>334001</v>
          </cell>
          <cell r="F107" t="str">
            <v>d</v>
          </cell>
          <cell r="G107" t="str">
            <v>Forward charges</v>
          </cell>
          <cell r="H107" t="str">
            <v>224.6</v>
          </cell>
          <cell r="I107" t="str">
            <v>1.00</v>
          </cell>
          <cell r="J107" t="str">
            <v>b</v>
          </cell>
          <cell r="K107" t="str">
            <v>additional</v>
          </cell>
          <cell r="L107" t="str">
            <v>fwd</v>
          </cell>
          <cell r="M107" t="str">
            <v>fwd_b_additional</v>
          </cell>
          <cell r="N107">
            <v>28.3</v>
          </cell>
          <cell r="O107">
            <v>0.6</v>
          </cell>
          <cell r="P107">
            <v>61.3</v>
          </cell>
        </row>
        <row r="108">
          <cell r="B108" t="str">
            <v>2001808837</v>
          </cell>
          <cell r="C108" t="str">
            <v>0.67</v>
          </cell>
          <cell r="D108">
            <v>121003</v>
          </cell>
          <cell r="E108" t="str">
            <v>302031</v>
          </cell>
          <cell r="F108" t="str">
            <v>d</v>
          </cell>
          <cell r="G108" t="str">
            <v>Forward charges</v>
          </cell>
          <cell r="H108" t="str">
            <v>90.2</v>
          </cell>
          <cell r="I108" t="str">
            <v>1.00</v>
          </cell>
          <cell r="J108" t="str">
            <v>b</v>
          </cell>
          <cell r="K108" t="str">
            <v>fixed</v>
          </cell>
          <cell r="L108" t="str">
            <v>fwd</v>
          </cell>
          <cell r="M108" t="str">
            <v>fwd_b_fixed</v>
          </cell>
          <cell r="N108">
            <v>33</v>
          </cell>
          <cell r="O108">
            <v>0.5</v>
          </cell>
          <cell r="P108">
            <v>33</v>
          </cell>
        </row>
        <row r="109">
          <cell r="B109" t="str">
            <v>2001808883</v>
          </cell>
          <cell r="C109" t="str">
            <v>0.72</v>
          </cell>
          <cell r="D109">
            <v>121003</v>
          </cell>
          <cell r="E109" t="str">
            <v>302012</v>
          </cell>
          <cell r="F109" t="str">
            <v>d</v>
          </cell>
          <cell r="G109" t="str">
            <v>Forward charges</v>
          </cell>
          <cell r="H109" t="str">
            <v>90.2</v>
          </cell>
          <cell r="I109" t="str">
            <v>1.00</v>
          </cell>
          <cell r="J109" t="str">
            <v>b</v>
          </cell>
          <cell r="K109" t="str">
            <v>fixed</v>
          </cell>
          <cell r="L109" t="str">
            <v>fwd</v>
          </cell>
          <cell r="M109" t="str">
            <v>fwd_b_fixed</v>
          </cell>
          <cell r="N109">
            <v>33</v>
          </cell>
          <cell r="O109">
            <v>0.5</v>
          </cell>
          <cell r="P109">
            <v>33</v>
          </cell>
        </row>
        <row r="110">
          <cell r="B110" t="str">
            <v>2001808992</v>
          </cell>
          <cell r="C110" t="str">
            <v>0.72</v>
          </cell>
          <cell r="D110">
            <v>121003</v>
          </cell>
          <cell r="E110" t="str">
            <v>342014</v>
          </cell>
          <cell r="F110" t="str">
            <v>d</v>
          </cell>
          <cell r="G110" t="str">
            <v>Forward charges</v>
          </cell>
          <cell r="H110" t="str">
            <v>90.2</v>
          </cell>
          <cell r="I110" t="str">
            <v>1.00</v>
          </cell>
          <cell r="J110" t="str">
            <v>b</v>
          </cell>
          <cell r="K110" t="str">
            <v>fixed</v>
          </cell>
          <cell r="L110" t="str">
            <v>fwd</v>
          </cell>
          <cell r="M110" t="str">
            <v>fwd_b_fixed</v>
          </cell>
          <cell r="N110">
            <v>33</v>
          </cell>
          <cell r="O110">
            <v>0.5</v>
          </cell>
          <cell r="P110">
            <v>33</v>
          </cell>
        </row>
        <row r="111">
          <cell r="B111" t="str">
            <v>2001809270</v>
          </cell>
          <cell r="C111" t="str">
            <v>0.68</v>
          </cell>
          <cell r="D111">
            <v>121003</v>
          </cell>
          <cell r="E111" t="str">
            <v>324005</v>
          </cell>
          <cell r="F111" t="str">
            <v>d</v>
          </cell>
          <cell r="G111" t="str">
            <v>Forward charges</v>
          </cell>
          <cell r="H111" t="str">
            <v>90.2</v>
          </cell>
          <cell r="I111" t="str">
            <v>1.00</v>
          </cell>
          <cell r="J111" t="str">
            <v>b</v>
          </cell>
          <cell r="K111" t="str">
            <v>fixed</v>
          </cell>
          <cell r="L111" t="str">
            <v>fwd</v>
          </cell>
          <cell r="M111" t="str">
            <v>fwd_b_fixed</v>
          </cell>
          <cell r="N111">
            <v>33</v>
          </cell>
          <cell r="O111">
            <v>0.5</v>
          </cell>
          <cell r="P111">
            <v>33</v>
          </cell>
        </row>
        <row r="112">
          <cell r="B112" t="str">
            <v>2001809934</v>
          </cell>
          <cell r="C112" t="str">
            <v>0.82</v>
          </cell>
          <cell r="D112">
            <v>121003</v>
          </cell>
          <cell r="E112" t="str">
            <v>302001</v>
          </cell>
          <cell r="F112" t="str">
            <v>d</v>
          </cell>
          <cell r="G112" t="str">
            <v>Forward charges</v>
          </cell>
          <cell r="H112" t="str">
            <v>90.2</v>
          </cell>
          <cell r="I112" t="str">
            <v>1.00</v>
          </cell>
          <cell r="J112" t="str">
            <v>b</v>
          </cell>
          <cell r="K112" t="str">
            <v>fixed</v>
          </cell>
          <cell r="L112" t="str">
            <v>fwd</v>
          </cell>
          <cell r="M112" t="str">
            <v>fwd_b_fixed</v>
          </cell>
          <cell r="N112">
            <v>33</v>
          </cell>
          <cell r="O112">
            <v>0.361</v>
          </cell>
          <cell r="P112">
            <v>33</v>
          </cell>
        </row>
        <row r="113">
          <cell r="B113" t="str">
            <v>2001810125</v>
          </cell>
          <cell r="C113" t="str">
            <v>0.66</v>
          </cell>
          <cell r="D113">
            <v>121003</v>
          </cell>
          <cell r="E113" t="str">
            <v>302004</v>
          </cell>
          <cell r="F113" t="str">
            <v>d</v>
          </cell>
          <cell r="G113" t="str">
            <v>Forward charges</v>
          </cell>
          <cell r="H113" t="str">
            <v>90.2</v>
          </cell>
          <cell r="I113" t="str">
            <v>1.00</v>
          </cell>
          <cell r="J113" t="str">
            <v>b</v>
          </cell>
          <cell r="K113" t="str">
            <v>fixed</v>
          </cell>
          <cell r="L113" t="str">
            <v>fwd</v>
          </cell>
          <cell r="M113" t="str">
            <v>fwd_b_fixed</v>
          </cell>
          <cell r="N113">
            <v>33</v>
          </cell>
          <cell r="O113">
            <v>0.5</v>
          </cell>
          <cell r="P113">
            <v>33</v>
          </cell>
        </row>
        <row r="114">
          <cell r="B114" t="str">
            <v>2001810281</v>
          </cell>
          <cell r="C114" t="str">
            <v>0.68</v>
          </cell>
          <cell r="D114">
            <v>121003</v>
          </cell>
          <cell r="E114" t="str">
            <v>302018</v>
          </cell>
          <cell r="F114" t="str">
            <v>d</v>
          </cell>
          <cell r="G114" t="str">
            <v>Forward charges</v>
          </cell>
          <cell r="H114" t="str">
            <v>90.2</v>
          </cell>
          <cell r="I114" t="str">
            <v>1.00</v>
          </cell>
          <cell r="J114" t="str">
            <v>b</v>
          </cell>
          <cell r="K114" t="str">
            <v>fixed</v>
          </cell>
          <cell r="L114" t="str">
            <v>fwd</v>
          </cell>
          <cell r="M114" t="str">
            <v>fwd_b_fixed</v>
          </cell>
          <cell r="N114">
            <v>33</v>
          </cell>
          <cell r="O114">
            <v>0.5</v>
          </cell>
          <cell r="P114">
            <v>33</v>
          </cell>
        </row>
        <row r="115">
          <cell r="B115" t="str">
            <v>2001810549</v>
          </cell>
          <cell r="C115" t="str">
            <v>1.86</v>
          </cell>
          <cell r="D115">
            <v>121003</v>
          </cell>
          <cell r="E115" t="str">
            <v>302017</v>
          </cell>
          <cell r="F115" t="str">
            <v>d</v>
          </cell>
          <cell r="G115" t="str">
            <v>Forward charges</v>
          </cell>
          <cell r="H115" t="str">
            <v>179.8</v>
          </cell>
          <cell r="I115" t="str">
            <v>1.00</v>
          </cell>
          <cell r="J115" t="str">
            <v>b</v>
          </cell>
          <cell r="K115" t="str">
            <v>fixed</v>
          </cell>
          <cell r="L115" t="str">
            <v>fwd</v>
          </cell>
          <cell r="M115" t="str">
            <v>fwd_b_fixed</v>
          </cell>
          <cell r="N115">
            <v>33</v>
          </cell>
          <cell r="O115">
            <v>0.986</v>
          </cell>
          <cell r="P115">
            <v>61.3</v>
          </cell>
        </row>
        <row r="116">
          <cell r="B116" t="str">
            <v>2001810697</v>
          </cell>
          <cell r="C116" t="str">
            <v>2.27</v>
          </cell>
          <cell r="D116">
            <v>121003</v>
          </cell>
          <cell r="E116" t="str">
            <v>324008</v>
          </cell>
          <cell r="F116" t="str">
            <v>d</v>
          </cell>
          <cell r="G116" t="str">
            <v>Forward charges</v>
          </cell>
          <cell r="H116" t="str">
            <v>224.6</v>
          </cell>
          <cell r="I116" t="str">
            <v>1.00</v>
          </cell>
          <cell r="J116" t="str">
            <v>b</v>
          </cell>
          <cell r="K116" t="str">
            <v>fixed</v>
          </cell>
          <cell r="L116" t="str">
            <v>fwd</v>
          </cell>
          <cell r="M116" t="str">
            <v>fwd_b_fixed</v>
          </cell>
          <cell r="N116">
            <v>33</v>
          </cell>
          <cell r="O116">
            <v>0.607</v>
          </cell>
          <cell r="P116">
            <v>61.3</v>
          </cell>
        </row>
        <row r="117">
          <cell r="B117" t="str">
            <v>2001811039</v>
          </cell>
          <cell r="C117" t="str">
            <v>0.68</v>
          </cell>
          <cell r="D117">
            <v>121003</v>
          </cell>
          <cell r="E117" t="str">
            <v>302020</v>
          </cell>
          <cell r="F117" t="str">
            <v>d</v>
          </cell>
          <cell r="G117" t="str">
            <v>Forward charges</v>
          </cell>
          <cell r="H117" t="str">
            <v>90.2</v>
          </cell>
          <cell r="I117" t="str">
            <v>1.00</v>
          </cell>
          <cell r="J117" t="str">
            <v>b</v>
          </cell>
          <cell r="K117" t="str">
            <v>fixed</v>
          </cell>
          <cell r="L117" t="str">
            <v>fwd</v>
          </cell>
          <cell r="M117" t="str">
            <v>fwd_b_fixed</v>
          </cell>
          <cell r="N117">
            <v>33</v>
          </cell>
          <cell r="O117">
            <v>0.488</v>
          </cell>
          <cell r="P117">
            <v>33</v>
          </cell>
        </row>
        <row r="118">
          <cell r="B118" t="str">
            <v>2001811058</v>
          </cell>
          <cell r="C118" t="str">
            <v>0.72</v>
          </cell>
          <cell r="D118">
            <v>121003</v>
          </cell>
          <cell r="E118" t="str">
            <v>302018</v>
          </cell>
          <cell r="F118" t="str">
            <v>d</v>
          </cell>
          <cell r="G118" t="str">
            <v>Forward charges</v>
          </cell>
          <cell r="H118" t="str">
            <v>90.2</v>
          </cell>
          <cell r="I118" t="str">
            <v>1.00</v>
          </cell>
          <cell r="J118" t="str">
            <v>b</v>
          </cell>
          <cell r="K118" t="str">
            <v>fixed</v>
          </cell>
          <cell r="L118" t="str">
            <v>fwd</v>
          </cell>
          <cell r="M118" t="str">
            <v>fwd_b_fixed</v>
          </cell>
          <cell r="N118">
            <v>33</v>
          </cell>
          <cell r="O118">
            <v>0.5</v>
          </cell>
          <cell r="P118">
            <v>33</v>
          </cell>
        </row>
        <row r="119">
          <cell r="B119" t="str">
            <v>2001811306</v>
          </cell>
          <cell r="C119" t="str">
            <v>1.1</v>
          </cell>
          <cell r="D119">
            <v>121003</v>
          </cell>
          <cell r="E119" t="str">
            <v>302017</v>
          </cell>
          <cell r="F119" t="str">
            <v>d</v>
          </cell>
          <cell r="G119" t="str">
            <v>Forward charges</v>
          </cell>
          <cell r="H119" t="str">
            <v>135</v>
          </cell>
          <cell r="I119" t="str">
            <v>1.00</v>
          </cell>
          <cell r="J119" t="str">
            <v>b</v>
          </cell>
          <cell r="K119" t="str">
            <v>fixed</v>
          </cell>
          <cell r="L119" t="str">
            <v>fwd</v>
          </cell>
          <cell r="M119" t="str">
            <v>fwd_b_fixed</v>
          </cell>
          <cell r="N119">
            <v>33</v>
          </cell>
          <cell r="O119">
            <v>0.945</v>
          </cell>
          <cell r="P119">
            <v>61.3</v>
          </cell>
        </row>
        <row r="120">
          <cell r="B120" t="str">
            <v>2001812195</v>
          </cell>
          <cell r="C120" t="str">
            <v>0.67</v>
          </cell>
          <cell r="D120">
            <v>121003</v>
          </cell>
          <cell r="E120" t="str">
            <v>302012</v>
          </cell>
          <cell r="F120" t="str">
            <v>d</v>
          </cell>
          <cell r="G120" t="str">
            <v>Forward charges</v>
          </cell>
          <cell r="H120" t="str">
            <v>90.2</v>
          </cell>
          <cell r="I120" t="str">
            <v>1.00</v>
          </cell>
          <cell r="J120" t="str">
            <v>b</v>
          </cell>
          <cell r="K120" t="str">
            <v>fixed</v>
          </cell>
          <cell r="L120" t="str">
            <v>fwd</v>
          </cell>
          <cell r="M120" t="str">
            <v>fwd_b_fixed</v>
          </cell>
          <cell r="N120">
            <v>33</v>
          </cell>
          <cell r="O120">
            <v>0.5</v>
          </cell>
          <cell r="P120">
            <v>33</v>
          </cell>
        </row>
        <row r="121">
          <cell r="B121" t="str">
            <v>2001812941</v>
          </cell>
          <cell r="C121" t="str">
            <v>0.73</v>
          </cell>
          <cell r="D121">
            <v>121003</v>
          </cell>
          <cell r="E121" t="str">
            <v>325207</v>
          </cell>
          <cell r="F121" t="str">
            <v>d</v>
          </cell>
          <cell r="G121" t="str">
            <v>Forward charges</v>
          </cell>
          <cell r="H121" t="str">
            <v>90.2</v>
          </cell>
          <cell r="I121" t="str">
            <v>1.00</v>
          </cell>
          <cell r="J121" t="str">
            <v>b</v>
          </cell>
          <cell r="K121" t="str">
            <v>fixed</v>
          </cell>
          <cell r="L121" t="str">
            <v>fwd</v>
          </cell>
          <cell r="M121" t="str">
            <v>fwd_b_fixed</v>
          </cell>
          <cell r="N121">
            <v>33</v>
          </cell>
          <cell r="O121">
            <v>0.5</v>
          </cell>
          <cell r="P121">
            <v>33</v>
          </cell>
        </row>
        <row r="122">
          <cell r="B122" t="str">
            <v>2001809383</v>
          </cell>
          <cell r="C122" t="str">
            <v>0.5</v>
          </cell>
          <cell r="D122">
            <v>121003</v>
          </cell>
          <cell r="E122" t="str">
            <v>303702</v>
          </cell>
          <cell r="F122" t="str">
            <v>d</v>
          </cell>
          <cell r="G122" t="str">
            <v>Forward and RTO charges</v>
          </cell>
          <cell r="H122" t="str">
            <v>86.7</v>
          </cell>
          <cell r="I122" t="str">
            <v>1.00</v>
          </cell>
          <cell r="J122" t="str">
            <v>b</v>
          </cell>
          <cell r="K122" t="str">
            <v>fixed</v>
          </cell>
          <cell r="L122" t="str">
            <v>rto</v>
          </cell>
          <cell r="M122" t="str">
            <v>rto_b_fixed</v>
          </cell>
          <cell r="N122">
            <v>20.5</v>
          </cell>
          <cell r="O122">
            <v>0.607</v>
          </cell>
          <cell r="P122">
            <v>48.8</v>
          </cell>
        </row>
        <row r="123">
          <cell r="B123" t="str">
            <v>2001820978</v>
          </cell>
          <cell r="C123" t="str">
            <v>0.5</v>
          </cell>
          <cell r="D123">
            <v>121003</v>
          </cell>
          <cell r="E123" t="str">
            <v>313301</v>
          </cell>
          <cell r="F123" t="str">
            <v>d</v>
          </cell>
          <cell r="G123" t="str">
            <v>Forward charges</v>
          </cell>
          <cell r="H123" t="str">
            <v>45.4</v>
          </cell>
          <cell r="I123" t="str">
            <v>1.00</v>
          </cell>
          <cell r="J123" t="str">
            <v>b</v>
          </cell>
          <cell r="K123" t="str">
            <v>fixed</v>
          </cell>
          <cell r="L123" t="str">
            <v>fwd</v>
          </cell>
          <cell r="M123" t="str">
            <v>fwd_b_fixed</v>
          </cell>
          <cell r="N123">
            <v>33</v>
          </cell>
          <cell r="O123">
            <v>0.515</v>
          </cell>
          <cell r="P123">
            <v>61.3</v>
          </cell>
        </row>
        <row r="124">
          <cell r="B124" t="str">
            <v>2001811475</v>
          </cell>
          <cell r="C124" t="str">
            <v>0.5</v>
          </cell>
          <cell r="D124">
            <v>121003</v>
          </cell>
          <cell r="E124" t="str">
            <v>173212</v>
          </cell>
          <cell r="F124" t="str">
            <v>b</v>
          </cell>
          <cell r="G124" t="str">
            <v>Forward charges</v>
          </cell>
          <cell r="H124" t="str">
            <v>33</v>
          </cell>
          <cell r="I124" t="str">
            <v>1.00</v>
          </cell>
          <cell r="J124" t="str">
            <v>e</v>
          </cell>
          <cell r="K124" t="str">
            <v>fixed</v>
          </cell>
          <cell r="L124" t="str">
            <v>fwd</v>
          </cell>
          <cell r="M124" t="str">
            <v>fwd_e_fixed</v>
          </cell>
          <cell r="N124">
            <v>56.6</v>
          </cell>
          <cell r="O124">
            <v>0.689</v>
          </cell>
          <cell r="P124">
            <v>112.1</v>
          </cell>
        </row>
        <row r="125">
          <cell r="B125" t="str">
            <v>2001811305</v>
          </cell>
          <cell r="C125" t="str">
            <v>0.5</v>
          </cell>
          <cell r="D125">
            <v>121003</v>
          </cell>
          <cell r="E125" t="str">
            <v>302020</v>
          </cell>
          <cell r="F125" t="str">
            <v>d</v>
          </cell>
          <cell r="G125" t="str">
            <v>Forward charges</v>
          </cell>
          <cell r="H125" t="str">
            <v>45.4</v>
          </cell>
          <cell r="I125" t="str">
            <v>1.00</v>
          </cell>
          <cell r="J125" t="str">
            <v>b</v>
          </cell>
          <cell r="K125" t="str">
            <v>fixed</v>
          </cell>
          <cell r="L125" t="str">
            <v>fwd</v>
          </cell>
          <cell r="M125" t="str">
            <v>fwd_b_fixed</v>
          </cell>
          <cell r="N125">
            <v>33</v>
          </cell>
          <cell r="O125">
            <v>0.75</v>
          </cell>
          <cell r="P125">
            <v>61.3</v>
          </cell>
        </row>
        <row r="126">
          <cell r="B126" t="str">
            <v>1</v>
          </cell>
          <cell r="C126">
            <v>121003</v>
          </cell>
          <cell r="D126" t="str">
            <v>143001</v>
          </cell>
          <cell r="E126" t="str">
            <v>d</v>
          </cell>
          <cell r="F126" t="str">
            <v>Forward charges</v>
          </cell>
          <cell r="G126" t="str">
            <v>61.3</v>
          </cell>
          <cell r="H126" t="str">
            <v>1.00</v>
          </cell>
          <cell r="I126" t="str">
            <v>d</v>
          </cell>
        </row>
        <row r="127">
          <cell r="B127" t="str">
            <v>1</v>
          </cell>
          <cell r="C127">
            <v>121003</v>
          </cell>
          <cell r="D127" t="str">
            <v>140301</v>
          </cell>
          <cell r="E127" t="str">
            <v>d</v>
          </cell>
          <cell r="F127" t="str">
            <v>Forward charges</v>
          </cell>
          <cell r="G127" t="str">
            <v>90.2</v>
          </cell>
          <cell r="H127" t="str">
            <v>2.00</v>
          </cell>
          <cell r="I127" t="str">
            <v>d</v>
          </cell>
        </row>
        <row r="128">
          <cell r="B128" t="str">
            <v>0.15</v>
          </cell>
          <cell r="C128">
            <v>121003</v>
          </cell>
          <cell r="D128" t="str">
            <v>441601</v>
          </cell>
          <cell r="E128" t="str">
            <v>d</v>
          </cell>
          <cell r="F128" t="str">
            <v>Forward charges</v>
          </cell>
          <cell r="G128" t="str">
            <v>90.2</v>
          </cell>
          <cell r="H128" t="str">
            <v>1.00</v>
          </cell>
          <cell r="I128" t="str">
            <v>e</v>
          </cell>
        </row>
        <row r="129">
          <cell r="B129" t="str">
            <v>1.15</v>
          </cell>
          <cell r="C129">
            <v>121003</v>
          </cell>
          <cell r="D129" t="str">
            <v>463106</v>
          </cell>
          <cell r="E129" t="str">
            <v>b</v>
          </cell>
          <cell r="F129" t="str">
            <v>Forward and RTO charges</v>
          </cell>
          <cell r="G129" t="str">
            <v>258.9</v>
          </cell>
          <cell r="H129" t="str">
            <v>1.00</v>
          </cell>
          <cell r="I129" t="str">
            <v>d</v>
          </cell>
        </row>
        <row r="130">
          <cell r="B130" t="str">
            <v>0.5</v>
          </cell>
          <cell r="C130">
            <v>121003</v>
          </cell>
          <cell r="D130" t="str">
            <v>208002</v>
          </cell>
          <cell r="E130" t="str">
            <v>d</v>
          </cell>
          <cell r="F130" t="str">
            <v>Forward and RTO charges</v>
          </cell>
          <cell r="G130" t="str">
            <v>90.2</v>
          </cell>
          <cell r="H130" t="str">
            <v>1.00</v>
          </cell>
          <cell r="I130" t="str">
            <v>b</v>
          </cell>
        </row>
        <row r="131">
          <cell r="B131" t="str">
            <v>0.72</v>
          </cell>
          <cell r="C131">
            <v>121003</v>
          </cell>
          <cell r="D131" t="str">
            <v>262405</v>
          </cell>
          <cell r="E131" t="str">
            <v>d</v>
          </cell>
          <cell r="F131" t="str">
            <v>Forward charges</v>
          </cell>
          <cell r="G131" t="str">
            <v>61.3</v>
          </cell>
          <cell r="H131" t="str">
            <v>1.00</v>
          </cell>
          <cell r="I131" t="str">
            <v>d</v>
          </cell>
        </row>
        <row r="132">
          <cell r="B132" t="str">
            <v>1</v>
          </cell>
          <cell r="C132">
            <v>121003</v>
          </cell>
          <cell r="D132" t="str">
            <v>486661</v>
          </cell>
          <cell r="E132" t="str">
            <v>d</v>
          </cell>
          <cell r="F132" t="str">
            <v>Forward charges</v>
          </cell>
          <cell r="G132" t="str">
            <v>90.2</v>
          </cell>
          <cell r="H132" t="str">
            <v>2.00</v>
          </cell>
          <cell r="I132" t="str">
            <v>b</v>
          </cell>
        </row>
        <row r="133">
          <cell r="B133" t="str">
            <v>1.28</v>
          </cell>
          <cell r="C133">
            <v>121003</v>
          </cell>
          <cell r="D133" t="str">
            <v>562110</v>
          </cell>
          <cell r="E133" t="str">
            <v>d</v>
          </cell>
          <cell r="F133" t="str">
            <v>Forward charges</v>
          </cell>
          <cell r="G133" t="str">
            <v>61.3</v>
          </cell>
          <cell r="H133" t="str">
            <v>2.00</v>
          </cell>
          <cell r="I133" t="str">
            <v>b</v>
          </cell>
        </row>
        <row r="134">
          <cell r="B134" t="str">
            <v>0.79</v>
          </cell>
          <cell r="C134">
            <v>121003</v>
          </cell>
          <cell r="D134" t="str">
            <v>421204</v>
          </cell>
          <cell r="E134" t="str">
            <v>b</v>
          </cell>
          <cell r="F134" t="str">
            <v>Forward charges</v>
          </cell>
          <cell r="G134" t="str">
            <v>90.2</v>
          </cell>
          <cell r="H134" t="str">
            <v>1.00</v>
          </cell>
          <cell r="I134" t="str">
            <v>b</v>
          </cell>
        </row>
        <row r="135">
          <cell r="B135" t="str">
            <v>0.79</v>
          </cell>
          <cell r="C135">
            <v>121003</v>
          </cell>
          <cell r="D135" t="str">
            <v>382830</v>
          </cell>
          <cell r="E135" t="str">
            <v>b</v>
          </cell>
          <cell r="F135" t="str">
            <v>Forward charges</v>
          </cell>
          <cell r="G135" t="str">
            <v>86.7</v>
          </cell>
          <cell r="H135" t="str">
            <v>1.00</v>
          </cell>
          <cell r="I135" t="str">
            <v>e</v>
          </cell>
        </row>
        <row r="136">
          <cell r="B136" t="str">
            <v>1.2</v>
          </cell>
          <cell r="C136">
            <v>121003</v>
          </cell>
          <cell r="D136" t="str">
            <v>248001</v>
          </cell>
          <cell r="E136" t="str">
            <v>d</v>
          </cell>
          <cell r="F136" t="str">
            <v>Forward charges</v>
          </cell>
          <cell r="G136" t="str">
            <v>45.4</v>
          </cell>
          <cell r="H136" t="str">
            <v>1.00</v>
          </cell>
          <cell r="I136" t="str">
            <v>b</v>
          </cell>
        </row>
        <row r="137">
          <cell r="B137" t="str">
            <v>0.6</v>
          </cell>
          <cell r="C137">
            <v>121003</v>
          </cell>
          <cell r="D137" t="str">
            <v>721636</v>
          </cell>
          <cell r="E137" t="str">
            <v>d</v>
          </cell>
          <cell r="F137" t="str">
            <v>Forward charges</v>
          </cell>
          <cell r="G137" t="str">
            <v>45.4</v>
          </cell>
          <cell r="H137" t="str">
            <v>1.00</v>
          </cell>
          <cell r="I137" t="str">
            <v>b</v>
          </cell>
        </row>
        <row r="138">
          <cell r="B138" t="str">
            <v>0.7</v>
          </cell>
          <cell r="C138">
            <v>121003</v>
          </cell>
          <cell r="D138" t="str">
            <v>410206</v>
          </cell>
          <cell r="E138" t="str">
            <v>d</v>
          </cell>
          <cell r="F138" t="str">
            <v>Forward charges</v>
          </cell>
          <cell r="G138" t="str">
            <v>90.2</v>
          </cell>
          <cell r="H138" t="str">
            <v>1.00</v>
          </cell>
          <cell r="I138" t="str">
            <v>b</v>
          </cell>
        </row>
        <row r="139">
          <cell r="B139" t="str">
            <v>1.2</v>
          </cell>
          <cell r="C139">
            <v>121003</v>
          </cell>
          <cell r="D139" t="str">
            <v>208001</v>
          </cell>
          <cell r="E139" t="str">
            <v>d</v>
          </cell>
          <cell r="F139" t="str">
            <v>Forward charges</v>
          </cell>
          <cell r="G139" t="str">
            <v>90.2</v>
          </cell>
          <cell r="H139" t="str">
            <v>1.00</v>
          </cell>
        </row>
        <row r="140">
          <cell r="B140" t="str">
            <v>0.7</v>
          </cell>
          <cell r="C140">
            <v>121003</v>
          </cell>
          <cell r="D140" t="str">
            <v>313027</v>
          </cell>
          <cell r="E140" t="str">
            <v>d</v>
          </cell>
          <cell r="F140" t="str">
            <v>Forward charges</v>
          </cell>
          <cell r="G140" t="str">
            <v>179.8</v>
          </cell>
          <cell r="H140" t="str">
            <v>1.00</v>
          </cell>
        </row>
        <row r="141">
          <cell r="B141" t="str">
            <v>1.13</v>
          </cell>
          <cell r="C141">
            <v>121003</v>
          </cell>
          <cell r="D141" t="str">
            <v>335001</v>
          </cell>
          <cell r="E141" t="str">
            <v>d</v>
          </cell>
          <cell r="F141" t="str">
            <v>Forward charges</v>
          </cell>
          <cell r="G141" t="str">
            <v>90.2</v>
          </cell>
          <cell r="H141" t="str">
            <v>b</v>
          </cell>
        </row>
        <row r="142">
          <cell r="B142" t="str">
            <v>2.92</v>
          </cell>
          <cell r="C142">
            <v>121003</v>
          </cell>
          <cell r="D142" t="str">
            <v>321608</v>
          </cell>
          <cell r="E142" t="str">
            <v>d</v>
          </cell>
          <cell r="F142" t="str">
            <v>Forward charges</v>
          </cell>
          <cell r="G142" t="str">
            <v>90.2</v>
          </cell>
          <cell r="H142" t="str">
            <v>b</v>
          </cell>
        </row>
        <row r="143">
          <cell r="B143" t="str">
            <v>0.71</v>
          </cell>
          <cell r="C143">
            <v>121003</v>
          </cell>
          <cell r="D143" t="str">
            <v>313001</v>
          </cell>
          <cell r="E143" t="str">
            <v>b</v>
          </cell>
          <cell r="F143" t="str">
            <v>Forward charges</v>
          </cell>
          <cell r="G143" t="str">
            <v>1.00</v>
          </cell>
          <cell r="H143" t="str">
            <v>d</v>
          </cell>
        </row>
        <row r="144">
          <cell r="B144" t="str">
            <v>1.27</v>
          </cell>
          <cell r="C144">
            <v>121003</v>
          </cell>
          <cell r="D144" t="str">
            <v>302017</v>
          </cell>
          <cell r="E144" t="str">
            <v>d</v>
          </cell>
          <cell r="F144" t="str">
            <v>Forward charges</v>
          </cell>
          <cell r="G144" t="str">
            <v>1.00</v>
          </cell>
          <cell r="H144" t="str">
            <v>d</v>
          </cell>
        </row>
        <row r="145">
          <cell r="B145" t="str">
            <v>0.69</v>
          </cell>
          <cell r="C145">
            <v>121003</v>
          </cell>
          <cell r="D145" t="str">
            <v>307026</v>
          </cell>
          <cell r="E145" t="str">
            <v>d</v>
          </cell>
          <cell r="F145" t="str">
            <v>Forward charges</v>
          </cell>
          <cell r="G145" t="str">
            <v>1.00</v>
          </cell>
          <cell r="H145" t="str">
            <v>b</v>
          </cell>
        </row>
        <row r="146">
          <cell r="B146" t="str">
            <v>1</v>
          </cell>
          <cell r="C146">
            <v>121003</v>
          </cell>
          <cell r="D146" t="str">
            <v>342008</v>
          </cell>
          <cell r="E146" t="str">
            <v>d</v>
          </cell>
          <cell r="F146" t="str">
            <v>172.8</v>
          </cell>
          <cell r="G146" t="str">
            <v>1.00</v>
          </cell>
          <cell r="H146" t="str">
            <v>b</v>
          </cell>
        </row>
        <row r="147">
          <cell r="B147" t="str">
            <v>0.68</v>
          </cell>
          <cell r="C147">
            <v>121003</v>
          </cell>
          <cell r="D147" t="str">
            <v>173212</v>
          </cell>
          <cell r="E147" t="str">
            <v>d</v>
          </cell>
          <cell r="F147" t="str">
            <v>172.8</v>
          </cell>
          <cell r="G147" t="str">
            <v>1.00</v>
          </cell>
          <cell r="H147" t="str">
            <v>b</v>
          </cell>
        </row>
        <row r="148">
          <cell r="B148" t="str">
            <v>0.69</v>
          </cell>
          <cell r="C148">
            <v>121003</v>
          </cell>
          <cell r="D148" t="str">
            <v>322201</v>
          </cell>
          <cell r="E148" t="str">
            <v>d</v>
          </cell>
          <cell r="F148" t="str">
            <v>61.3</v>
          </cell>
          <cell r="G148" t="str">
            <v>2.00</v>
          </cell>
          <cell r="H148" t="str">
            <v>b</v>
          </cell>
        </row>
        <row r="149">
          <cell r="B149" t="str">
            <v>0.69</v>
          </cell>
          <cell r="C149">
            <v>121003</v>
          </cell>
          <cell r="D149" t="str">
            <v>335502</v>
          </cell>
          <cell r="E149" t="str">
            <v>d</v>
          </cell>
          <cell r="F149" t="str">
            <v>61.3</v>
          </cell>
          <cell r="G149" t="str">
            <v>1.00</v>
          </cell>
          <cell r="H149" t="str">
            <v>b</v>
          </cell>
        </row>
        <row r="150">
          <cell r="B150" t="str">
            <v>2.86</v>
          </cell>
          <cell r="C150">
            <v>121003</v>
          </cell>
          <cell r="D150" t="str">
            <v>302039</v>
          </cell>
          <cell r="E150" t="str">
            <v>Forward and RTO charges</v>
          </cell>
          <cell r="F150" t="str">
            <v>89.6</v>
          </cell>
          <cell r="G150" t="str">
            <v>2.00</v>
          </cell>
          <cell r="H150" t="str">
            <v>b</v>
          </cell>
        </row>
        <row r="151">
          <cell r="B151" t="str">
            <v>0.68</v>
          </cell>
          <cell r="C151">
            <v>121003</v>
          </cell>
          <cell r="D151" t="str">
            <v>303903</v>
          </cell>
          <cell r="E151" t="str">
            <v>Forward and RTO charges</v>
          </cell>
          <cell r="F151" t="str">
            <v>135</v>
          </cell>
          <cell r="G151" t="str">
            <v>1.00</v>
          </cell>
          <cell r="H151" t="str">
            <v>b</v>
          </cell>
        </row>
        <row r="152">
          <cell r="B152" t="str">
            <v>0.67</v>
          </cell>
          <cell r="C152">
            <v>121003</v>
          </cell>
          <cell r="D152" t="str">
            <v>302012</v>
          </cell>
          <cell r="E152" t="str">
            <v>Forward charges</v>
          </cell>
          <cell r="F152" t="str">
            <v>90.2</v>
          </cell>
          <cell r="G152" t="str">
            <v>4.00</v>
          </cell>
          <cell r="H152" t="str">
            <v>b</v>
          </cell>
        </row>
        <row r="153">
          <cell r="B153" t="str">
            <v>1</v>
          </cell>
          <cell r="C153">
            <v>121003</v>
          </cell>
          <cell r="D153" t="str">
            <v>302004</v>
          </cell>
          <cell r="E153" t="str">
            <v>Forward charges</v>
          </cell>
          <cell r="F153" t="str">
            <v>90.2</v>
          </cell>
          <cell r="G153" t="str">
            <v>1.00</v>
          </cell>
        </row>
        <row r="154">
          <cell r="B154" t="str">
            <v>1.5</v>
          </cell>
          <cell r="C154">
            <v>121003</v>
          </cell>
          <cell r="D154" t="str">
            <v>302020</v>
          </cell>
          <cell r="E154" t="str">
            <v>Forward charges</v>
          </cell>
          <cell r="F154" t="str">
            <v>45.4</v>
          </cell>
          <cell r="G154" t="str">
            <v>1.00</v>
          </cell>
        </row>
        <row r="155">
          <cell r="B155" t="str">
            <v>1.7</v>
          </cell>
          <cell r="C155">
            <v>121003</v>
          </cell>
          <cell r="D155" t="str">
            <v>325207</v>
          </cell>
          <cell r="E155" t="str">
            <v>Forward charges</v>
          </cell>
          <cell r="F155" t="str">
            <v>135</v>
          </cell>
          <cell r="G155" t="str">
            <v>1.00</v>
          </cell>
        </row>
        <row r="156">
          <cell r="B156" t="str">
            <v>0.5</v>
          </cell>
          <cell r="C156">
            <v>121003</v>
          </cell>
          <cell r="D156" t="str">
            <v>302020</v>
          </cell>
          <cell r="E156" t="str">
            <v>Forward charges</v>
          </cell>
          <cell r="F156" t="str">
            <v>90.2</v>
          </cell>
          <cell r="G156" t="str">
            <v>1.00</v>
          </cell>
        </row>
        <row r="157">
          <cell r="B157" t="str">
            <v>0.8</v>
          </cell>
          <cell r="C157">
            <v>121003</v>
          </cell>
          <cell r="D157" t="str">
            <v>d</v>
          </cell>
          <cell r="E157" t="str">
            <v>Forward charges</v>
          </cell>
          <cell r="F157" t="str">
            <v>90.2</v>
          </cell>
          <cell r="G157" t="str">
            <v>d</v>
          </cell>
        </row>
        <row r="158">
          <cell r="B158" t="str">
            <v>0.76</v>
          </cell>
          <cell r="C158">
            <v>121003</v>
          </cell>
          <cell r="D158" t="str">
            <v>d</v>
          </cell>
          <cell r="E158" t="str">
            <v>Forward and RTO charges</v>
          </cell>
          <cell r="F158" t="str">
            <v>90.2</v>
          </cell>
          <cell r="G158" t="str">
            <v>d</v>
          </cell>
        </row>
        <row r="159">
          <cell r="B159" t="str">
            <v>0.59</v>
          </cell>
          <cell r="C159">
            <v>121003</v>
          </cell>
          <cell r="D159" t="str">
            <v>d</v>
          </cell>
          <cell r="E159" t="str">
            <v>Forward charges</v>
          </cell>
          <cell r="F159" t="str">
            <v>179.8</v>
          </cell>
          <cell r="G159" t="str">
            <v>d</v>
          </cell>
        </row>
        <row r="160">
          <cell r="B160" t="str">
            <v>0.5</v>
          </cell>
          <cell r="C160">
            <v>121003</v>
          </cell>
          <cell r="D160" t="str">
            <v>b</v>
          </cell>
          <cell r="E160" t="str">
            <v>Forward charges</v>
          </cell>
          <cell r="F160" t="str">
            <v>86.7</v>
          </cell>
          <cell r="G160" t="str">
            <v>b</v>
          </cell>
        </row>
        <row r="161">
          <cell r="B161" t="str">
            <v>1</v>
          </cell>
          <cell r="C161">
            <v>121003</v>
          </cell>
          <cell r="D161" t="str">
            <v>b</v>
          </cell>
          <cell r="E161" t="str">
            <v>Forward charges</v>
          </cell>
          <cell r="F161" t="str">
            <v>1.00</v>
          </cell>
          <cell r="G161" t="str">
            <v>b</v>
          </cell>
        </row>
        <row r="162">
          <cell r="B162" t="str">
            <v>0.15</v>
          </cell>
          <cell r="C162">
            <v>121003</v>
          </cell>
          <cell r="D162" t="str">
            <v>d</v>
          </cell>
          <cell r="E162" t="str">
            <v>Forward charges</v>
          </cell>
          <cell r="F162" t="str">
            <v>1.00</v>
          </cell>
          <cell r="G162" t="str">
            <v>b</v>
          </cell>
        </row>
        <row r="163">
          <cell r="B163" t="str">
            <v>0.7</v>
          </cell>
          <cell r="C163">
            <v>121003</v>
          </cell>
          <cell r="D163" t="str">
            <v>d</v>
          </cell>
          <cell r="E163" t="str">
            <v>Forward charges</v>
          </cell>
          <cell r="F163" t="str">
            <v>2.00</v>
          </cell>
          <cell r="G163" t="str">
            <v>b</v>
          </cell>
        </row>
        <row r="164">
          <cell r="B164" t="str">
            <v>2.1</v>
          </cell>
          <cell r="C164">
            <v>121003</v>
          </cell>
          <cell r="D164" t="str">
            <v>d</v>
          </cell>
          <cell r="E164" t="str">
            <v>Forward charges</v>
          </cell>
          <cell r="F164" t="str">
            <v>2.00</v>
          </cell>
          <cell r="G164" t="str">
            <v>e</v>
          </cell>
        </row>
        <row r="165">
          <cell r="B165" t="str">
            <v>0.2</v>
          </cell>
          <cell r="C165">
            <v>121003</v>
          </cell>
          <cell r="D165" t="str">
            <v>d</v>
          </cell>
          <cell r="E165" t="str">
            <v>Forward charges</v>
          </cell>
          <cell r="F165" t="str">
            <v>1.00</v>
          </cell>
          <cell r="G165" t="str">
            <v>b</v>
          </cell>
        </row>
        <row r="166">
          <cell r="B166" t="str">
            <v>0.8</v>
          </cell>
          <cell r="C166">
            <v>121003</v>
          </cell>
          <cell r="D166" t="str">
            <v>d</v>
          </cell>
          <cell r="E166" t="str">
            <v>Forward charges</v>
          </cell>
          <cell r="F166" t="str">
            <v>1.00</v>
          </cell>
          <cell r="G166" t="str">
            <v>b</v>
          </cell>
        </row>
        <row r="167">
          <cell r="B167" t="str">
            <v>0.5</v>
          </cell>
          <cell r="C167" t="str">
            <v>248001</v>
          </cell>
          <cell r="D167" t="str">
            <v>d</v>
          </cell>
          <cell r="E167" t="str">
            <v>90.2</v>
          </cell>
          <cell r="F167" t="str">
            <v>1.00</v>
          </cell>
        </row>
        <row r="168">
          <cell r="B168" t="str">
            <v>1.1</v>
          </cell>
          <cell r="C168" t="str">
            <v>721636</v>
          </cell>
          <cell r="D168" t="str">
            <v>d</v>
          </cell>
          <cell r="E168" t="str">
            <v>179.8</v>
          </cell>
          <cell r="F168" t="str">
            <v>1.00</v>
          </cell>
        </row>
        <row r="169">
          <cell r="B169" t="str">
            <v>0.8</v>
          </cell>
          <cell r="C169" t="str">
            <v>410206</v>
          </cell>
          <cell r="D169" t="str">
            <v>d</v>
          </cell>
          <cell r="E169" t="str">
            <v>179.8</v>
          </cell>
          <cell r="F169" t="str">
            <v>1.00</v>
          </cell>
        </row>
        <row r="170">
          <cell r="B170" t="str">
            <v>1.6</v>
          </cell>
          <cell r="C170" t="str">
            <v>208001</v>
          </cell>
          <cell r="D170" t="str">
            <v>d</v>
          </cell>
          <cell r="E170" t="str">
            <v>90.2</v>
          </cell>
          <cell r="F170" t="str">
            <v>1.00</v>
          </cell>
        </row>
        <row r="171">
          <cell r="B171" t="str">
            <v>1.02</v>
          </cell>
          <cell r="C171" t="str">
            <v>313027</v>
          </cell>
          <cell r="D171" t="str">
            <v>d</v>
          </cell>
          <cell r="E171" t="str">
            <v>86.7</v>
          </cell>
          <cell r="F171" t="str">
            <v>1.00</v>
          </cell>
        </row>
        <row r="172">
          <cell r="B172" t="str">
            <v>0.69</v>
          </cell>
          <cell r="C172" t="str">
            <v>335001</v>
          </cell>
          <cell r="D172" t="str">
            <v>d</v>
          </cell>
          <cell r="E172" t="str">
            <v>45.4</v>
          </cell>
          <cell r="F172" t="str">
            <v>b</v>
          </cell>
        </row>
        <row r="173">
          <cell r="B173" t="str">
            <v>2.28</v>
          </cell>
          <cell r="C173" t="str">
            <v>321608</v>
          </cell>
          <cell r="D173" t="str">
            <v>d</v>
          </cell>
          <cell r="E173" t="str">
            <v>61.3</v>
          </cell>
          <cell r="F173" t="str">
            <v>b</v>
          </cell>
        </row>
        <row r="174">
          <cell r="B174" t="str">
            <v>0.74</v>
          </cell>
          <cell r="C174" t="str">
            <v>313001</v>
          </cell>
          <cell r="D174" t="str">
            <v>d</v>
          </cell>
          <cell r="E174" t="str">
            <v>90.2</v>
          </cell>
          <cell r="F174" t="str">
            <v>b</v>
          </cell>
        </row>
        <row r="175">
          <cell r="B175" t="str">
            <v>0.73</v>
          </cell>
          <cell r="C175" t="str">
            <v>302017</v>
          </cell>
          <cell r="D175" t="str">
            <v>Forward charges</v>
          </cell>
          <cell r="E175" t="str">
            <v>90.2</v>
          </cell>
          <cell r="F175" t="str">
            <v>b</v>
          </cell>
        </row>
        <row r="176">
          <cell r="B176" t="str">
            <v>0.7</v>
          </cell>
          <cell r="C176" t="str">
            <v>307026</v>
          </cell>
          <cell r="D176" t="str">
            <v>Forward charges</v>
          </cell>
          <cell r="E176" t="str">
            <v>90.2</v>
          </cell>
          <cell r="F176" t="str">
            <v>b</v>
          </cell>
        </row>
        <row r="177">
          <cell r="B177" t="str">
            <v>0.72</v>
          </cell>
          <cell r="C177" t="str">
            <v>342008</v>
          </cell>
          <cell r="D177" t="str">
            <v>Forward charges</v>
          </cell>
          <cell r="E177" t="str">
            <v>90.2</v>
          </cell>
          <cell r="F177" t="str">
            <v>b</v>
          </cell>
        </row>
        <row r="178">
          <cell r="B178" t="str">
            <v>2.47</v>
          </cell>
          <cell r="C178" t="str">
            <v>173212</v>
          </cell>
          <cell r="D178" t="str">
            <v>Forward and RTO charges</v>
          </cell>
          <cell r="E178" t="str">
            <v>33</v>
          </cell>
          <cell r="F178" t="str">
            <v>b</v>
          </cell>
        </row>
        <row r="179">
          <cell r="B179" t="str">
            <v>0.72</v>
          </cell>
          <cell r="C179" t="str">
            <v>322201</v>
          </cell>
          <cell r="D179" t="str">
            <v>Forward charges</v>
          </cell>
          <cell r="E179" t="str">
            <v>2.00</v>
          </cell>
          <cell r="F179" t="str">
            <v>b</v>
          </cell>
        </row>
        <row r="180">
          <cell r="B180" t="str">
            <v>0.68</v>
          </cell>
          <cell r="C180" t="str">
            <v>335502</v>
          </cell>
          <cell r="D180" t="str">
            <v>Forward charges</v>
          </cell>
          <cell r="E180" t="str">
            <v>1.00</v>
          </cell>
          <cell r="F180" t="str">
            <v>e</v>
          </cell>
        </row>
        <row r="181">
          <cell r="B181" t="str">
            <v>0.66</v>
          </cell>
          <cell r="C181" t="str">
            <v>302039</v>
          </cell>
          <cell r="D181" t="str">
            <v>Forward charges</v>
          </cell>
          <cell r="E181" t="str">
            <v>2.00</v>
          </cell>
        </row>
        <row r="182">
          <cell r="B182" t="str">
            <v>1.86</v>
          </cell>
          <cell r="C182" t="str">
            <v>303903</v>
          </cell>
          <cell r="D182" t="str">
            <v>Forward charges</v>
          </cell>
          <cell r="E182" t="str">
            <v>1.00</v>
          </cell>
        </row>
        <row r="183">
          <cell r="B183" t="str">
            <v>0.68</v>
          </cell>
          <cell r="C183" t="str">
            <v>302012</v>
          </cell>
          <cell r="D183" t="str">
            <v>Forward charges</v>
          </cell>
          <cell r="E183" t="str">
            <v>4.00</v>
          </cell>
        </row>
        <row r="184">
          <cell r="B184" t="str">
            <v>1.1</v>
          </cell>
          <cell r="C184" t="str">
            <v>302004</v>
          </cell>
          <cell r="D184" t="str">
            <v>Forward charges</v>
          </cell>
          <cell r="E184" t="str">
            <v>1.00</v>
          </cell>
        </row>
        <row r="185">
          <cell r="B185" t="str">
            <v>0.73</v>
          </cell>
          <cell r="C185" t="str">
            <v>302020</v>
          </cell>
          <cell r="D185" t="str">
            <v>Forward charges</v>
          </cell>
          <cell r="E185" t="str">
            <v>1.00</v>
          </cell>
        </row>
        <row r="186">
          <cell r="B186" t="str">
            <v>0.5</v>
          </cell>
          <cell r="C186" t="str">
            <v>325207</v>
          </cell>
          <cell r="D186" t="str">
            <v>Forward charges</v>
          </cell>
          <cell r="E186" t="str">
            <v>1.00</v>
          </cell>
        </row>
        <row r="187">
          <cell r="B187" t="str">
            <v>0.5</v>
          </cell>
          <cell r="C187" t="str">
            <v>302020</v>
          </cell>
          <cell r="D187" t="str">
            <v>Forward charges</v>
          </cell>
          <cell r="E187" t="str">
            <v>1.00</v>
          </cell>
        </row>
        <row r="188">
          <cell r="B188">
            <v>121003</v>
          </cell>
          <cell r="C188" t="str">
            <v>d</v>
          </cell>
          <cell r="D188" t="str">
            <v>90.2</v>
          </cell>
          <cell r="E188" t="str">
            <v>b</v>
          </cell>
        </row>
        <row r="189">
          <cell r="B189">
            <v>121003</v>
          </cell>
          <cell r="C189" t="str">
            <v>d</v>
          </cell>
          <cell r="D189" t="str">
            <v>90.2</v>
          </cell>
          <cell r="E189" t="str">
            <v>b</v>
          </cell>
        </row>
        <row r="190">
          <cell r="B190">
            <v>121003</v>
          </cell>
          <cell r="C190" t="str">
            <v>d</v>
          </cell>
          <cell r="D190" t="str">
            <v>45.4</v>
          </cell>
          <cell r="E190" t="str">
            <v>e</v>
          </cell>
        </row>
        <row r="191">
          <cell r="B191">
            <v>121003</v>
          </cell>
          <cell r="C191" t="str">
            <v>d</v>
          </cell>
          <cell r="D191" t="str">
            <v>117.9</v>
          </cell>
          <cell r="E191" t="str">
            <v>b</v>
          </cell>
        </row>
        <row r="192">
          <cell r="B192">
            <v>121003</v>
          </cell>
          <cell r="C192" t="str">
            <v>d</v>
          </cell>
          <cell r="D192" t="str">
            <v>90.2</v>
          </cell>
          <cell r="E192" t="str">
            <v>b</v>
          </cell>
        </row>
        <row r="193">
          <cell r="B193">
            <v>121003</v>
          </cell>
          <cell r="C193" t="str">
            <v>d</v>
          </cell>
          <cell r="D193" t="str">
            <v>90.2</v>
          </cell>
          <cell r="E193" t="str">
            <v>b</v>
          </cell>
        </row>
        <row r="194">
          <cell r="B194">
            <v>121003</v>
          </cell>
          <cell r="C194" t="str">
            <v>d</v>
          </cell>
          <cell r="D194" t="str">
            <v>90.2</v>
          </cell>
        </row>
        <row r="195">
          <cell r="B195">
            <v>121003</v>
          </cell>
          <cell r="C195" t="str">
            <v>d</v>
          </cell>
          <cell r="D195" t="str">
            <v>135</v>
          </cell>
        </row>
        <row r="196">
          <cell r="B196">
            <v>121003</v>
          </cell>
          <cell r="C196" t="str">
            <v>d</v>
          </cell>
          <cell r="D196" t="str">
            <v>1.00</v>
          </cell>
        </row>
        <row r="197">
          <cell r="B197">
            <v>121003</v>
          </cell>
          <cell r="C197" t="str">
            <v>d</v>
          </cell>
          <cell r="D197" t="str">
            <v>1.00</v>
          </cell>
        </row>
        <row r="198">
          <cell r="B198">
            <v>121003</v>
          </cell>
          <cell r="C198" t="str">
            <v>d</v>
          </cell>
          <cell r="D198" t="str">
            <v>1.00</v>
          </cell>
        </row>
        <row r="199">
          <cell r="B199">
            <v>121003</v>
          </cell>
          <cell r="C199" t="str">
            <v>d</v>
          </cell>
          <cell r="D199" t="str">
            <v>1.00</v>
          </cell>
        </row>
        <row r="200">
          <cell r="B200">
            <v>121003</v>
          </cell>
          <cell r="C200" t="str">
            <v>Forward charges</v>
          </cell>
          <cell r="D200" t="str">
            <v>1.00</v>
          </cell>
        </row>
        <row r="201">
          <cell r="B201">
            <v>121003</v>
          </cell>
          <cell r="C201" t="str">
            <v>Forward charges</v>
          </cell>
          <cell r="D201" t="str">
            <v>1.00</v>
          </cell>
        </row>
        <row r="202">
          <cell r="B202">
            <v>121003</v>
          </cell>
          <cell r="C202" t="str">
            <v>Forward charges</v>
          </cell>
          <cell r="D202" t="str">
            <v>1.00</v>
          </cell>
        </row>
        <row r="203">
          <cell r="B203">
            <v>121003</v>
          </cell>
          <cell r="C203" t="str">
            <v>Forward charges</v>
          </cell>
          <cell r="D203" t="str">
            <v>b</v>
          </cell>
        </row>
        <row r="204">
          <cell r="B204">
            <v>121003</v>
          </cell>
          <cell r="C204" t="str">
            <v>Forward charges</v>
          </cell>
          <cell r="D204" t="str">
            <v>b</v>
          </cell>
        </row>
        <row r="205">
          <cell r="B205">
            <v>121003</v>
          </cell>
          <cell r="C205" t="str">
            <v>Forward charges</v>
          </cell>
          <cell r="D205" t="str">
            <v>b</v>
          </cell>
        </row>
        <row r="206">
          <cell r="B206">
            <v>121003</v>
          </cell>
          <cell r="C206" t="str">
            <v>Forward charges</v>
          </cell>
          <cell r="D206" t="str">
            <v>b</v>
          </cell>
        </row>
        <row r="207">
          <cell r="B207">
            <v>121003</v>
          </cell>
          <cell r="C207" t="str">
            <v>Forward charges</v>
          </cell>
          <cell r="D207" t="str">
            <v>b</v>
          </cell>
        </row>
        <row r="208">
          <cell r="B208" t="str">
            <v>342008</v>
          </cell>
          <cell r="C208" t="str">
            <v>90.2</v>
          </cell>
        </row>
        <row r="209">
          <cell r="B209" t="str">
            <v>173212</v>
          </cell>
          <cell r="C209" t="str">
            <v>135</v>
          </cell>
        </row>
        <row r="210">
          <cell r="B210" t="str">
            <v>322201</v>
          </cell>
          <cell r="C210" t="str">
            <v>403.8</v>
          </cell>
        </row>
        <row r="211">
          <cell r="B211" t="str">
            <v>335502</v>
          </cell>
          <cell r="C211" t="str">
            <v>224.6</v>
          </cell>
        </row>
        <row r="212">
          <cell r="B212" t="str">
            <v>302039</v>
          </cell>
          <cell r="C212" t="str">
            <v>90.2</v>
          </cell>
        </row>
        <row r="213">
          <cell r="B213" t="str">
            <v>303903</v>
          </cell>
          <cell r="C213" t="str">
            <v>90.2</v>
          </cell>
        </row>
        <row r="214">
          <cell r="B214" t="str">
            <v>302012</v>
          </cell>
          <cell r="C214" t="str">
            <v>4.00</v>
          </cell>
        </row>
        <row r="215">
          <cell r="B215" t="str">
            <v>302004</v>
          </cell>
          <cell r="C215" t="str">
            <v>1.00</v>
          </cell>
        </row>
        <row r="216">
          <cell r="B216" t="str">
            <v>302020</v>
          </cell>
          <cell r="C216" t="str">
            <v>1.00</v>
          </cell>
        </row>
        <row r="217">
          <cell r="B217" t="str">
            <v>325207</v>
          </cell>
          <cell r="C217" t="str">
            <v>1.00</v>
          </cell>
        </row>
        <row r="218">
          <cell r="B218" t="str">
            <v>302020</v>
          </cell>
          <cell r="C218" t="str">
            <v>1.00</v>
          </cell>
        </row>
        <row r="219">
          <cell r="B219" t="str">
            <v>d</v>
          </cell>
          <cell r="C219" t="str">
            <v>b</v>
          </cell>
        </row>
        <row r="220">
          <cell r="B220" t="str">
            <v>b</v>
          </cell>
          <cell r="C220" t="str">
            <v>b</v>
          </cell>
        </row>
        <row r="221">
          <cell r="B221" t="str">
            <v>d</v>
          </cell>
          <cell r="C221" t="str">
            <v>b</v>
          </cell>
        </row>
        <row r="222">
          <cell r="B222" t="str">
            <v>d</v>
          </cell>
        </row>
        <row r="223">
          <cell r="B223" t="str">
            <v>d</v>
          </cell>
        </row>
        <row r="224">
          <cell r="B224" t="str">
            <v>b</v>
          </cell>
        </row>
        <row r="225">
          <cell r="B225" t="str">
            <v>Forward charges</v>
          </cell>
        </row>
        <row r="226">
          <cell r="B226" t="str">
            <v>Forward charges</v>
          </cell>
        </row>
        <row r="227">
          <cell r="B227" t="str">
            <v>Forward charges</v>
          </cell>
        </row>
        <row r="228">
          <cell r="B228" t="str">
            <v>Forward charges</v>
          </cell>
        </row>
        <row r="229">
          <cell r="B229" t="str">
            <v>90.2</v>
          </cell>
        </row>
        <row r="230">
          <cell r="B230" t="str">
            <v>224.6</v>
          </cell>
        </row>
        <row r="231">
          <cell r="B231" t="str">
            <v>45.4</v>
          </cell>
        </row>
        <row r="232">
          <cell r="B232" t="str">
            <v>1.00</v>
          </cell>
        </row>
        <row r="233">
          <cell r="B233" t="str">
            <v>1.00</v>
          </cell>
        </row>
        <row r="234">
          <cell r="B234" t="str">
            <v>b</v>
          </cell>
        </row>
        <row r="235">
          <cell r="B235" t="str">
            <v>b</v>
          </cell>
        </row>
      </sheetData>
      <sheetData sheetId="3"/>
      <sheetData sheetId="4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10.77734375" defaultRowHeight="12.8" zeroHeight="false" outlineLevelRow="0" outlineLevelCol="0"/>
  <cols>
    <col collapsed="false" customWidth="true" hidden="false" outlineLevel="0" max="1" min="1" style="0" width="23.32"/>
    <col collapsed="false" customWidth="true" hidden="false" outlineLevel="0" max="2" min="2" style="0" width="20.17"/>
    <col collapsed="false" customWidth="true" hidden="false" outlineLevel="0" max="3" min="3" style="0" width="30.56"/>
    <col collapsed="false" customWidth="true" hidden="false" outlineLevel="0" max="4" min="4" style="0" width="31.82"/>
    <col collapsed="false" customWidth="true" hidden="false" outlineLevel="0" max="5" min="5" style="0" width="33.08"/>
    <col collapsed="false" customWidth="true" hidden="false" outlineLevel="0" max="6" min="6" style="0" width="24.11"/>
    <col collapsed="false" customWidth="true" hidden="false" outlineLevel="0" max="7" min="7" style="0" width="28.36"/>
    <col collapsed="false" customWidth="true" hidden="false" outlineLevel="0" max="8" min="8" style="0" width="36.86"/>
    <col collapsed="false" customWidth="true" hidden="false" outlineLevel="0" max="9" min="9" style="0" width="22.2"/>
    <col collapsed="false" customWidth="true" hidden="false" outlineLevel="0" max="10" min="10" style="0" width="45.21"/>
    <col collapsed="false" customWidth="true" hidden="false" outlineLevel="0" max="11" min="11" style="0" width="74.88"/>
    <col collapsed="false" customWidth="true" hidden="false" outlineLevel="0" max="12" min="12" style="0" width="24.72"/>
    <col collapsed="false" customWidth="true" hidden="false" outlineLevel="0" max="13" min="13" style="0" width="23.1"/>
    <col collapsed="false" customWidth="true" hidden="false" outlineLevel="0" max="14" min="14" style="0" width="6.98"/>
    <col collapsed="false" customWidth="true" hidden="false" outlineLevel="0" max="15" min="15" style="0" width="9.0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0" t="s">
        <v>11</v>
      </c>
      <c r="B2" s="0" t="s">
        <v>12</v>
      </c>
      <c r="C2" s="0" t="n">
        <f aca="false">VLOOKUP(B2,'[1]Pivot Table_Sheet1_1'!$A$2:$C$126,2,0)</f>
        <v>1.302</v>
      </c>
      <c r="D2" s="0" t="n">
        <f aca="false">VLOOKUP(B2,'[1]Pivot Table_Sheet1_1'!$A$2:$C$126,3,0)</f>
        <v>1.5</v>
      </c>
      <c r="E2" s="0" t="str">
        <f aca="false">VLOOKUP(B2,[1]courier_company_invoice!B2:I125,2,0)</f>
        <v>1.3</v>
      </c>
      <c r="F2" s="0" t="n">
        <f aca="false">_xlfn.CEILING.MATH(E2,0.5)</f>
        <v>1.5</v>
      </c>
      <c r="G2" s="0" t="str">
        <f aca="false">VLOOKUP(B2,[1]courier_company_invoice!B2:J125,9,0)</f>
        <v>d</v>
      </c>
      <c r="H2" s="0" t="str">
        <f aca="false">VLOOKUP(B2,[1]courier_company_invoice!B2:J125,5,0)</f>
        <v>d</v>
      </c>
      <c r="I2" s="0" t="n">
        <f aca="false">VLOOKUP(B2,[1]courier_company_invoice!$B$2:$P$125,15,0)</f>
        <v>135</v>
      </c>
      <c r="J2" s="0" t="n">
        <v>135</v>
      </c>
      <c r="K2" s="0" t="n">
        <v>0</v>
      </c>
    </row>
    <row r="3" customFormat="false" ht="15" hidden="false" customHeight="false" outlineLevel="0" collapsed="false">
      <c r="A3" s="0" t="s">
        <v>13</v>
      </c>
      <c r="B3" s="0" t="s">
        <v>14</v>
      </c>
      <c r="C3" s="0" t="n">
        <f aca="false">VLOOKUP(B3,'[1]Pivot Table_Sheet1_1'!$A$2:$C$126,2,0)</f>
        <v>0.615</v>
      </c>
      <c r="D3" s="0" t="n">
        <f aca="false">VLOOKUP(B3,'[1]Pivot Table_Sheet1_1'!$A$2:$C$126,3,0)</f>
        <v>1</v>
      </c>
      <c r="E3" s="0" t="str">
        <f aca="false">VLOOKUP(B3,[1]courier_company_invoice!B3:I126,2,0)</f>
        <v>1</v>
      </c>
      <c r="F3" s="0" t="n">
        <f aca="false">_xlfn.CEILING.MATH(E3,0.5)</f>
        <v>1</v>
      </c>
      <c r="G3" s="0" t="str">
        <f aca="false">VLOOKUP(B3,[1]courier_company_invoice!B3:J126,9,0)</f>
        <v>d</v>
      </c>
      <c r="H3" s="0" t="str">
        <f aca="false">VLOOKUP(B3,[1]courier_company_invoice!B3:J126,5,0)</f>
        <v>d</v>
      </c>
      <c r="I3" s="0" t="n">
        <f aca="false">VLOOKUP(B3,[1]courier_company_invoice!$B$2:$P$125,15,0)</f>
        <v>90.2</v>
      </c>
      <c r="J3" s="0" t="n">
        <v>90.2</v>
      </c>
      <c r="K3" s="0" t="n">
        <v>0</v>
      </c>
      <c r="M3" s="2"/>
      <c r="N3" s="3" t="s">
        <v>15</v>
      </c>
      <c r="O3" s="2" t="s">
        <v>16</v>
      </c>
    </row>
    <row r="4" customFormat="false" ht="15" hidden="false" customHeight="false" outlineLevel="0" collapsed="false">
      <c r="A4" s="0" t="s">
        <v>17</v>
      </c>
      <c r="B4" s="0" t="s">
        <v>18</v>
      </c>
      <c r="C4" s="0" t="n">
        <f aca="false">VLOOKUP(B4,'[1]Pivot Table_Sheet1_1'!$A$2:$C$126,2,0)</f>
        <v>2.265</v>
      </c>
      <c r="D4" s="0" t="n">
        <f aca="false">VLOOKUP(B4,'[1]Pivot Table_Sheet1_1'!$A$2:$C$126,3,0)</f>
        <v>2.5</v>
      </c>
      <c r="E4" s="0" t="str">
        <f aca="false">VLOOKUP(B4,[1]courier_company_invoice!B4:I127,2,0)</f>
        <v>2.5</v>
      </c>
      <c r="F4" s="0" t="n">
        <f aca="false">_xlfn.CEILING.MATH(E4,0.5)</f>
        <v>2.5</v>
      </c>
      <c r="G4" s="0" t="str">
        <f aca="false">VLOOKUP(B4,[1]courier_company_invoice!B4:J127,9,0)</f>
        <v>d</v>
      </c>
      <c r="H4" s="0" t="str">
        <f aca="false">VLOOKUP(B4,[1]courier_company_invoice!B4:J127,5,0)</f>
        <v>d</v>
      </c>
      <c r="I4" s="0" t="n">
        <f aca="false">VLOOKUP(B4,[1]courier_company_invoice!$B$2:$P$125,15,0)</f>
        <v>224.6</v>
      </c>
      <c r="J4" s="0" t="n">
        <v>224.6</v>
      </c>
      <c r="K4" s="0" t="n">
        <v>0</v>
      </c>
      <c r="M4" s="4"/>
      <c r="N4" s="5"/>
      <c r="O4" s="6"/>
      <c r="R4" s="0" t="s">
        <v>19</v>
      </c>
    </row>
    <row r="5" customFormat="false" ht="15" hidden="false" customHeight="false" outlineLevel="0" collapsed="false">
      <c r="A5" s="0" t="s">
        <v>20</v>
      </c>
      <c r="B5" s="0" t="s">
        <v>21</v>
      </c>
      <c r="C5" s="0" t="n">
        <f aca="false">VLOOKUP(B5,'[1]Pivot Table_Sheet1_1'!$A$2:$C$126,2,0)</f>
        <v>0.7</v>
      </c>
      <c r="D5" s="0" t="n">
        <f aca="false">VLOOKUP(B5,'[1]Pivot Table_Sheet1_1'!$A$2:$C$126,3,0)</f>
        <v>1</v>
      </c>
      <c r="E5" s="0" t="str">
        <f aca="false">VLOOKUP(B5,[1]courier_company_invoice!B5:I128,2,0)</f>
        <v>1</v>
      </c>
      <c r="F5" s="0" t="n">
        <f aca="false">_xlfn.CEILING.MATH(E5,0.5)</f>
        <v>1</v>
      </c>
      <c r="G5" s="0" t="str">
        <f aca="false">VLOOKUP(B5,[1]courier_company_invoice!B5:J128,9,0)</f>
        <v>b</v>
      </c>
      <c r="H5" s="0" t="str">
        <f aca="false">VLOOKUP(B5,[1]courier_company_invoice!B5:J128,5,0)</f>
        <v>b</v>
      </c>
      <c r="I5" s="0" t="n">
        <f aca="false">VLOOKUP(B5,[1]courier_company_invoice!$B$2:$P$125,15,0)</f>
        <v>61.3</v>
      </c>
      <c r="J5" s="0" t="n">
        <v>61.3</v>
      </c>
      <c r="K5" s="0" t="n">
        <v>0</v>
      </c>
      <c r="M5" s="4" t="s">
        <v>22</v>
      </c>
      <c r="N5" s="7" t="n">
        <f aca="false">COUNTIF(K:K,"=0")</f>
        <v>21</v>
      </c>
      <c r="O5" s="8" t="n">
        <f aca="false">SUMIF(K:K,0,J:J)</f>
        <v>1719.6</v>
      </c>
    </row>
    <row r="6" customFormat="false" ht="15" hidden="false" customHeight="false" outlineLevel="0" collapsed="false">
      <c r="A6" s="0" t="s">
        <v>23</v>
      </c>
      <c r="B6" s="0" t="s">
        <v>24</v>
      </c>
      <c r="C6" s="0" t="n">
        <f aca="false">VLOOKUP(B6,'[1]Pivot Table_Sheet1_1'!$A$2:$C$126,2,0)</f>
        <v>0.24</v>
      </c>
      <c r="D6" s="0" t="n">
        <f aca="false">VLOOKUP(B6,'[1]Pivot Table_Sheet1_1'!$A$2:$C$126,3,0)</f>
        <v>0.5</v>
      </c>
      <c r="E6" s="0" t="str">
        <f aca="false">VLOOKUP(B6,[1]courier_company_invoice!B6:I129,2,0)</f>
        <v>0.15</v>
      </c>
      <c r="F6" s="0" t="n">
        <f aca="false">_xlfn.CEILING.MATH(E6,0.5)</f>
        <v>0.5</v>
      </c>
      <c r="G6" s="0" t="str">
        <f aca="false">VLOOKUP(B6,[1]courier_company_invoice!B6:J129,9,0)</f>
        <v>d</v>
      </c>
      <c r="H6" s="0" t="str">
        <f aca="false">VLOOKUP(B6,[1]courier_company_invoice!B6:J129,5,0)</f>
        <v>d</v>
      </c>
      <c r="I6" s="0" t="n">
        <f aca="false">VLOOKUP(B6,[1]courier_company_invoice!$B$2:$P$125,15,0)</f>
        <v>45.4</v>
      </c>
      <c r="J6" s="0" t="n">
        <v>45.4</v>
      </c>
      <c r="K6" s="0" t="n">
        <v>0</v>
      </c>
      <c r="M6" s="4"/>
      <c r="N6" s="5"/>
      <c r="O6" s="6"/>
    </row>
    <row r="7" customFormat="false" ht="15" hidden="false" customHeight="false" outlineLevel="0" collapsed="false">
      <c r="A7" s="0" t="s">
        <v>25</v>
      </c>
      <c r="B7" s="0" t="s">
        <v>26</v>
      </c>
      <c r="C7" s="0" t="n">
        <f aca="false">VLOOKUP(B7,'[1]Pivot Table_Sheet1_1'!$A$2:$C$126,2,0)</f>
        <v>0.24</v>
      </c>
      <c r="D7" s="0" t="n">
        <f aca="false">VLOOKUP(B7,'[1]Pivot Table_Sheet1_1'!$A$2:$C$126,3,0)</f>
        <v>0.5</v>
      </c>
      <c r="E7" s="0" t="str">
        <f aca="false">VLOOKUP(B7,[1]courier_company_invoice!B7:I130,2,0)</f>
        <v>0.15</v>
      </c>
      <c r="F7" s="0" t="n">
        <f aca="false">_xlfn.CEILING.MATH(E7,0.5)</f>
        <v>0.5</v>
      </c>
      <c r="G7" s="0" t="str">
        <f aca="false">VLOOKUP(B7,[1]courier_company_invoice!B7:J130,9,0)</f>
        <v>d</v>
      </c>
      <c r="H7" s="0" t="str">
        <f aca="false">VLOOKUP(B7,[1]courier_company_invoice!B7:J130,5,0)</f>
        <v>d</v>
      </c>
      <c r="I7" s="0" t="n">
        <f aca="false">VLOOKUP(B7,[1]courier_company_invoice!$B$2:$P$125,15,0)</f>
        <v>45.4</v>
      </c>
      <c r="J7" s="0" t="n">
        <v>45.4</v>
      </c>
      <c r="K7" s="0" t="n">
        <v>0</v>
      </c>
      <c r="M7" s="9" t="s">
        <v>27</v>
      </c>
      <c r="N7" s="7" t="n">
        <f aca="false">COUNTIF(K:K,"&lt;0")</f>
        <v>92</v>
      </c>
      <c r="O7" s="8" t="n">
        <f aca="false">SUMIF(K:K,"&lt;0")</f>
        <v>-5680.7</v>
      </c>
    </row>
    <row r="8" customFormat="false" ht="15" hidden="false" customHeight="false" outlineLevel="0" collapsed="false">
      <c r="A8" s="0" t="s">
        <v>28</v>
      </c>
      <c r="B8" s="0" t="s">
        <v>29</v>
      </c>
      <c r="C8" s="0" t="n">
        <f aca="false">VLOOKUP(B8,'[1]Pivot Table_Sheet1_1'!$A$2:$C$126,2,0)</f>
        <v>0.84</v>
      </c>
      <c r="D8" s="0" t="n">
        <f aca="false">VLOOKUP(B8,'[1]Pivot Table_Sheet1_1'!$A$2:$C$126,3,0)</f>
        <v>1</v>
      </c>
      <c r="E8" s="0" t="str">
        <f aca="false">VLOOKUP(B8,[1]courier_company_invoice!B8:I131,2,0)</f>
        <v>1</v>
      </c>
      <c r="F8" s="0" t="n">
        <f aca="false">_xlfn.CEILING.MATH(E8,0.5)</f>
        <v>1</v>
      </c>
      <c r="G8" s="0" t="str">
        <f aca="false">VLOOKUP(B8,[1]courier_company_invoice!B8:J131,9,0)</f>
        <v>b</v>
      </c>
      <c r="H8" s="0" t="str">
        <f aca="false">VLOOKUP(B8,[1]courier_company_invoice!B8:J131,5,0)</f>
        <v>b</v>
      </c>
      <c r="I8" s="0" t="n">
        <f aca="false">VLOOKUP(B8,[1]courier_company_invoice!$B$2:$P$125,15,0)</f>
        <v>61.3</v>
      </c>
      <c r="J8" s="0" t="n">
        <v>61.3</v>
      </c>
      <c r="K8" s="0" t="n">
        <v>0</v>
      </c>
      <c r="M8" s="4"/>
      <c r="N8" s="5"/>
      <c r="O8" s="6"/>
    </row>
    <row r="9" customFormat="false" ht="15" hidden="false" customHeight="false" outlineLevel="0" collapsed="false">
      <c r="A9" s="0" t="s">
        <v>30</v>
      </c>
      <c r="B9" s="0" t="s">
        <v>31</v>
      </c>
      <c r="C9" s="0" t="n">
        <f aca="false">VLOOKUP(B9,'[1]Pivot Table_Sheet1_1'!$A$2:$C$126,2,0)</f>
        <v>1.168</v>
      </c>
      <c r="D9" s="0" t="n">
        <f aca="false">VLOOKUP(B9,'[1]Pivot Table_Sheet1_1'!$A$2:$C$126,3,0)</f>
        <v>1.5</v>
      </c>
      <c r="E9" s="0" t="str">
        <f aca="false">VLOOKUP(B9,[1]courier_company_invoice!B9:I132,2,0)</f>
        <v>1.15</v>
      </c>
      <c r="F9" s="0" t="n">
        <f aca="false">_xlfn.CEILING.MATH(E9,0.5)</f>
        <v>1.5</v>
      </c>
      <c r="G9" s="0" t="str">
        <f aca="false">VLOOKUP(B9,[1]courier_company_invoice!B9:J132,9,0)</f>
        <v>b</v>
      </c>
      <c r="H9" s="0" t="str">
        <f aca="false">VLOOKUP(B9,[1]courier_company_invoice!B9:J132,5,0)</f>
        <v>b</v>
      </c>
      <c r="I9" s="0" t="n">
        <f aca="false">VLOOKUP(B9,[1]courier_company_invoice!$B$2:$P$125,15,0)</f>
        <v>89.6</v>
      </c>
      <c r="J9" s="0" t="n">
        <v>89.6</v>
      </c>
      <c r="K9" s="0" t="n">
        <v>0</v>
      </c>
      <c r="M9" s="9" t="s">
        <v>32</v>
      </c>
      <c r="N9" s="7" t="n">
        <f aca="false">COUNTIF(K:K,"&gt;0")</f>
        <v>11</v>
      </c>
      <c r="O9" s="8" t="n">
        <f aca="false">SUMIF(K:K,"&gt;0")</f>
        <v>481.5</v>
      </c>
    </row>
    <row r="10" customFormat="false" ht="15" hidden="false" customHeight="false" outlineLevel="0" collapsed="false">
      <c r="A10" s="0" t="s">
        <v>33</v>
      </c>
      <c r="B10" s="0" t="s">
        <v>34</v>
      </c>
      <c r="C10" s="0" t="n">
        <f aca="false">VLOOKUP(B10,'[1]Pivot Table_Sheet1_1'!$A$2:$C$126,2,0)</f>
        <v>0.5</v>
      </c>
      <c r="D10" s="0" t="n">
        <f aca="false">VLOOKUP(B10,'[1]Pivot Table_Sheet1_1'!$A$2:$C$126,3,0)</f>
        <v>0.5</v>
      </c>
      <c r="E10" s="0" t="str">
        <f aca="false">VLOOKUP(B10,[1]courier_company_invoice!B10:I133,2,0)</f>
        <v>0.5</v>
      </c>
      <c r="F10" s="0" t="n">
        <f aca="false">_xlfn.CEILING.MATH(E10,0.5)</f>
        <v>0.5</v>
      </c>
      <c r="G10" s="0" t="str">
        <f aca="false">VLOOKUP(B10,[1]courier_company_invoice!B10:J133,9,0)</f>
        <v>d</v>
      </c>
      <c r="H10" s="0" t="str">
        <f aca="false">VLOOKUP(B10,[1]courier_company_invoice!B10:J133,5,0)</f>
        <v>d</v>
      </c>
      <c r="I10" s="0" t="n">
        <f aca="false">VLOOKUP(B10,[1]courier_company_invoice!$B$2:$P$125,15,0)</f>
        <v>45.4</v>
      </c>
      <c r="J10" s="0" t="n">
        <v>45.4</v>
      </c>
      <c r="K10" s="0" t="n">
        <v>0</v>
      </c>
      <c r="M10" s="10"/>
      <c r="N10" s="11"/>
      <c r="O10" s="12"/>
    </row>
    <row r="11" customFormat="false" ht="12.8" hidden="false" customHeight="false" outlineLevel="0" collapsed="false">
      <c r="A11" s="0" t="s">
        <v>35</v>
      </c>
      <c r="B11" s="0" t="s">
        <v>36</v>
      </c>
      <c r="C11" s="0" t="n">
        <f aca="false">VLOOKUP(B11,'[1]Pivot Table_Sheet1_1'!$A$2:$C$126,2,0)</f>
        <v>0.5</v>
      </c>
      <c r="D11" s="0" t="n">
        <f aca="false">VLOOKUP(B11,'[1]Pivot Table_Sheet1_1'!$A$2:$C$126,3,0)</f>
        <v>0.5</v>
      </c>
      <c r="E11" s="0" t="str">
        <f aca="false">VLOOKUP(B11,[1]courier_company_invoice!B11:I134,2,0)</f>
        <v>0.5</v>
      </c>
      <c r="F11" s="0" t="n">
        <f aca="false">_xlfn.CEILING.MATH(E11,0.5)</f>
        <v>0.5</v>
      </c>
      <c r="G11" s="0" t="str">
        <f aca="false">VLOOKUP(B11,[1]courier_company_invoice!B11:J134,9,0)</f>
        <v>d</v>
      </c>
      <c r="H11" s="0" t="str">
        <f aca="false">VLOOKUP(B11,[1]courier_company_invoice!B11:J134,5,0)</f>
        <v>d</v>
      </c>
      <c r="I11" s="0" t="n">
        <f aca="false">VLOOKUP(B11,[1]courier_company_invoice!$B$2:$P$125,15,0)</f>
        <v>45.4</v>
      </c>
      <c r="J11" s="0" t="n">
        <v>45.4</v>
      </c>
      <c r="K11" s="0" t="n">
        <v>0</v>
      </c>
    </row>
    <row r="12" customFormat="false" ht="12.8" hidden="false" customHeight="false" outlineLevel="0" collapsed="false">
      <c r="A12" s="0" t="s">
        <v>37</v>
      </c>
      <c r="B12" s="0" t="s">
        <v>38</v>
      </c>
      <c r="C12" s="0" t="n">
        <f aca="false">VLOOKUP(B12,'[1]Pivot Table_Sheet1_1'!$A$2:$C$126,2,0)</f>
        <v>0.607</v>
      </c>
      <c r="D12" s="0" t="n">
        <f aca="false">VLOOKUP(B12,'[1]Pivot Table_Sheet1_1'!$A$2:$C$126,3,0)</f>
        <v>1</v>
      </c>
      <c r="E12" s="0" t="str">
        <f aca="false">VLOOKUP(B12,[1]courier_company_invoice!B12:I135,2,0)</f>
        <v>0.79</v>
      </c>
      <c r="F12" s="0" t="n">
        <f aca="false">_xlfn.CEILING.MATH(E12,0.5)</f>
        <v>1</v>
      </c>
      <c r="G12" s="0" t="str">
        <f aca="false">VLOOKUP(B12,[1]courier_company_invoice!B12:J135,9,0)</f>
        <v>b</v>
      </c>
      <c r="H12" s="0" t="str">
        <f aca="false">VLOOKUP(B12,[1]courier_company_invoice!B12:J135,5,0)</f>
        <v>b</v>
      </c>
      <c r="I12" s="0" t="n">
        <f aca="false">VLOOKUP(B12,[1]courier_company_invoice!$B$2:$P$125,15,0)</f>
        <v>61.3</v>
      </c>
      <c r="J12" s="0" t="n">
        <v>61.3</v>
      </c>
      <c r="K12" s="0" t="n">
        <v>0</v>
      </c>
    </row>
    <row r="13" customFormat="false" ht="12.8" hidden="false" customHeight="false" outlineLevel="0" collapsed="false">
      <c r="A13" s="0" t="s">
        <v>39</v>
      </c>
      <c r="B13" s="0" t="s">
        <v>40</v>
      </c>
      <c r="C13" s="0" t="n">
        <f aca="false">VLOOKUP(B13,'[1]Pivot Table_Sheet1_1'!$A$2:$C$126,2,0)</f>
        <v>0.607</v>
      </c>
      <c r="D13" s="0" t="n">
        <f aca="false">VLOOKUP(B13,'[1]Pivot Table_Sheet1_1'!$A$2:$C$126,3,0)</f>
        <v>1</v>
      </c>
      <c r="E13" s="0" t="str">
        <f aca="false">VLOOKUP(B13,[1]courier_company_invoice!B13:I136,2,0)</f>
        <v>0.72</v>
      </c>
      <c r="F13" s="0" t="n">
        <f aca="false">_xlfn.CEILING.MATH(E13,0.5)</f>
        <v>1</v>
      </c>
      <c r="G13" s="0" t="str">
        <f aca="false">VLOOKUP(B13,[1]courier_company_invoice!B13:J136,9,0)</f>
        <v>d</v>
      </c>
      <c r="H13" s="0" t="str">
        <f aca="false">VLOOKUP(B13,[1]courier_company_invoice!B13:J136,5,0)</f>
        <v>d</v>
      </c>
      <c r="I13" s="0" t="n">
        <f aca="false">VLOOKUP(B13,[1]courier_company_invoice!$B$2:$P$125,15,0)</f>
        <v>90.2</v>
      </c>
      <c r="J13" s="0" t="n">
        <v>90.2</v>
      </c>
      <c r="K13" s="0" t="n">
        <v>0</v>
      </c>
    </row>
    <row r="14" customFormat="false" ht="12.8" hidden="false" customHeight="false" outlineLevel="0" collapsed="false">
      <c r="A14" s="0" t="s">
        <v>41</v>
      </c>
      <c r="B14" s="0" t="s">
        <v>42</v>
      </c>
      <c r="C14" s="0" t="n">
        <f aca="false">VLOOKUP(B14,'[1]Pivot Table_Sheet1_1'!$A$2:$C$126,2,0)</f>
        <v>1.08</v>
      </c>
      <c r="D14" s="0" t="n">
        <f aca="false">VLOOKUP(B14,'[1]Pivot Table_Sheet1_1'!$A$2:$C$126,3,0)</f>
        <v>1.5</v>
      </c>
      <c r="E14" s="0" t="str">
        <f aca="false">VLOOKUP(B14,[1]courier_company_invoice!B14:I137,2,0)</f>
        <v>1.08</v>
      </c>
      <c r="F14" s="0" t="n">
        <f aca="false">_xlfn.CEILING.MATH(E14,0.5)</f>
        <v>1.5</v>
      </c>
      <c r="G14" s="0" t="str">
        <f aca="false">VLOOKUP(B14,[1]courier_company_invoice!B14:J137,9,0)</f>
        <v>b</v>
      </c>
      <c r="H14" s="0" t="str">
        <f aca="false">VLOOKUP(B14,[1]courier_company_invoice!B14:J137,5,0)</f>
        <v>b</v>
      </c>
      <c r="I14" s="0" t="n">
        <f aca="false">VLOOKUP(B14,[1]courier_company_invoice!$B$2:$P$125,15,0)</f>
        <v>89.6</v>
      </c>
      <c r="J14" s="0" t="n">
        <v>89.6</v>
      </c>
      <c r="K14" s="0" t="n">
        <v>0</v>
      </c>
    </row>
    <row r="15" customFormat="false" ht="12.8" hidden="false" customHeight="false" outlineLevel="0" collapsed="false">
      <c r="A15" s="0" t="s">
        <v>43</v>
      </c>
      <c r="B15" s="0" t="s">
        <v>44</v>
      </c>
      <c r="C15" s="0" t="n">
        <f aca="false">VLOOKUP(B15,'[1]Pivot Table_Sheet1_1'!$A$2:$C$126,2,0)</f>
        <v>0.93</v>
      </c>
      <c r="D15" s="0" t="n">
        <f aca="false">VLOOKUP(B15,'[1]Pivot Table_Sheet1_1'!$A$2:$C$126,3,0)</f>
        <v>1</v>
      </c>
      <c r="E15" s="0" t="str">
        <f aca="false">VLOOKUP(B15,[1]courier_company_invoice!B15:I138,2,0)</f>
        <v>1</v>
      </c>
      <c r="F15" s="0" t="n">
        <f aca="false">_xlfn.CEILING.MATH(E15,0.5)</f>
        <v>1</v>
      </c>
      <c r="G15" s="0" t="str">
        <f aca="false">VLOOKUP(B15,[1]courier_company_invoice!B15:J138,9,0)</f>
        <v>d</v>
      </c>
      <c r="H15" s="0" t="str">
        <f aca="false">VLOOKUP(B15,[1]courier_company_invoice!B15:J138,5,0)</f>
        <v>d</v>
      </c>
      <c r="I15" s="0" t="n">
        <f aca="false">VLOOKUP(B15,[1]courier_company_invoice!$B$2:$P$125,15,0)</f>
        <v>90.2</v>
      </c>
      <c r="J15" s="0" t="n">
        <v>90.2</v>
      </c>
      <c r="K15" s="0" t="n">
        <v>0</v>
      </c>
    </row>
    <row r="16" customFormat="false" ht="12.8" hidden="false" customHeight="false" outlineLevel="0" collapsed="false">
      <c r="A16" s="0" t="s">
        <v>45</v>
      </c>
      <c r="B16" s="0" t="s">
        <v>46</v>
      </c>
      <c r="C16" s="0" t="n">
        <f aca="false">VLOOKUP(B16,'[1]Pivot Table_Sheet1_1'!$A$2:$C$126,2,0)</f>
        <v>0.24</v>
      </c>
      <c r="D16" s="0" t="n">
        <f aca="false">VLOOKUP(B16,'[1]Pivot Table_Sheet1_1'!$A$2:$C$126,3,0)</f>
        <v>0.5</v>
      </c>
      <c r="E16" s="0" t="str">
        <f aca="false">VLOOKUP(B16,[1]courier_company_invoice!B16:I139,2,0)</f>
        <v>0.15</v>
      </c>
      <c r="F16" s="0" t="n">
        <f aca="false">_xlfn.CEILING.MATH(E16,0.5)</f>
        <v>0.5</v>
      </c>
      <c r="G16" s="0" t="str">
        <f aca="false">VLOOKUP(B16,[1]courier_company_invoice!B16:J139,9,0)</f>
        <v>d</v>
      </c>
      <c r="H16" s="0" t="str">
        <f aca="false">VLOOKUP(B16,[1]courier_company_invoice!B16:J139,5,0)</f>
        <v>d</v>
      </c>
      <c r="I16" s="0" t="n">
        <f aca="false">VLOOKUP(B16,[1]courier_company_invoice!$B$2:$P$125,15,0)</f>
        <v>45.4</v>
      </c>
      <c r="J16" s="0" t="n">
        <v>45.4</v>
      </c>
      <c r="K16" s="0" t="n">
        <v>0</v>
      </c>
    </row>
    <row r="17" customFormat="false" ht="12.8" hidden="false" customHeight="false" outlineLevel="0" collapsed="false">
      <c r="A17" s="0" t="s">
        <v>47</v>
      </c>
      <c r="B17" s="0" t="s">
        <v>48</v>
      </c>
      <c r="C17" s="0" t="n">
        <f aca="false">VLOOKUP(B17,'[1]Pivot Table_Sheet1_1'!$A$2:$C$126,2,0)</f>
        <v>1.157</v>
      </c>
      <c r="D17" s="0" t="n">
        <f aca="false">VLOOKUP(B17,'[1]Pivot Table_Sheet1_1'!$A$2:$C$126,3,0)</f>
        <v>1.5</v>
      </c>
      <c r="E17" s="0" t="str">
        <f aca="false">VLOOKUP(B17,[1]courier_company_invoice!B17:I140,2,0)</f>
        <v>1.28</v>
      </c>
      <c r="F17" s="0" t="n">
        <f aca="false">_xlfn.CEILING.MATH(E17,0.5)</f>
        <v>1.5</v>
      </c>
      <c r="G17" s="0" t="str">
        <f aca="false">VLOOKUP(B17,[1]courier_company_invoice!B17:J140,9,0)</f>
        <v>d</v>
      </c>
      <c r="H17" s="0" t="str">
        <f aca="false">VLOOKUP(B17,[1]courier_company_invoice!B17:J140,5,0)</f>
        <v>d</v>
      </c>
      <c r="I17" s="0" t="n">
        <f aca="false">VLOOKUP(B17,[1]courier_company_invoice!$B$2:$P$125,15,0)</f>
        <v>135</v>
      </c>
      <c r="J17" s="0" t="n">
        <v>135</v>
      </c>
      <c r="K17" s="0" t="n">
        <v>0</v>
      </c>
    </row>
    <row r="18" customFormat="false" ht="12.8" hidden="false" customHeight="false" outlineLevel="0" collapsed="false">
      <c r="A18" s="0" t="s">
        <v>49</v>
      </c>
      <c r="B18" s="0" t="s">
        <v>50</v>
      </c>
      <c r="C18" s="0" t="n">
        <f aca="false">VLOOKUP(B18,'[1]Pivot Table_Sheet1_1'!$A$2:$C$126,2,0)</f>
        <v>0.343</v>
      </c>
      <c r="D18" s="0" t="n">
        <f aca="false">VLOOKUP(B18,'[1]Pivot Table_Sheet1_1'!$A$2:$C$126,3,0)</f>
        <v>0.5</v>
      </c>
      <c r="E18" s="0" t="str">
        <f aca="false">VLOOKUP(B18,[1]courier_company_invoice!B18:I141,2,0)</f>
        <v>0.5</v>
      </c>
      <c r="F18" s="0" t="n">
        <f aca="false">_xlfn.CEILING.MATH(E18,0.5)</f>
        <v>0.5</v>
      </c>
      <c r="G18" s="0" t="str">
        <f aca="false">VLOOKUP(B18,[1]courier_company_invoice!B18:J141,9,0)</f>
        <v>b</v>
      </c>
      <c r="H18" s="0" t="str">
        <f aca="false">VLOOKUP(B18,[1]courier_company_invoice!B18:J141,5,0)</f>
        <v>b</v>
      </c>
      <c r="I18" s="0" t="n">
        <f aca="false">VLOOKUP(B18,[1]courier_company_invoice!$B$2:$P$125,15,0)</f>
        <v>33</v>
      </c>
      <c r="J18" s="0" t="n">
        <v>33</v>
      </c>
      <c r="K18" s="0" t="n">
        <v>0</v>
      </c>
    </row>
    <row r="19" customFormat="false" ht="12.8" hidden="false" customHeight="false" outlineLevel="0" collapsed="false">
      <c r="A19" s="0" t="s">
        <v>51</v>
      </c>
      <c r="B19" s="0" t="s">
        <v>52</v>
      </c>
      <c r="C19" s="0" t="n">
        <f aca="false">VLOOKUP(B19,'[1]Pivot Table_Sheet1_1'!$A$2:$C$126,2,0)</f>
        <v>0.607</v>
      </c>
      <c r="D19" s="0" t="n">
        <f aca="false">VLOOKUP(B19,'[1]Pivot Table_Sheet1_1'!$A$2:$C$126,3,0)</f>
        <v>1</v>
      </c>
      <c r="E19" s="0" t="str">
        <f aca="false">VLOOKUP(B19,[1]courier_company_invoice!B19:I142,2,0)</f>
        <v>0.79</v>
      </c>
      <c r="F19" s="0" t="n">
        <f aca="false">_xlfn.CEILING.MATH(E19,0.5)</f>
        <v>1</v>
      </c>
      <c r="G19" s="0" t="str">
        <f aca="false">VLOOKUP(B19,[1]courier_company_invoice!B19:J142,9,0)</f>
        <v>d</v>
      </c>
      <c r="H19" s="0" t="str">
        <f aca="false">VLOOKUP(B19,[1]courier_company_invoice!B19:J142,5,0)</f>
        <v>d</v>
      </c>
      <c r="I19" s="0" t="n">
        <f aca="false">VLOOKUP(B19,[1]courier_company_invoice!$B$2:$P$125,15,0)</f>
        <v>90.2</v>
      </c>
      <c r="J19" s="0" t="n">
        <v>90.2</v>
      </c>
      <c r="K19" s="0" t="n">
        <v>0</v>
      </c>
    </row>
    <row r="20" customFormat="false" ht="12.8" hidden="false" customHeight="false" outlineLevel="0" collapsed="false">
      <c r="A20" s="0" t="s">
        <v>53</v>
      </c>
      <c r="B20" s="0" t="s">
        <v>54</v>
      </c>
      <c r="C20" s="0" t="n">
        <f aca="false">VLOOKUP(B20,'[1]Pivot Table_Sheet1_1'!$A$2:$C$126,2,0)</f>
        <v>0.245</v>
      </c>
      <c r="D20" s="0" t="n">
        <f aca="false">VLOOKUP(B20,'[1]Pivot Table_Sheet1_1'!$A$2:$C$126,3,0)</f>
        <v>0.5</v>
      </c>
      <c r="E20" s="0" t="str">
        <f aca="false">VLOOKUP(B20,[1]courier_company_invoice!B20:I143,2,0)</f>
        <v>0.2</v>
      </c>
      <c r="F20" s="0" t="n">
        <f aca="false">_xlfn.CEILING.MATH(E20,0.5)</f>
        <v>0.5</v>
      </c>
      <c r="G20" s="0" t="str">
        <f aca="false">VLOOKUP(B20,[1]courier_company_invoice!B20:J143,9,0)</f>
        <v>e</v>
      </c>
      <c r="H20" s="0" t="str">
        <f aca="false">VLOOKUP(B20,[1]courier_company_invoice!B20:J143,5,0)</f>
        <v>e</v>
      </c>
      <c r="I20" s="0" t="n">
        <f aca="false">VLOOKUP(B20,[1]courier_company_invoice!$B$2:$P$125,15,0)</f>
        <v>50.7</v>
      </c>
      <c r="J20" s="0" t="n">
        <v>107.3</v>
      </c>
      <c r="K20" s="0" t="n">
        <v>-56.6</v>
      </c>
    </row>
    <row r="21" customFormat="false" ht="12.8" hidden="false" customHeight="false" outlineLevel="0" collapsed="false">
      <c r="A21" s="0" t="s">
        <v>55</v>
      </c>
      <c r="B21" s="0" t="s">
        <v>56</v>
      </c>
      <c r="C21" s="0" t="n">
        <f aca="false">VLOOKUP(B21,'[1]Pivot Table_Sheet1_1'!$A$2:$C$126,2,0)</f>
        <v>0.607</v>
      </c>
      <c r="D21" s="0" t="n">
        <f aca="false">VLOOKUP(B21,'[1]Pivot Table_Sheet1_1'!$A$2:$C$126,3,0)</f>
        <v>1</v>
      </c>
      <c r="E21" s="0" t="str">
        <f aca="false">VLOOKUP(B21,[1]courier_company_invoice!B21:I144,2,0)</f>
        <v>0.79</v>
      </c>
      <c r="F21" s="0" t="n">
        <f aca="false">_xlfn.CEILING.MATH(E21,0.5)</f>
        <v>1</v>
      </c>
      <c r="G21" s="0" t="str">
        <f aca="false">VLOOKUP(B21,[1]courier_company_invoice!B21:J144,9,0)</f>
        <v>b</v>
      </c>
      <c r="H21" s="0" t="str">
        <f aca="false">VLOOKUP(B21,[1]courier_company_invoice!B21:J144,5,0)</f>
        <v>b</v>
      </c>
      <c r="I21" s="0" t="n">
        <f aca="false">VLOOKUP(B21,[1]courier_company_invoice!$B$2:$P$125,15,0)</f>
        <v>61.3</v>
      </c>
      <c r="J21" s="0" t="n">
        <v>61.3</v>
      </c>
      <c r="K21" s="0" t="n">
        <v>0</v>
      </c>
    </row>
    <row r="22" customFormat="false" ht="12.8" hidden="false" customHeight="false" outlineLevel="0" collapsed="false">
      <c r="A22" s="0" t="s">
        <v>57</v>
      </c>
      <c r="B22" s="0" t="s">
        <v>58</v>
      </c>
      <c r="C22" s="0" t="n">
        <f aca="false">VLOOKUP(B22,'[1]Pivot Table_Sheet1_1'!$A$2:$C$126,2,0)</f>
        <v>0.734</v>
      </c>
      <c r="D22" s="0" t="n">
        <f aca="false">VLOOKUP(B22,'[1]Pivot Table_Sheet1_1'!$A$2:$C$126,3,0)</f>
        <v>1</v>
      </c>
      <c r="E22" s="0" t="str">
        <f aca="false">VLOOKUP(B22,[1]courier_company_invoice!B22:I145,2,0)</f>
        <v>0.86</v>
      </c>
      <c r="F22" s="0" t="n">
        <f aca="false">_xlfn.CEILING.MATH(E22,0.5)</f>
        <v>1</v>
      </c>
      <c r="G22" s="0" t="str">
        <f aca="false">VLOOKUP(B22,[1]courier_company_invoice!B22:J145,9,0)</f>
        <v>d</v>
      </c>
      <c r="H22" s="0" t="str">
        <f aca="false">VLOOKUP(B22,[1]courier_company_invoice!B22:J145,5,0)</f>
        <v>d</v>
      </c>
      <c r="I22" s="0" t="n">
        <f aca="false">VLOOKUP(B22,[1]courier_company_invoice!$B$2:$P$125,15,0)</f>
        <v>90.2</v>
      </c>
      <c r="J22" s="0" t="n">
        <v>90.2</v>
      </c>
      <c r="K22" s="0" t="n">
        <v>0</v>
      </c>
    </row>
    <row r="23" customFormat="false" ht="12.8" hidden="false" customHeight="false" outlineLevel="0" collapsed="false">
      <c r="A23" s="0" t="s">
        <v>59</v>
      </c>
      <c r="B23" s="0" t="s">
        <v>60</v>
      </c>
      <c r="C23" s="0" t="n">
        <f aca="false">VLOOKUP(B23,'[1]Pivot Table_Sheet1_1'!$A$2:$C$126,2,0)</f>
        <v>1.183</v>
      </c>
      <c r="D23" s="0" t="n">
        <f aca="false">VLOOKUP(B23,'[1]Pivot Table_Sheet1_1'!$A$2:$C$126,3,0)</f>
        <v>1.5</v>
      </c>
      <c r="E23" s="0" t="str">
        <f aca="false">VLOOKUP(B23,[1]courier_company_invoice!B23:I146,2,0)</f>
        <v>1.2</v>
      </c>
      <c r="F23" s="0" t="n">
        <f aca="false">_xlfn.CEILING.MATH(E23,0.5)</f>
        <v>1.5</v>
      </c>
      <c r="G23" s="0" t="str">
        <f aca="false">VLOOKUP(B23,[1]courier_company_invoice!B23:J146,9,0)</f>
        <v>b</v>
      </c>
      <c r="H23" s="0" t="str">
        <f aca="false">VLOOKUP(B23,[1]courier_company_invoice!B23:J146,5,0)</f>
        <v>b</v>
      </c>
      <c r="I23" s="0" t="n">
        <f aca="false">VLOOKUP(B23,[1]courier_company_invoice!$B$2:$P$125,15,0)</f>
        <v>89.6</v>
      </c>
      <c r="J23" s="0" t="n">
        <v>89.6</v>
      </c>
      <c r="K23" s="0" t="n">
        <v>0</v>
      </c>
    </row>
    <row r="24" customFormat="false" ht="12.8" hidden="false" customHeight="false" outlineLevel="0" collapsed="false">
      <c r="A24" s="0" t="s">
        <v>61</v>
      </c>
      <c r="B24" s="0" t="s">
        <v>62</v>
      </c>
      <c r="C24" s="0" t="n">
        <f aca="false">VLOOKUP(B24,'[1]Pivot Table_Sheet1_1'!$A$2:$C$126,2,0)</f>
        <v>0.721</v>
      </c>
      <c r="D24" s="0" t="n">
        <f aca="false">VLOOKUP(B24,'[1]Pivot Table_Sheet1_1'!$A$2:$C$126,3,0)</f>
        <v>1</v>
      </c>
      <c r="E24" s="0" t="str">
        <f aca="false">VLOOKUP(B24,[1]courier_company_invoice!B24:I147,2,0)</f>
        <v>0.7</v>
      </c>
      <c r="F24" s="0" t="n">
        <f aca="false">_xlfn.CEILING.MATH(E24,0.5)</f>
        <v>1</v>
      </c>
      <c r="G24" s="0" t="str">
        <f aca="false">VLOOKUP(B24,[1]courier_company_invoice!B24:J147,9,0)</f>
        <v>d</v>
      </c>
      <c r="H24" s="0" t="str">
        <f aca="false">VLOOKUP(B24,[1]courier_company_invoice!B24:J147,5,0)</f>
        <v>d</v>
      </c>
      <c r="I24" s="0" t="n">
        <f aca="false">VLOOKUP(B24,[1]courier_company_invoice!$B$2:$P$125,15,0)</f>
        <v>86.1</v>
      </c>
      <c r="J24" s="0" t="n">
        <v>172.8</v>
      </c>
      <c r="K24" s="0" t="n">
        <v>-86.7</v>
      </c>
    </row>
    <row r="25" customFormat="false" ht="12.8" hidden="false" customHeight="false" outlineLevel="0" collapsed="false">
      <c r="A25" s="0" t="s">
        <v>63</v>
      </c>
      <c r="B25" s="0" t="s">
        <v>64</v>
      </c>
      <c r="C25" s="0" t="n">
        <f aca="false">VLOOKUP(B25,'[1]Pivot Table_Sheet1_1'!$A$2:$C$126,2,0)</f>
        <v>0.558</v>
      </c>
      <c r="D25" s="0" t="n">
        <f aca="false">VLOOKUP(B25,'[1]Pivot Table_Sheet1_1'!$A$2:$C$126,3,0)</f>
        <v>1</v>
      </c>
      <c r="E25" s="0" t="str">
        <f aca="false">VLOOKUP(B25,[1]courier_company_invoice!B25:I148,2,0)</f>
        <v>0.6</v>
      </c>
      <c r="F25" s="0" t="n">
        <f aca="false">_xlfn.CEILING.MATH(E25,0.5)</f>
        <v>1</v>
      </c>
      <c r="G25" s="0" t="str">
        <f aca="false">VLOOKUP(B25,[1]courier_company_invoice!B25:J148,9,0)</f>
        <v>b</v>
      </c>
      <c r="H25" s="0" t="str">
        <f aca="false">VLOOKUP(B25,[1]courier_company_invoice!B25:J148,5,0)</f>
        <v>b</v>
      </c>
      <c r="I25" s="0" t="n">
        <f aca="false">VLOOKUP(B25,[1]courier_company_invoice!$B$2:$P$125,15,0)</f>
        <v>48.8</v>
      </c>
      <c r="J25" s="0" t="n">
        <v>102.3</v>
      </c>
      <c r="K25" s="0" t="n">
        <v>-53.5</v>
      </c>
    </row>
    <row r="26" customFormat="false" ht="12.8" hidden="false" customHeight="false" outlineLevel="0" collapsed="false">
      <c r="A26" s="0" t="s">
        <v>65</v>
      </c>
      <c r="B26" s="0" t="s">
        <v>66</v>
      </c>
      <c r="C26" s="0" t="n">
        <f aca="false">VLOOKUP(B26,'[1]Pivot Table_Sheet1_1'!$A$2:$C$126,2,0)</f>
        <v>0.92</v>
      </c>
      <c r="D26" s="0" t="n">
        <f aca="false">VLOOKUP(B26,'[1]Pivot Table_Sheet1_1'!$A$2:$C$126,3,0)</f>
        <v>1</v>
      </c>
      <c r="E26" s="0" t="str">
        <f aca="false">VLOOKUP(B26,[1]courier_company_invoice!B26:I149,2,0)</f>
        <v>0.99</v>
      </c>
      <c r="F26" s="0" t="n">
        <f aca="false">_xlfn.CEILING.MATH(E26,0.5)</f>
        <v>1</v>
      </c>
      <c r="G26" s="0" t="str">
        <f aca="false">VLOOKUP(B26,[1]courier_company_invoice!B26:J149,9,0)</f>
        <v>d</v>
      </c>
      <c r="H26" s="0" t="str">
        <f aca="false">VLOOKUP(B26,[1]courier_company_invoice!B26:J149,5,0)</f>
        <v>d</v>
      </c>
      <c r="I26" s="0" t="n">
        <f aca="false">VLOOKUP(B26,[1]courier_company_invoice!$B$2:$P$125,15,0)</f>
        <v>86.1</v>
      </c>
      <c r="J26" s="0" t="n">
        <v>172.8</v>
      </c>
      <c r="K26" s="0" t="n">
        <v>-86.7</v>
      </c>
    </row>
    <row r="27" customFormat="false" ht="12.8" hidden="false" customHeight="false" outlineLevel="0" collapsed="false">
      <c r="A27" s="0" t="s">
        <v>67</v>
      </c>
      <c r="B27" s="0" t="s">
        <v>68</v>
      </c>
      <c r="C27" s="0" t="n">
        <f aca="false">VLOOKUP(B27,'[1]Pivot Table_Sheet1_1'!$A$2:$C$126,2,0)</f>
        <v>0.7</v>
      </c>
      <c r="D27" s="0" t="n">
        <f aca="false">VLOOKUP(B27,'[1]Pivot Table_Sheet1_1'!$A$2:$C$126,3,0)</f>
        <v>1</v>
      </c>
      <c r="E27" s="0" t="str">
        <f aca="false">VLOOKUP(B27,[1]courier_company_invoice!B27:I150,2,0)</f>
        <v>0.7</v>
      </c>
      <c r="F27" s="0" t="n">
        <f aca="false">_xlfn.CEILING.MATH(E27,0.5)</f>
        <v>1</v>
      </c>
      <c r="G27" s="0" t="str">
        <f aca="false">VLOOKUP(B27,[1]courier_company_invoice!B27:J150,9,0)</f>
        <v>d</v>
      </c>
      <c r="H27" s="0" t="str">
        <f aca="false">VLOOKUP(B27,[1]courier_company_invoice!B27:J150,5,0)</f>
        <v>d</v>
      </c>
      <c r="I27" s="0" t="n">
        <f aca="false">VLOOKUP(B27,[1]courier_company_invoice!$B$2:$P$125,15,0)</f>
        <v>86.1</v>
      </c>
      <c r="J27" s="0" t="n">
        <v>172.8</v>
      </c>
      <c r="K27" s="0" t="n">
        <v>-86.7</v>
      </c>
    </row>
    <row r="28" customFormat="false" ht="12.8" hidden="false" customHeight="false" outlineLevel="0" collapsed="false">
      <c r="A28" s="0" t="s">
        <v>69</v>
      </c>
      <c r="B28" s="0" t="s">
        <v>70</v>
      </c>
      <c r="C28" s="0" t="n">
        <f aca="false">VLOOKUP(B28,'[1]Pivot Table_Sheet1_1'!$A$2:$C$126,2,0)</f>
        <v>0.841</v>
      </c>
      <c r="D28" s="0" t="n">
        <f aca="false">VLOOKUP(B28,'[1]Pivot Table_Sheet1_1'!$A$2:$C$126,3,0)</f>
        <v>1</v>
      </c>
      <c r="E28" s="0" t="str">
        <f aca="false">VLOOKUP(B28,[1]courier_company_invoice!B28:I151,2,0)</f>
        <v>0.8</v>
      </c>
      <c r="F28" s="0" t="n">
        <f aca="false">_xlfn.CEILING.MATH(E28,0.5)</f>
        <v>1</v>
      </c>
      <c r="G28" s="0" t="str">
        <f aca="false">VLOOKUP(B28,[1]courier_company_invoice!B28:J151,9,0)</f>
        <v>e</v>
      </c>
      <c r="H28" s="0" t="str">
        <f aca="false">VLOOKUP(B28,[1]courier_company_invoice!B28:J151,5,0)</f>
        <v>e</v>
      </c>
      <c r="I28" s="0" t="n">
        <f aca="false">VLOOKUP(B28,[1]courier_company_invoice!$B$2:$P$125,15,0)</f>
        <v>106.2</v>
      </c>
      <c r="J28" s="0" t="n">
        <v>213.5</v>
      </c>
      <c r="K28" s="0" t="n">
        <v>-107.3</v>
      </c>
    </row>
    <row r="29" customFormat="false" ht="12.8" hidden="false" customHeight="false" outlineLevel="0" collapsed="false">
      <c r="A29" s="0" t="s">
        <v>71</v>
      </c>
      <c r="B29" s="0" t="s">
        <v>72</v>
      </c>
      <c r="C29" s="0" t="n">
        <f aca="false">VLOOKUP(B29,'[1]Pivot Table_Sheet1_1'!$A$2:$C$126,2,0)</f>
        <v>1.2</v>
      </c>
      <c r="D29" s="0" t="n">
        <f aca="false">VLOOKUP(B29,'[1]Pivot Table_Sheet1_1'!$A$2:$C$126,3,0)</f>
        <v>1.5</v>
      </c>
      <c r="E29" s="0" t="str">
        <f aca="false">VLOOKUP(B29,[1]courier_company_invoice!B29:I152,2,0)</f>
        <v>1.2</v>
      </c>
      <c r="F29" s="0" t="n">
        <f aca="false">_xlfn.CEILING.MATH(E29,0.5)</f>
        <v>1.5</v>
      </c>
      <c r="G29" s="0" t="str">
        <f aca="false">VLOOKUP(B29,[1]courier_company_invoice!B29:J152,9,0)</f>
        <v>d</v>
      </c>
      <c r="H29" s="0" t="str">
        <f aca="false">VLOOKUP(B29,[1]courier_company_invoice!B29:J152,5,0)</f>
        <v>d</v>
      </c>
      <c r="I29" s="0" t="n">
        <f aca="false">VLOOKUP(B29,[1]courier_company_invoice!$B$2:$P$125,15,0)</f>
        <v>130.9</v>
      </c>
      <c r="J29" s="0" t="n">
        <v>258.9</v>
      </c>
      <c r="K29" s="0" t="n">
        <v>-128</v>
      </c>
    </row>
    <row r="30" customFormat="false" ht="12.8" hidden="false" customHeight="false" outlineLevel="0" collapsed="false">
      <c r="A30" s="0" t="s">
        <v>73</v>
      </c>
      <c r="B30" s="0" t="s">
        <v>74</v>
      </c>
      <c r="C30" s="0" t="n">
        <f aca="false">VLOOKUP(B30,'[1]Pivot Table_Sheet1_1'!$A$2:$C$126,2,0)</f>
        <v>1.357</v>
      </c>
      <c r="D30" s="0" t="n">
        <f aca="false">VLOOKUP(B30,'[1]Pivot Table_Sheet1_1'!$A$2:$C$126,3,0)</f>
        <v>1.5</v>
      </c>
      <c r="E30" s="0" t="str">
        <f aca="false">VLOOKUP(B30,[1]courier_company_invoice!B30:I153,2,0)</f>
        <v>1.3</v>
      </c>
      <c r="F30" s="0" t="n">
        <f aca="false">_xlfn.CEILING.MATH(E30,0.5)</f>
        <v>1.5</v>
      </c>
      <c r="G30" s="0" t="str">
        <f aca="false">VLOOKUP(B30,[1]courier_company_invoice!B30:J153,9,0)</f>
        <v>b</v>
      </c>
      <c r="H30" s="0" t="str">
        <f aca="false">VLOOKUP(B30,[1]courier_company_invoice!B30:J153,5,0)</f>
        <v>b</v>
      </c>
      <c r="I30" s="0" t="n">
        <f aca="false">VLOOKUP(B30,[1]courier_company_invoice!$B$2:$P$125,15,0)</f>
        <v>77.1</v>
      </c>
      <c r="J30" s="0" t="n">
        <v>151.1</v>
      </c>
      <c r="K30" s="0" t="n">
        <v>-74</v>
      </c>
    </row>
    <row r="31" customFormat="false" ht="12.8" hidden="false" customHeight="false" outlineLevel="0" collapsed="false">
      <c r="A31" s="0" t="s">
        <v>75</v>
      </c>
      <c r="B31" s="0" t="s">
        <v>76</v>
      </c>
      <c r="C31" s="0" t="n">
        <f aca="false">VLOOKUP(B31,'[1]Pivot Table_Sheet1_1'!$A$2:$C$126,2,0)</f>
        <v>0.672</v>
      </c>
      <c r="D31" s="0" t="n">
        <f aca="false">VLOOKUP(B31,'[1]Pivot Table_Sheet1_1'!$A$2:$C$126,3,0)</f>
        <v>1</v>
      </c>
      <c r="E31" s="0" t="str">
        <f aca="false">VLOOKUP(B31,[1]courier_company_invoice!B31:I154,2,0)</f>
        <v>0.7</v>
      </c>
      <c r="F31" s="0" t="n">
        <f aca="false">_xlfn.CEILING.MATH(E31,0.5)</f>
        <v>1</v>
      </c>
      <c r="G31" s="0" t="str">
        <f aca="false">VLOOKUP(B31,[1]courier_company_invoice!B31:J154,9,0)</f>
        <v>d</v>
      </c>
      <c r="H31" s="0" t="str">
        <f aca="false">VLOOKUP(B31,[1]courier_company_invoice!B31:J154,5,0)</f>
        <v>d</v>
      </c>
      <c r="I31" s="0" t="n">
        <f aca="false">VLOOKUP(B31,[1]courier_company_invoice!$B$2:$P$125,15,0)</f>
        <v>86.1</v>
      </c>
      <c r="J31" s="0" t="n">
        <v>172.8</v>
      </c>
      <c r="K31" s="0" t="n">
        <v>-86.7</v>
      </c>
    </row>
    <row r="32" customFormat="false" ht="12.8" hidden="false" customHeight="false" outlineLevel="0" collapsed="false">
      <c r="A32" s="0" t="s">
        <v>77</v>
      </c>
      <c r="B32" s="0" t="s">
        <v>78</v>
      </c>
      <c r="C32" s="0" t="n">
        <f aca="false">VLOOKUP(B32,'[1]Pivot Table_Sheet1_1'!$A$2:$C$126,2,0)</f>
        <v>1.557</v>
      </c>
      <c r="D32" s="0" t="n">
        <f aca="false">VLOOKUP(B32,'[1]Pivot Table_Sheet1_1'!$A$2:$C$126,3,0)</f>
        <v>2</v>
      </c>
      <c r="E32" s="0" t="str">
        <f aca="false">VLOOKUP(B32,[1]courier_company_invoice!B32:I155,2,0)</f>
        <v>1.6</v>
      </c>
      <c r="F32" s="0" t="n">
        <f aca="false">_xlfn.CEILING.MATH(E32,0.5)</f>
        <v>2</v>
      </c>
      <c r="G32" s="0" t="str">
        <f aca="false">VLOOKUP(B32,[1]courier_company_invoice!B32:J155,9,0)</f>
        <v>d</v>
      </c>
      <c r="H32" s="0" t="str">
        <f aca="false">VLOOKUP(B32,[1]courier_company_invoice!B32:J155,5,0)</f>
        <v>d</v>
      </c>
      <c r="I32" s="0" t="n">
        <f aca="false">VLOOKUP(B32,[1]courier_company_invoice!$B$2:$P$125,15,0)</f>
        <v>175.7</v>
      </c>
      <c r="J32" s="0" t="n">
        <v>345</v>
      </c>
      <c r="K32" s="0" t="n">
        <v>-169.3</v>
      </c>
    </row>
    <row r="33" customFormat="false" ht="12.8" hidden="false" customHeight="false" outlineLevel="0" collapsed="false">
      <c r="A33" s="0" t="s">
        <v>79</v>
      </c>
      <c r="B33" s="0" t="s">
        <v>80</v>
      </c>
      <c r="C33" s="0" t="n">
        <f aca="false">VLOOKUP(B33,'[1]Pivot Table_Sheet1_1'!$A$2:$C$126,2,0)</f>
        <v>1.032</v>
      </c>
      <c r="D33" s="0" t="n">
        <f aca="false">VLOOKUP(B33,'[1]Pivot Table_Sheet1_1'!$A$2:$C$126,3,0)</f>
        <v>1.5</v>
      </c>
      <c r="E33" s="0" t="str">
        <f aca="false">VLOOKUP(B33,[1]courier_company_invoice!B33:I156,2,0)</f>
        <v>1.13</v>
      </c>
      <c r="F33" s="0" t="n">
        <f aca="false">_xlfn.CEILING.MATH(E33,0.5)</f>
        <v>1.5</v>
      </c>
      <c r="G33" s="0" t="str">
        <f aca="false">VLOOKUP(B33,[1]courier_company_invoice!B33:J156,9,0)</f>
        <v>d</v>
      </c>
      <c r="H33" s="0" t="str">
        <f aca="false">VLOOKUP(B33,[1]courier_company_invoice!B33:J156,5,0)</f>
        <v>d</v>
      </c>
      <c r="I33" s="0" t="n">
        <f aca="false">VLOOKUP(B33,[1]courier_company_invoice!$B$2:$P$125,15,0)</f>
        <v>130.9</v>
      </c>
      <c r="J33" s="0" t="n">
        <v>258.9</v>
      </c>
      <c r="K33" s="0" t="n">
        <v>-128</v>
      </c>
    </row>
    <row r="34" customFormat="false" ht="12.8" hidden="false" customHeight="false" outlineLevel="0" collapsed="false">
      <c r="A34" s="0" t="s">
        <v>81</v>
      </c>
      <c r="B34" s="0" t="s">
        <v>82</v>
      </c>
      <c r="C34" s="0" t="n">
        <f aca="false">VLOOKUP(B34,'[1]Pivot Table_Sheet1_1'!$A$2:$C$126,2,0)</f>
        <v>0.63</v>
      </c>
      <c r="D34" s="0" t="n">
        <f aca="false">VLOOKUP(B34,'[1]Pivot Table_Sheet1_1'!$A$2:$C$126,3,0)</f>
        <v>1</v>
      </c>
      <c r="E34" s="0" t="str">
        <f aca="false">VLOOKUP(B34,[1]courier_company_invoice!B34:I157,2,0)</f>
        <v>0.6</v>
      </c>
      <c r="F34" s="0" t="n">
        <f aca="false">_xlfn.CEILING.MATH(E34,0.5)</f>
        <v>1</v>
      </c>
      <c r="G34" s="0" t="str">
        <f aca="false">VLOOKUP(B34,[1]courier_company_invoice!B34:J157,9,0)</f>
        <v>d</v>
      </c>
      <c r="H34" s="0" t="str">
        <f aca="false">VLOOKUP(B34,[1]courier_company_invoice!B34:J157,5,0)</f>
        <v>d</v>
      </c>
      <c r="I34" s="0" t="n">
        <f aca="false">VLOOKUP(B34,[1]courier_company_invoice!$B$2:$P$125,15,0)</f>
        <v>86.1</v>
      </c>
      <c r="J34" s="0" t="n">
        <v>172.8</v>
      </c>
      <c r="K34" s="0" t="n">
        <v>-86.7</v>
      </c>
    </row>
    <row r="35" customFormat="false" ht="12.8" hidden="false" customHeight="false" outlineLevel="0" collapsed="false">
      <c r="A35" s="0" t="s">
        <v>83</v>
      </c>
      <c r="B35" s="0" t="s">
        <v>84</v>
      </c>
      <c r="C35" s="0" t="n">
        <f aca="false">VLOOKUP(B35,'[1]Pivot Table_Sheet1_1'!$A$2:$C$126,2,0)</f>
        <v>0.22</v>
      </c>
      <c r="D35" s="0" t="n">
        <f aca="false">VLOOKUP(B35,'[1]Pivot Table_Sheet1_1'!$A$2:$C$126,3,0)</f>
        <v>0.5</v>
      </c>
      <c r="E35" s="0" t="str">
        <f aca="false">VLOOKUP(B35,[1]courier_company_invoice!B35:I158,2,0)</f>
        <v>2.92</v>
      </c>
      <c r="F35" s="0" t="n">
        <f aca="false">_xlfn.CEILING.MATH(E35,0.5)</f>
        <v>3</v>
      </c>
      <c r="G35" s="0" t="str">
        <f aca="false">VLOOKUP(B35,[1]courier_company_invoice!B35:J158,9,0)</f>
        <v>b</v>
      </c>
      <c r="H35" s="0" t="str">
        <f aca="false">VLOOKUP(B35,[1]courier_company_invoice!B35:J158,5,0)</f>
        <v>b</v>
      </c>
      <c r="I35" s="0" t="n">
        <f aca="false">VLOOKUP(B35,[1]courier_company_invoice!$B$2:$P$125,15,0)</f>
        <v>33</v>
      </c>
      <c r="J35" s="0" t="n">
        <v>174.5</v>
      </c>
      <c r="K35" s="0" t="n">
        <v>-141.5</v>
      </c>
    </row>
    <row r="36" customFormat="false" ht="12.8" hidden="false" customHeight="false" outlineLevel="0" collapsed="false">
      <c r="A36" s="0" t="s">
        <v>85</v>
      </c>
      <c r="B36" s="0" t="s">
        <v>86</v>
      </c>
      <c r="C36" s="0" t="n">
        <f aca="false">VLOOKUP(B36,'[1]Pivot Table_Sheet1_1'!$A$2:$C$126,2,0)</f>
        <v>0.48</v>
      </c>
      <c r="D36" s="0" t="n">
        <f aca="false">VLOOKUP(B36,'[1]Pivot Table_Sheet1_1'!$A$2:$C$126,3,0)</f>
        <v>0.5</v>
      </c>
      <c r="E36" s="0" t="str">
        <f aca="false">VLOOKUP(B36,[1]courier_company_invoice!B36:I159,2,0)</f>
        <v>0.68</v>
      </c>
      <c r="F36" s="0" t="n">
        <f aca="false">_xlfn.CEILING.MATH(E36,0.5)</f>
        <v>1</v>
      </c>
      <c r="G36" s="0" t="str">
        <f aca="false">VLOOKUP(B36,[1]courier_company_invoice!B36:J159,9,0)</f>
        <v>d</v>
      </c>
      <c r="H36" s="0" t="str">
        <f aca="false">VLOOKUP(B36,[1]courier_company_invoice!B36:J159,5,0)</f>
        <v>d</v>
      </c>
      <c r="I36" s="0" t="n">
        <f aca="false">VLOOKUP(B36,[1]courier_company_invoice!$B$2:$P$125,15,0)</f>
        <v>45.4</v>
      </c>
      <c r="J36" s="0" t="n">
        <v>90.2</v>
      </c>
      <c r="K36" s="0" t="n">
        <v>-44.8</v>
      </c>
    </row>
    <row r="37" customFormat="false" ht="12.8" hidden="false" customHeight="false" outlineLevel="0" collapsed="false">
      <c r="A37" s="0" t="s">
        <v>87</v>
      </c>
      <c r="B37" s="0" t="s">
        <v>88</v>
      </c>
      <c r="C37" s="0" t="n">
        <f aca="false">VLOOKUP(B37,'[1]Pivot Table_Sheet1_1'!$A$2:$C$126,2,0)</f>
        <v>0.5</v>
      </c>
      <c r="D37" s="0" t="n">
        <f aca="false">VLOOKUP(B37,'[1]Pivot Table_Sheet1_1'!$A$2:$C$126,3,0)</f>
        <v>0.5</v>
      </c>
      <c r="E37" s="0" t="str">
        <f aca="false">VLOOKUP(B37,[1]courier_company_invoice!B37:I160,2,0)</f>
        <v>0.71</v>
      </c>
      <c r="F37" s="0" t="n">
        <f aca="false">_xlfn.CEILING.MATH(E37,0.5)</f>
        <v>1</v>
      </c>
      <c r="G37" s="0" t="str">
        <f aca="false">VLOOKUP(B37,[1]courier_company_invoice!B37:J160,9,0)</f>
        <v>d</v>
      </c>
      <c r="H37" s="0" t="str">
        <f aca="false">VLOOKUP(B37,[1]courier_company_invoice!B37:J160,5,0)</f>
        <v>d</v>
      </c>
      <c r="I37" s="0" t="n">
        <f aca="false">VLOOKUP(B37,[1]courier_company_invoice!$B$2:$P$125,15,0)</f>
        <v>45.4</v>
      </c>
      <c r="J37" s="0" t="n">
        <v>90.2</v>
      </c>
      <c r="K37" s="0" t="n">
        <v>-44.8</v>
      </c>
    </row>
    <row r="38" customFormat="false" ht="12.8" hidden="false" customHeight="false" outlineLevel="0" collapsed="false">
      <c r="A38" s="0" t="s">
        <v>89</v>
      </c>
      <c r="B38" s="0" t="s">
        <v>90</v>
      </c>
      <c r="C38" s="0" t="n">
        <f aca="false">VLOOKUP(B38,'[1]Pivot Table_Sheet1_1'!$A$2:$C$126,2,0)</f>
        <v>0.245</v>
      </c>
      <c r="D38" s="0" t="n">
        <f aca="false">VLOOKUP(B38,'[1]Pivot Table_Sheet1_1'!$A$2:$C$126,3,0)</f>
        <v>0.5</v>
      </c>
      <c r="E38" s="0" t="str">
        <f aca="false">VLOOKUP(B38,[1]courier_company_invoice!B38:I161,2,0)</f>
        <v>0.78</v>
      </c>
      <c r="F38" s="0" t="n">
        <f aca="false">_xlfn.CEILING.MATH(E38,0.5)</f>
        <v>1</v>
      </c>
      <c r="G38" s="0" t="str">
        <f aca="false">VLOOKUP(B38,[1]courier_company_invoice!B38:J161,9,0)</f>
        <v>b</v>
      </c>
      <c r="H38" s="0" t="str">
        <f aca="false">VLOOKUP(B38,[1]courier_company_invoice!B38:J161,5,0)</f>
        <v>b</v>
      </c>
      <c r="I38" s="0" t="n">
        <f aca="false">VLOOKUP(B38,[1]courier_company_invoice!$B$2:$P$125,15,0)</f>
        <v>33</v>
      </c>
      <c r="J38" s="0" t="n">
        <v>61.3</v>
      </c>
      <c r="K38" s="0" t="n">
        <v>-28.3</v>
      </c>
    </row>
    <row r="39" customFormat="false" ht="12.8" hidden="false" customHeight="false" outlineLevel="0" collapsed="false">
      <c r="A39" s="0" t="s">
        <v>91</v>
      </c>
      <c r="B39" s="0" t="s">
        <v>92</v>
      </c>
      <c r="C39" s="0" t="n">
        <f aca="false">VLOOKUP(B39,'[1]Pivot Table_Sheet1_1'!$A$2:$C$126,2,0)</f>
        <v>0.245</v>
      </c>
      <c r="D39" s="0" t="n">
        <f aca="false">VLOOKUP(B39,'[1]Pivot Table_Sheet1_1'!$A$2:$C$126,3,0)</f>
        <v>0.5</v>
      </c>
      <c r="E39" s="0" t="str">
        <f aca="false">VLOOKUP(B39,[1]courier_company_invoice!B39:I162,2,0)</f>
        <v>1.27</v>
      </c>
      <c r="F39" s="0" t="n">
        <f aca="false">_xlfn.CEILING.MATH(E39,0.5)</f>
        <v>1.5</v>
      </c>
      <c r="G39" s="0" t="str">
        <f aca="false">VLOOKUP(B39,[1]courier_company_invoice!B39:J162,9,0)</f>
        <v>d</v>
      </c>
      <c r="H39" s="0" t="str">
        <f aca="false">VLOOKUP(B39,[1]courier_company_invoice!B39:J162,5,0)</f>
        <v>d</v>
      </c>
      <c r="I39" s="0" t="n">
        <f aca="false">VLOOKUP(B39,[1]courier_company_invoice!$B$2:$P$125,15,0)</f>
        <v>45.4</v>
      </c>
      <c r="J39" s="0" t="n">
        <v>135</v>
      </c>
      <c r="K39" s="0" t="n">
        <v>-89.6</v>
      </c>
    </row>
    <row r="40" customFormat="false" ht="12.8" hidden="false" customHeight="false" outlineLevel="0" collapsed="false">
      <c r="A40" s="0" t="s">
        <v>93</v>
      </c>
      <c r="B40" s="0" t="s">
        <v>94</v>
      </c>
      <c r="C40" s="0" t="n">
        <f aca="false">VLOOKUP(B40,'[1]Pivot Table_Sheet1_1'!$A$2:$C$126,2,0)</f>
        <v>0.5</v>
      </c>
      <c r="D40" s="0" t="n">
        <f aca="false">VLOOKUP(B40,'[1]Pivot Table_Sheet1_1'!$A$2:$C$126,3,0)</f>
        <v>0.5</v>
      </c>
      <c r="E40" s="0" t="str">
        <f aca="false">VLOOKUP(B40,[1]courier_company_invoice!B40:I163,2,0)</f>
        <v>0.7</v>
      </c>
      <c r="F40" s="0" t="n">
        <f aca="false">_xlfn.CEILING.MATH(E40,0.5)</f>
        <v>1</v>
      </c>
      <c r="G40" s="0" t="str">
        <f aca="false">VLOOKUP(B40,[1]courier_company_invoice!B40:J163,9,0)</f>
        <v>d</v>
      </c>
      <c r="H40" s="0" t="str">
        <f aca="false">VLOOKUP(B40,[1]courier_company_invoice!B40:J163,5,0)</f>
        <v>d</v>
      </c>
      <c r="I40" s="0" t="n">
        <f aca="false">VLOOKUP(B40,[1]courier_company_invoice!$B$2:$P$125,15,0)</f>
        <v>45.4</v>
      </c>
      <c r="J40" s="0" t="n">
        <v>90.2</v>
      </c>
      <c r="K40" s="0" t="n">
        <v>-44.8</v>
      </c>
    </row>
    <row r="41" customFormat="false" ht="12.8" hidden="false" customHeight="false" outlineLevel="0" collapsed="false">
      <c r="A41" s="0" t="s">
        <v>95</v>
      </c>
      <c r="B41" s="0" t="s">
        <v>96</v>
      </c>
      <c r="C41" s="0" t="n">
        <f aca="false">VLOOKUP(B41,'[1]Pivot Table_Sheet1_1'!$A$2:$C$126,2,0)</f>
        <v>0.5</v>
      </c>
      <c r="D41" s="0" t="n">
        <f aca="false">VLOOKUP(B41,'[1]Pivot Table_Sheet1_1'!$A$2:$C$126,3,0)</f>
        <v>0.5</v>
      </c>
      <c r="E41" s="0" t="str">
        <f aca="false">VLOOKUP(B41,[1]courier_company_invoice!B41:I164,2,0)</f>
        <v>0.69</v>
      </c>
      <c r="F41" s="0" t="n">
        <f aca="false">_xlfn.CEILING.MATH(E41,0.5)</f>
        <v>1</v>
      </c>
      <c r="G41" s="0" t="str">
        <f aca="false">VLOOKUP(B41,[1]courier_company_invoice!B41:J164,9,0)</f>
        <v>d</v>
      </c>
      <c r="H41" s="0" t="str">
        <f aca="false">VLOOKUP(B41,[1]courier_company_invoice!B41:J164,5,0)</f>
        <v>d</v>
      </c>
      <c r="I41" s="0" t="n">
        <f aca="false">VLOOKUP(B41,[1]courier_company_invoice!$B$2:$P$125,15,0)</f>
        <v>45.4</v>
      </c>
      <c r="J41" s="0" t="n">
        <v>90.2</v>
      </c>
      <c r="K41" s="0" t="n">
        <v>-44.8</v>
      </c>
    </row>
    <row r="42" customFormat="false" ht="12.8" hidden="false" customHeight="false" outlineLevel="0" collapsed="false">
      <c r="A42" s="0" t="s">
        <v>97</v>
      </c>
      <c r="B42" s="0" t="s">
        <v>98</v>
      </c>
      <c r="C42" s="0" t="n">
        <f aca="false">VLOOKUP(B42,'[1]Pivot Table_Sheet1_1'!$A$2:$C$126,2,0)</f>
        <v>0.5</v>
      </c>
      <c r="D42" s="0" t="n">
        <f aca="false">VLOOKUP(B42,'[1]Pivot Table_Sheet1_1'!$A$2:$C$126,3,0)</f>
        <v>0.5</v>
      </c>
      <c r="E42" s="0" t="str">
        <f aca="false">VLOOKUP(B42,[1]courier_company_invoice!B42:I165,2,0)</f>
        <v>0.68</v>
      </c>
      <c r="F42" s="0" t="n">
        <f aca="false">_xlfn.CEILING.MATH(E42,0.5)</f>
        <v>1</v>
      </c>
      <c r="G42" s="0" t="str">
        <f aca="false">VLOOKUP(B42,[1]courier_company_invoice!B42:J165,9,0)</f>
        <v>d</v>
      </c>
      <c r="H42" s="0" t="str">
        <f aca="false">VLOOKUP(B42,[1]courier_company_invoice!B42:J165,5,0)</f>
        <v>d</v>
      </c>
      <c r="I42" s="0" t="n">
        <f aca="false">VLOOKUP(B42,[1]courier_company_invoice!$B$2:$P$125,15,0)</f>
        <v>45.4</v>
      </c>
      <c r="J42" s="0" t="n">
        <v>90.2</v>
      </c>
      <c r="K42" s="0" t="n">
        <v>-44.8</v>
      </c>
    </row>
    <row r="43" customFormat="false" ht="12.8" hidden="false" customHeight="false" outlineLevel="0" collapsed="false">
      <c r="A43" s="0" t="s">
        <v>99</v>
      </c>
      <c r="B43" s="0" t="s">
        <v>100</v>
      </c>
      <c r="C43" s="0" t="n">
        <f aca="false">VLOOKUP(B43,'[1]Pivot Table_Sheet1_1'!$A$2:$C$126,2,0)</f>
        <v>0.127</v>
      </c>
      <c r="D43" s="0" t="n">
        <f aca="false">VLOOKUP(B43,'[1]Pivot Table_Sheet1_1'!$A$2:$C$126,3,0)</f>
        <v>0.5</v>
      </c>
      <c r="E43" s="0" t="str">
        <f aca="false">VLOOKUP(B43,[1]courier_company_invoice!B43:I166,2,0)</f>
        <v>1</v>
      </c>
      <c r="F43" s="0" t="n">
        <f aca="false">_xlfn.CEILING.MATH(E43,0.5)</f>
        <v>1</v>
      </c>
      <c r="G43" s="0" t="str">
        <f aca="false">VLOOKUP(B43,[1]courier_company_invoice!B43:J166,9,0)</f>
        <v>b</v>
      </c>
      <c r="H43" s="0" t="str">
        <f aca="false">VLOOKUP(B43,[1]courier_company_invoice!B43:J166,5,0)</f>
        <v>b</v>
      </c>
      <c r="I43" s="0" t="n">
        <f aca="false">VLOOKUP(B43,[1]courier_company_invoice!$B$2:$P$125,15,0)</f>
        <v>33</v>
      </c>
      <c r="J43" s="0" t="n">
        <v>61.3</v>
      </c>
      <c r="K43" s="0" t="n">
        <v>-28.3</v>
      </c>
    </row>
    <row r="44" customFormat="false" ht="12.8" hidden="false" customHeight="false" outlineLevel="0" collapsed="false">
      <c r="A44" s="0" t="s">
        <v>101</v>
      </c>
      <c r="B44" s="0" t="s">
        <v>102</v>
      </c>
      <c r="C44" s="0" t="n">
        <f aca="false">VLOOKUP(B44,'[1]Pivot Table_Sheet1_1'!$A$2:$C$126,2,0)</f>
        <v>0.952</v>
      </c>
      <c r="D44" s="0" t="n">
        <f aca="false">VLOOKUP(B44,'[1]Pivot Table_Sheet1_1'!$A$2:$C$126,3,0)</f>
        <v>1</v>
      </c>
      <c r="E44" s="0" t="str">
        <f aca="false">VLOOKUP(B44,[1]courier_company_invoice!B44:I167,2,0)</f>
        <v>1.16</v>
      </c>
      <c r="F44" s="0" t="n">
        <f aca="false">_xlfn.CEILING.MATH(E44,0.5)</f>
        <v>1.5</v>
      </c>
      <c r="G44" s="0" t="str">
        <f aca="false">VLOOKUP(B44,[1]courier_company_invoice!B44:J167,9,0)</f>
        <v>d</v>
      </c>
      <c r="H44" s="0" t="str">
        <f aca="false">VLOOKUP(B44,[1]courier_company_invoice!B44:J167,5,0)</f>
        <v>d</v>
      </c>
      <c r="I44" s="0" t="n">
        <f aca="false">VLOOKUP(B44,[1]courier_company_invoice!$B$2:$P$125,15,0)</f>
        <v>90.2</v>
      </c>
      <c r="J44" s="0" t="n">
        <v>135</v>
      </c>
      <c r="K44" s="0" t="n">
        <v>-44.8</v>
      </c>
    </row>
    <row r="45" customFormat="false" ht="12.8" hidden="false" customHeight="false" outlineLevel="0" collapsed="false">
      <c r="A45" s="0" t="s">
        <v>103</v>
      </c>
      <c r="B45" s="0" t="s">
        <v>104</v>
      </c>
      <c r="C45" s="0" t="n">
        <f aca="false">VLOOKUP(B45,'[1]Pivot Table_Sheet1_1'!$A$2:$C$126,2,0)</f>
        <v>0.5</v>
      </c>
      <c r="D45" s="0" t="n">
        <f aca="false">VLOOKUP(B45,'[1]Pivot Table_Sheet1_1'!$A$2:$C$126,3,0)</f>
        <v>0.5</v>
      </c>
      <c r="E45" s="0" t="str">
        <f aca="false">VLOOKUP(B45,[1]courier_company_invoice!B45:I168,2,0)</f>
        <v>0.68</v>
      </c>
      <c r="F45" s="0" t="n">
        <f aca="false">_xlfn.CEILING.MATH(E45,0.5)</f>
        <v>1</v>
      </c>
      <c r="G45" s="0" t="str">
        <f aca="false">VLOOKUP(B45,[1]courier_company_invoice!B45:J168,9,0)</f>
        <v>b</v>
      </c>
      <c r="H45" s="0" t="str">
        <f aca="false">VLOOKUP(B45,[1]courier_company_invoice!B45:J168,5,0)</f>
        <v>b</v>
      </c>
      <c r="I45" s="0" t="n">
        <f aca="false">VLOOKUP(B45,[1]courier_company_invoice!$B$2:$P$125,15,0)</f>
        <v>33</v>
      </c>
      <c r="J45" s="0" t="n">
        <v>61.3</v>
      </c>
      <c r="K45" s="0" t="n">
        <v>-28.3</v>
      </c>
    </row>
    <row r="46" customFormat="false" ht="12.8" hidden="false" customHeight="false" outlineLevel="0" collapsed="false">
      <c r="A46" s="0" t="s">
        <v>105</v>
      </c>
      <c r="B46" s="0" t="s">
        <v>106</v>
      </c>
      <c r="C46" s="0" t="n">
        <f aca="false">VLOOKUP(B46,'[1]Pivot Table_Sheet1_1'!$A$2:$C$126,2,0)</f>
        <v>0.963</v>
      </c>
      <c r="D46" s="0" t="n">
        <f aca="false">VLOOKUP(B46,'[1]Pivot Table_Sheet1_1'!$A$2:$C$126,3,0)</f>
        <v>1</v>
      </c>
      <c r="E46" s="0" t="str">
        <f aca="false">VLOOKUP(B46,[1]courier_company_invoice!B46:I169,2,0)</f>
        <v>1.08</v>
      </c>
      <c r="F46" s="0" t="n">
        <f aca="false">_xlfn.CEILING.MATH(E46,0.5)</f>
        <v>1.5</v>
      </c>
      <c r="G46" s="0" t="str">
        <f aca="false">VLOOKUP(B46,[1]courier_company_invoice!B46:J169,9,0)</f>
        <v>b</v>
      </c>
      <c r="H46" s="0" t="str">
        <f aca="false">VLOOKUP(B46,[1]courier_company_invoice!B46:J169,5,0)</f>
        <v>b</v>
      </c>
      <c r="I46" s="0" t="n">
        <f aca="false">VLOOKUP(B46,[1]courier_company_invoice!$B$2:$P$125,15,0)</f>
        <v>61.3</v>
      </c>
      <c r="J46" s="0" t="n">
        <v>89.6</v>
      </c>
      <c r="K46" s="0" t="n">
        <v>-28.3</v>
      </c>
    </row>
    <row r="47" customFormat="false" ht="12.8" hidden="false" customHeight="false" outlineLevel="0" collapsed="false">
      <c r="A47" s="0" t="s">
        <v>107</v>
      </c>
      <c r="B47" s="0" t="s">
        <v>108</v>
      </c>
      <c r="C47" s="0" t="n">
        <f aca="false">VLOOKUP(B47,'[1]Pivot Table_Sheet1_1'!$A$2:$C$126,2,0)</f>
        <v>0.5</v>
      </c>
      <c r="D47" s="0" t="n">
        <f aca="false">VLOOKUP(B47,'[1]Pivot Table_Sheet1_1'!$A$2:$C$126,3,0)</f>
        <v>0.5</v>
      </c>
      <c r="E47" s="0" t="str">
        <f aca="false">VLOOKUP(B47,[1]courier_company_invoice!B47:I170,2,0)</f>
        <v>0.69</v>
      </c>
      <c r="F47" s="0" t="n">
        <f aca="false">_xlfn.CEILING.MATH(E47,0.5)</f>
        <v>1</v>
      </c>
      <c r="G47" s="0" t="str">
        <f aca="false">VLOOKUP(B47,[1]courier_company_invoice!B47:J170,9,0)</f>
        <v>d</v>
      </c>
      <c r="H47" s="0" t="str">
        <f aca="false">VLOOKUP(B47,[1]courier_company_invoice!B47:J170,5,0)</f>
        <v>d</v>
      </c>
      <c r="I47" s="0" t="n">
        <f aca="false">VLOOKUP(B47,[1]courier_company_invoice!$B$2:$P$125,15,0)</f>
        <v>45.4</v>
      </c>
      <c r="J47" s="0" t="n">
        <v>90.2</v>
      </c>
      <c r="K47" s="0" t="n">
        <v>-44.8</v>
      </c>
    </row>
    <row r="48" customFormat="false" ht="12.8" hidden="false" customHeight="false" outlineLevel="0" collapsed="false">
      <c r="A48" s="0" t="s">
        <v>109</v>
      </c>
      <c r="B48" s="0" t="s">
        <v>110</v>
      </c>
      <c r="C48" s="0" t="n">
        <f aca="false">VLOOKUP(B48,'[1]Pivot Table_Sheet1_1'!$A$2:$C$126,2,0)</f>
        <v>0.967</v>
      </c>
      <c r="D48" s="0" t="n">
        <f aca="false">VLOOKUP(B48,'[1]Pivot Table_Sheet1_1'!$A$2:$C$126,3,0)</f>
        <v>1</v>
      </c>
      <c r="E48" s="0" t="str">
        <f aca="false">VLOOKUP(B48,[1]courier_company_invoice!B48:I171,2,0)</f>
        <v>1.13</v>
      </c>
      <c r="F48" s="0" t="n">
        <f aca="false">_xlfn.CEILING.MATH(E48,0.5)</f>
        <v>1.5</v>
      </c>
      <c r="G48" s="0" t="str">
        <f aca="false">VLOOKUP(B48,[1]courier_company_invoice!B48:J171,9,0)</f>
        <v>d</v>
      </c>
      <c r="H48" s="0" t="str">
        <f aca="false">VLOOKUP(B48,[1]courier_company_invoice!B48:J171,5,0)</f>
        <v>d</v>
      </c>
      <c r="I48" s="0" t="n">
        <f aca="false">VLOOKUP(B48,[1]courier_company_invoice!$B$2:$P$125,15,0)</f>
        <v>90.2</v>
      </c>
      <c r="J48" s="0" t="n">
        <v>135</v>
      </c>
      <c r="K48" s="0" t="n">
        <v>-44.8</v>
      </c>
    </row>
    <row r="49" customFormat="false" ht="12.8" hidden="false" customHeight="false" outlineLevel="0" collapsed="false">
      <c r="A49" s="0" t="s">
        <v>111</v>
      </c>
      <c r="B49" s="0" t="s">
        <v>112</v>
      </c>
      <c r="C49" s="0" t="n">
        <f aca="false">VLOOKUP(B49,'[1]Pivot Table_Sheet1_1'!$A$2:$C$126,2,0)</f>
        <v>0.5</v>
      </c>
      <c r="D49" s="0" t="n">
        <f aca="false">VLOOKUP(B49,'[1]Pivot Table_Sheet1_1'!$A$2:$C$126,3,0)</f>
        <v>0.5</v>
      </c>
      <c r="E49" s="0" t="str">
        <f aca="false">VLOOKUP(B49,[1]courier_company_invoice!B49:I172,2,0)</f>
        <v>0.69</v>
      </c>
      <c r="F49" s="0" t="n">
        <f aca="false">_xlfn.CEILING.MATH(E49,0.5)</f>
        <v>1</v>
      </c>
      <c r="G49" s="0" t="str">
        <f aca="false">VLOOKUP(B49,[1]courier_company_invoice!B49:J172,9,0)</f>
        <v>d</v>
      </c>
      <c r="H49" s="0" t="str">
        <f aca="false">VLOOKUP(B49,[1]courier_company_invoice!B49:J172,5,0)</f>
        <v>d</v>
      </c>
      <c r="I49" s="0" t="n">
        <f aca="false">VLOOKUP(B49,[1]courier_company_invoice!$B$2:$P$125,15,0)</f>
        <v>45.4</v>
      </c>
      <c r="J49" s="0" t="n">
        <v>90.2</v>
      </c>
      <c r="K49" s="0" t="n">
        <v>-44.8</v>
      </c>
    </row>
    <row r="50" customFormat="false" ht="12.8" hidden="false" customHeight="false" outlineLevel="0" collapsed="false">
      <c r="A50" s="0" t="s">
        <v>113</v>
      </c>
      <c r="B50" s="0" t="s">
        <v>114</v>
      </c>
      <c r="C50" s="0" t="n">
        <f aca="false">VLOOKUP(B50,'[1]Pivot Table_Sheet1_1'!$A$2:$C$126,2,0)</f>
        <v>0.5</v>
      </c>
      <c r="D50" s="0" t="n">
        <f aca="false">VLOOKUP(B50,'[1]Pivot Table_Sheet1_1'!$A$2:$C$126,3,0)</f>
        <v>0.5</v>
      </c>
      <c r="E50" s="0" t="str">
        <f aca="false">VLOOKUP(B50,[1]courier_company_invoice!B50:I173,2,0)</f>
        <v>0.68</v>
      </c>
      <c r="F50" s="0" t="n">
        <f aca="false">_xlfn.CEILING.MATH(E50,0.5)</f>
        <v>1</v>
      </c>
      <c r="G50" s="0" t="str">
        <f aca="false">VLOOKUP(B50,[1]courier_company_invoice!B50:J173,9,0)</f>
        <v>d</v>
      </c>
      <c r="H50" s="0" t="str">
        <f aca="false">VLOOKUP(B50,[1]courier_company_invoice!B50:J173,5,0)</f>
        <v>d</v>
      </c>
      <c r="I50" s="0" t="n">
        <f aca="false">VLOOKUP(B50,[1]courier_company_invoice!$B$2:$P$125,15,0)</f>
        <v>45.4</v>
      </c>
      <c r="J50" s="0" t="n">
        <v>90.2</v>
      </c>
      <c r="K50" s="0" t="n">
        <v>-44.8</v>
      </c>
    </row>
    <row r="51" customFormat="false" ht="12.8" hidden="false" customHeight="false" outlineLevel="0" collapsed="false">
      <c r="A51" s="0" t="s">
        <v>115</v>
      </c>
      <c r="B51" s="0" t="s">
        <v>116</v>
      </c>
      <c r="C51" s="0" t="n">
        <f aca="false">VLOOKUP(B51,'[1]Pivot Table_Sheet1_1'!$A$2:$C$126,2,0)</f>
        <v>0.611</v>
      </c>
      <c r="D51" s="0" t="n">
        <f aca="false">VLOOKUP(B51,'[1]Pivot Table_Sheet1_1'!$A$2:$C$126,3,0)</f>
        <v>1</v>
      </c>
      <c r="E51" s="0" t="str">
        <f aca="false">VLOOKUP(B51,[1]courier_company_invoice!B51:I174,2,0)</f>
        <v>2.86</v>
      </c>
      <c r="F51" s="0" t="n">
        <f aca="false">_xlfn.CEILING.MATH(E51,0.5)</f>
        <v>3</v>
      </c>
      <c r="G51" s="0" t="str">
        <f aca="false">VLOOKUP(B51,[1]courier_company_invoice!B51:J174,9,0)</f>
        <v>b</v>
      </c>
      <c r="H51" s="0" t="str">
        <f aca="false">VLOOKUP(B51,[1]courier_company_invoice!B51:J174,5,0)</f>
        <v>b</v>
      </c>
      <c r="I51" s="0" t="n">
        <f aca="false">VLOOKUP(B51,[1]courier_company_invoice!$B$2:$P$125,15,0)</f>
        <v>61.3</v>
      </c>
      <c r="J51" s="0" t="n">
        <v>174.5</v>
      </c>
      <c r="K51" s="0" t="n">
        <v>-113.2</v>
      </c>
    </row>
    <row r="52" customFormat="false" ht="12.8" hidden="false" customHeight="false" outlineLevel="0" collapsed="false">
      <c r="A52" s="0" t="s">
        <v>117</v>
      </c>
      <c r="B52" s="0" t="s">
        <v>118</v>
      </c>
      <c r="C52" s="0" t="n">
        <f aca="false">VLOOKUP(B52,'[1]Pivot Table_Sheet1_1'!$A$2:$C$126,2,0)</f>
        <v>0.361</v>
      </c>
      <c r="D52" s="0" t="n">
        <f aca="false">VLOOKUP(B52,'[1]Pivot Table_Sheet1_1'!$A$2:$C$126,3,0)</f>
        <v>0.5</v>
      </c>
      <c r="E52" s="0" t="str">
        <f aca="false">VLOOKUP(B52,[1]courier_company_invoice!B52:I175,2,0)</f>
        <v>1.35</v>
      </c>
      <c r="F52" s="0" t="n">
        <f aca="false">_xlfn.CEILING.MATH(E52,0.5)</f>
        <v>1.5</v>
      </c>
      <c r="G52" s="0" t="str">
        <f aca="false">VLOOKUP(B52,[1]courier_company_invoice!B52:J175,9,0)</f>
        <v>b</v>
      </c>
      <c r="H52" s="0" t="str">
        <f aca="false">VLOOKUP(B52,[1]courier_company_invoice!B52:J175,5,0)</f>
        <v>b</v>
      </c>
      <c r="I52" s="0" t="n">
        <f aca="false">VLOOKUP(B52,[1]courier_company_invoice!$B$2:$P$125,15,0)</f>
        <v>33</v>
      </c>
      <c r="J52" s="0" t="n">
        <v>89.6</v>
      </c>
      <c r="K52" s="0" t="n">
        <v>-56.6</v>
      </c>
    </row>
    <row r="53" customFormat="false" ht="12.8" hidden="false" customHeight="false" outlineLevel="0" collapsed="false">
      <c r="A53" s="0" t="s">
        <v>119</v>
      </c>
      <c r="B53" s="0" t="s">
        <v>120</v>
      </c>
      <c r="C53" s="0" t="n">
        <f aca="false">VLOOKUP(B53,'[1]Pivot Table_Sheet1_1'!$A$2:$C$126,2,0)</f>
        <v>0.5</v>
      </c>
      <c r="D53" s="0" t="n">
        <f aca="false">VLOOKUP(B53,'[1]Pivot Table_Sheet1_1'!$A$2:$C$126,3,0)</f>
        <v>0.5</v>
      </c>
      <c r="E53" s="0" t="str">
        <f aca="false">VLOOKUP(B53,[1]courier_company_invoice!B53:I176,2,0)</f>
        <v>0.68</v>
      </c>
      <c r="F53" s="0" t="n">
        <f aca="false">_xlfn.CEILING.MATH(E53,0.5)</f>
        <v>1</v>
      </c>
      <c r="G53" s="0" t="str">
        <f aca="false">VLOOKUP(B53,[1]courier_company_invoice!B53:J176,9,0)</f>
        <v>d</v>
      </c>
      <c r="H53" s="0" t="str">
        <f aca="false">VLOOKUP(B53,[1]courier_company_invoice!B53:J176,5,0)</f>
        <v>d</v>
      </c>
      <c r="I53" s="0" t="n">
        <f aca="false">VLOOKUP(B53,[1]courier_company_invoice!$B$2:$P$125,15,0)</f>
        <v>45.4</v>
      </c>
      <c r="J53" s="0" t="n">
        <v>90.2</v>
      </c>
      <c r="K53" s="0" t="n">
        <v>-44.8</v>
      </c>
    </row>
    <row r="54" customFormat="false" ht="12.8" hidden="false" customHeight="false" outlineLevel="0" collapsed="false">
      <c r="A54" s="0" t="s">
        <v>121</v>
      </c>
      <c r="B54" s="0" t="s">
        <v>122</v>
      </c>
      <c r="C54" s="0" t="n">
        <f aca="false">VLOOKUP(B54,'[1]Pivot Table_Sheet1_1'!$A$2:$C$126,2,0)</f>
        <v>1.459</v>
      </c>
      <c r="D54" s="0" t="n">
        <f aca="false">VLOOKUP(B54,'[1]Pivot Table_Sheet1_1'!$A$2:$C$126,3,0)</f>
        <v>1.5</v>
      </c>
      <c r="E54" s="0" t="str">
        <f aca="false">VLOOKUP(B54,[1]courier_company_invoice!B54:I177,2,0)</f>
        <v>1.64</v>
      </c>
      <c r="F54" s="0" t="n">
        <f aca="false">_xlfn.CEILING.MATH(E54,0.5)</f>
        <v>2</v>
      </c>
      <c r="G54" s="0" t="str">
        <f aca="false">VLOOKUP(B54,[1]courier_company_invoice!B54:J177,9,0)</f>
        <v>d</v>
      </c>
      <c r="H54" s="0" t="str">
        <f aca="false">VLOOKUP(B54,[1]courier_company_invoice!B54:J177,5,0)</f>
        <v>d</v>
      </c>
      <c r="I54" s="0" t="n">
        <f aca="false">VLOOKUP(B54,[1]courier_company_invoice!$B$2:$P$125,15,0)</f>
        <v>135</v>
      </c>
      <c r="J54" s="0" t="n">
        <v>179.8</v>
      </c>
      <c r="K54" s="0" t="n">
        <v>-44.8</v>
      </c>
    </row>
    <row r="55" customFormat="false" ht="12.8" hidden="false" customHeight="false" outlineLevel="0" collapsed="false">
      <c r="A55" s="0" t="s">
        <v>123</v>
      </c>
      <c r="B55" s="0" t="s">
        <v>124</v>
      </c>
      <c r="C55" s="0" t="n">
        <f aca="false">VLOOKUP(B55,'[1]Pivot Table_Sheet1_1'!$A$2:$C$126,2,0)</f>
        <v>0.5</v>
      </c>
      <c r="D55" s="0" t="n">
        <f aca="false">VLOOKUP(B55,'[1]Pivot Table_Sheet1_1'!$A$2:$C$126,3,0)</f>
        <v>0.5</v>
      </c>
      <c r="E55" s="0" t="str">
        <f aca="false">VLOOKUP(B55,[1]courier_company_invoice!B55:I178,2,0)</f>
        <v>0.67</v>
      </c>
      <c r="F55" s="0" t="n">
        <f aca="false">_xlfn.CEILING.MATH(E55,0.5)</f>
        <v>1</v>
      </c>
      <c r="G55" s="0" t="str">
        <f aca="false">VLOOKUP(B55,[1]courier_company_invoice!B55:J178,9,0)</f>
        <v>d</v>
      </c>
      <c r="H55" s="0" t="str">
        <f aca="false">VLOOKUP(B55,[1]courier_company_invoice!B55:J178,5,0)</f>
        <v>d</v>
      </c>
      <c r="I55" s="0" t="n">
        <f aca="false">VLOOKUP(B55,[1]courier_company_invoice!$B$2:$P$125,15,0)</f>
        <v>45.4</v>
      </c>
      <c r="J55" s="0" t="n">
        <v>90.2</v>
      </c>
      <c r="K55" s="0" t="n">
        <v>-44.8</v>
      </c>
    </row>
    <row r="56" customFormat="false" ht="12.8" hidden="false" customHeight="false" outlineLevel="0" collapsed="false">
      <c r="A56" s="0" t="s">
        <v>125</v>
      </c>
      <c r="B56" s="0" t="s">
        <v>126</v>
      </c>
      <c r="C56" s="0" t="n">
        <f aca="false">VLOOKUP(B56,'[1]Pivot Table_Sheet1_1'!$A$2:$C$126,2,0)</f>
        <v>2.016</v>
      </c>
      <c r="D56" s="0" t="n">
        <f aca="false">VLOOKUP(B56,'[1]Pivot Table_Sheet1_1'!$A$2:$C$126,3,0)</f>
        <v>2.5</v>
      </c>
      <c r="E56" s="0" t="str">
        <f aca="false">VLOOKUP(B56,[1]courier_company_invoice!B56:I179,2,0)</f>
        <v>2</v>
      </c>
      <c r="F56" s="0" t="n">
        <f aca="false">_xlfn.CEILING.MATH(E56,0.5)</f>
        <v>2</v>
      </c>
      <c r="G56" s="0" t="str">
        <f aca="false">VLOOKUP(B56,[1]courier_company_invoice!B56:J179,9,0)</f>
        <v>d</v>
      </c>
      <c r="H56" s="0" t="str">
        <f aca="false">VLOOKUP(B56,[1]courier_company_invoice!B56:J179,5,0)</f>
        <v>d</v>
      </c>
      <c r="I56" s="0" t="n">
        <f aca="false">VLOOKUP(B56,[1]courier_company_invoice!$B$2:$P$125,15,0)</f>
        <v>224.6</v>
      </c>
      <c r="J56" s="0" t="n">
        <v>179.8</v>
      </c>
      <c r="K56" s="0" t="n">
        <v>44.8</v>
      </c>
    </row>
    <row r="57" customFormat="false" ht="12.8" hidden="false" customHeight="false" outlineLevel="0" collapsed="false">
      <c r="A57" s="0" t="s">
        <v>127</v>
      </c>
      <c r="B57" s="0" t="s">
        <v>128</v>
      </c>
      <c r="C57" s="0" t="n">
        <f aca="false">VLOOKUP(B57,'[1]Pivot Table_Sheet1_1'!$A$2:$C$126,2,0)</f>
        <v>1.048</v>
      </c>
      <c r="D57" s="0" t="n">
        <f aca="false">VLOOKUP(B57,'[1]Pivot Table_Sheet1_1'!$A$2:$C$126,3,0)</f>
        <v>1.5</v>
      </c>
      <c r="E57" s="0" t="str">
        <f aca="false">VLOOKUP(B57,[1]courier_company_invoice!B57:I180,2,0)</f>
        <v>1</v>
      </c>
      <c r="F57" s="0" t="n">
        <f aca="false">_xlfn.CEILING.MATH(E57,0.5)</f>
        <v>1</v>
      </c>
      <c r="G57" s="0" t="str">
        <f aca="false">VLOOKUP(B57,[1]courier_company_invoice!B57:J180,9,0)</f>
        <v>b</v>
      </c>
      <c r="H57" s="0" t="str">
        <f aca="false">VLOOKUP(B57,[1]courier_company_invoice!B57:J180,5,0)</f>
        <v>b</v>
      </c>
      <c r="I57" s="0" t="n">
        <f aca="false">VLOOKUP(B57,[1]courier_company_invoice!$B$2:$P$125,15,0)</f>
        <v>89.6</v>
      </c>
      <c r="J57" s="0" t="n">
        <v>61.3</v>
      </c>
      <c r="K57" s="0" t="n">
        <v>28.3</v>
      </c>
    </row>
    <row r="58" customFormat="false" ht="12.8" hidden="false" customHeight="false" outlineLevel="0" collapsed="false">
      <c r="A58" s="0" t="s">
        <v>129</v>
      </c>
      <c r="B58" s="0" t="s">
        <v>130</v>
      </c>
      <c r="C58" s="0" t="n">
        <f aca="false">VLOOKUP(B58,'[1]Pivot Table_Sheet1_1'!$A$2:$C$126,2,0)</f>
        <v>1.505</v>
      </c>
      <c r="D58" s="0" t="n">
        <f aca="false">VLOOKUP(B58,'[1]Pivot Table_Sheet1_1'!$A$2:$C$126,3,0)</f>
        <v>2</v>
      </c>
      <c r="E58" s="0" t="str">
        <f aca="false">VLOOKUP(B58,[1]courier_company_invoice!B58:I181,2,0)</f>
        <v>1.5</v>
      </c>
      <c r="F58" s="0" t="n">
        <f aca="false">_xlfn.CEILING.MATH(E58,0.5)</f>
        <v>1.5</v>
      </c>
      <c r="G58" s="0" t="str">
        <f aca="false">VLOOKUP(B58,[1]courier_company_invoice!B58:J181,9,0)</f>
        <v>b</v>
      </c>
      <c r="H58" s="0" t="str">
        <f aca="false">VLOOKUP(B58,[1]courier_company_invoice!B58:J181,5,0)</f>
        <v>b</v>
      </c>
      <c r="I58" s="0" t="n">
        <f aca="false">VLOOKUP(B58,[1]courier_company_invoice!$B$2:$P$125,15,0)</f>
        <v>117.9</v>
      </c>
      <c r="J58" s="0" t="n">
        <v>89.6</v>
      </c>
      <c r="K58" s="0" t="n">
        <v>28.3</v>
      </c>
    </row>
    <row r="59" customFormat="false" ht="12.8" hidden="false" customHeight="false" outlineLevel="0" collapsed="false">
      <c r="A59" s="0" t="s">
        <v>131</v>
      </c>
      <c r="B59" s="0" t="s">
        <v>132</v>
      </c>
      <c r="C59" s="0" t="n">
        <f aca="false">VLOOKUP(B59,'[1]Pivot Table_Sheet1_1'!$A$2:$C$126,2,0)</f>
        <v>1.517</v>
      </c>
      <c r="D59" s="0" t="n">
        <f aca="false">VLOOKUP(B59,'[1]Pivot Table_Sheet1_1'!$A$2:$C$126,3,0)</f>
        <v>2</v>
      </c>
      <c r="E59" s="0" t="str">
        <f aca="false">VLOOKUP(B59,[1]courier_company_invoice!B59:I182,2,0)</f>
        <v>1.5</v>
      </c>
      <c r="F59" s="0" t="n">
        <f aca="false">_xlfn.CEILING.MATH(E59,0.5)</f>
        <v>1.5</v>
      </c>
      <c r="G59" s="0" t="str">
        <f aca="false">VLOOKUP(B59,[1]courier_company_invoice!B59:J182,9,0)</f>
        <v>d</v>
      </c>
      <c r="H59" s="0" t="str">
        <f aca="false">VLOOKUP(B59,[1]courier_company_invoice!B59:J182,5,0)</f>
        <v>d</v>
      </c>
      <c r="I59" s="0" t="n">
        <f aca="false">VLOOKUP(B59,[1]courier_company_invoice!$B$2:$P$125,15,0)</f>
        <v>179.8</v>
      </c>
      <c r="J59" s="0" t="n">
        <v>135</v>
      </c>
      <c r="K59" s="0" t="n">
        <v>44.8</v>
      </c>
    </row>
    <row r="60" customFormat="false" ht="12.8" hidden="false" customHeight="false" outlineLevel="0" collapsed="false">
      <c r="A60" s="0" t="s">
        <v>133</v>
      </c>
      <c r="B60" s="0" t="s">
        <v>134</v>
      </c>
      <c r="C60" s="0" t="n">
        <f aca="false">VLOOKUP(B60,'[1]Pivot Table_Sheet1_1'!$A$2:$C$126,2,0)</f>
        <v>3.08</v>
      </c>
      <c r="D60" s="0" t="n">
        <f aca="false">VLOOKUP(B60,'[1]Pivot Table_Sheet1_1'!$A$2:$C$126,3,0)</f>
        <v>3.5</v>
      </c>
      <c r="E60" s="0" t="str">
        <f aca="false">VLOOKUP(B60,[1]courier_company_invoice!B60:I183,2,0)</f>
        <v>3</v>
      </c>
      <c r="F60" s="0" t="n">
        <f aca="false">_xlfn.CEILING.MATH(E60,0.5)</f>
        <v>3</v>
      </c>
      <c r="G60" s="0" t="str">
        <f aca="false">VLOOKUP(B60,[1]courier_company_invoice!B60:J183,9,0)</f>
        <v>d</v>
      </c>
      <c r="H60" s="0" t="str">
        <f aca="false">VLOOKUP(B60,[1]courier_company_invoice!B60:J183,5,0)</f>
        <v>d</v>
      </c>
      <c r="I60" s="0" t="n">
        <f aca="false">VLOOKUP(B60,[1]courier_company_invoice!$B$2:$P$125,15,0)</f>
        <v>314.2</v>
      </c>
      <c r="J60" s="0" t="n">
        <v>269.4</v>
      </c>
      <c r="K60" s="0" t="n">
        <v>44.8</v>
      </c>
    </row>
    <row r="61" customFormat="false" ht="12.8" hidden="false" customHeight="false" outlineLevel="0" collapsed="false">
      <c r="A61" s="0" t="s">
        <v>135</v>
      </c>
      <c r="B61" s="0" t="s">
        <v>136</v>
      </c>
      <c r="C61" s="0" t="n">
        <f aca="false">VLOOKUP(B61,'[1]Pivot Table_Sheet1_1'!$A$2:$C$126,2,0)</f>
        <v>1.621</v>
      </c>
      <c r="D61" s="0" t="n">
        <f aca="false">VLOOKUP(B61,'[1]Pivot Table_Sheet1_1'!$A$2:$C$126,3,0)</f>
        <v>2</v>
      </c>
      <c r="E61" s="0" t="str">
        <f aca="false">VLOOKUP(B61,[1]courier_company_invoice!B61:I184,2,0)</f>
        <v>1.7</v>
      </c>
      <c r="F61" s="0" t="n">
        <f aca="false">_xlfn.CEILING.MATH(E61,0.5)</f>
        <v>2</v>
      </c>
      <c r="G61" s="0" t="str">
        <f aca="false">VLOOKUP(B61,[1]courier_company_invoice!B61:J184,9,0)</f>
        <v>b</v>
      </c>
      <c r="H61" s="0" t="str">
        <f aca="false">VLOOKUP(B61,[1]courier_company_invoice!B61:J184,5,0)</f>
        <v>d</v>
      </c>
      <c r="I61" s="0" t="n">
        <f aca="false">VLOOKUP(B61,[1]courier_company_invoice!$B$2:$P$125,15,0)</f>
        <v>117.9</v>
      </c>
      <c r="J61" s="0" t="n">
        <v>179.8</v>
      </c>
      <c r="K61" s="0" t="n">
        <v>-61.9</v>
      </c>
    </row>
    <row r="62" customFormat="false" ht="12.8" hidden="false" customHeight="false" outlineLevel="0" collapsed="false">
      <c r="A62" s="0" t="s">
        <v>137</v>
      </c>
      <c r="B62" s="0" t="s">
        <v>138</v>
      </c>
      <c r="C62" s="0" t="n">
        <f aca="false">VLOOKUP(B62,'[1]Pivot Table_Sheet1_1'!$A$2:$C$126,2,0)</f>
        <v>0.607</v>
      </c>
      <c r="D62" s="0" t="n">
        <f aca="false">VLOOKUP(B62,'[1]Pivot Table_Sheet1_1'!$A$2:$C$126,3,0)</f>
        <v>1</v>
      </c>
      <c r="E62" s="0" t="str">
        <f aca="false">VLOOKUP(B62,[1]courier_company_invoice!B62:I185,2,0)</f>
        <v>0.79</v>
      </c>
      <c r="F62" s="0" t="n">
        <f aca="false">_xlfn.CEILING.MATH(E62,0.5)</f>
        <v>1</v>
      </c>
      <c r="G62" s="0" t="str">
        <f aca="false">VLOOKUP(B62,[1]courier_company_invoice!B62:J185,9,0)</f>
        <v>b</v>
      </c>
      <c r="H62" s="0" t="str">
        <f aca="false">VLOOKUP(B62,[1]courier_company_invoice!B62:J185,5,0)</f>
        <v>d</v>
      </c>
      <c r="I62" s="0" t="n">
        <f aca="false">VLOOKUP(B62,[1]courier_company_invoice!$B$2:$P$125,15,0)</f>
        <v>61.3</v>
      </c>
      <c r="J62" s="0" t="n">
        <v>90.2</v>
      </c>
      <c r="K62" s="0" t="n">
        <v>-28.9</v>
      </c>
    </row>
    <row r="63" customFormat="false" ht="12.8" hidden="false" customHeight="false" outlineLevel="0" collapsed="false">
      <c r="A63" s="0" t="s">
        <v>139</v>
      </c>
      <c r="B63" s="0" t="s">
        <v>140</v>
      </c>
      <c r="C63" s="0" t="n">
        <f aca="false">VLOOKUP(B63,'[1]Pivot Table_Sheet1_1'!$A$2:$C$126,2,0)</f>
        <v>0.5</v>
      </c>
      <c r="D63" s="0" t="n">
        <f aca="false">VLOOKUP(B63,'[1]Pivot Table_Sheet1_1'!$A$2:$C$126,3,0)</f>
        <v>0.5</v>
      </c>
      <c r="E63" s="0" t="str">
        <f aca="false">VLOOKUP(B63,[1]courier_company_invoice!B63:I186,2,0)</f>
        <v>0.5</v>
      </c>
      <c r="F63" s="0" t="n">
        <f aca="false">_xlfn.CEILING.MATH(E63,0.5)</f>
        <v>0.5</v>
      </c>
      <c r="G63" s="0" t="str">
        <f aca="false">VLOOKUP(B63,[1]courier_company_invoice!B63:J186,9,0)</f>
        <v>b</v>
      </c>
      <c r="H63" s="0" t="str">
        <f aca="false">VLOOKUP(B63,[1]courier_company_invoice!B63:J186,5,0)</f>
        <v>d</v>
      </c>
      <c r="I63" s="0" t="n">
        <f aca="false">VLOOKUP(B63,[1]courier_company_invoice!$B$2:$P$125,15,0)</f>
        <v>33</v>
      </c>
      <c r="J63" s="0" t="n">
        <v>45.4</v>
      </c>
      <c r="K63" s="0" t="n">
        <v>-12.4</v>
      </c>
    </row>
    <row r="64" customFormat="false" ht="12.8" hidden="false" customHeight="false" outlineLevel="0" collapsed="false">
      <c r="A64" s="0" t="s">
        <v>141</v>
      </c>
      <c r="B64" s="0" t="s">
        <v>142</v>
      </c>
      <c r="C64" s="0" t="n">
        <f aca="false">VLOOKUP(B64,'[1]Pivot Table_Sheet1_1'!$A$2:$C$126,2,0)</f>
        <v>0.601</v>
      </c>
      <c r="D64" s="0" t="n">
        <f aca="false">VLOOKUP(B64,'[1]Pivot Table_Sheet1_1'!$A$2:$C$126,3,0)</f>
        <v>1</v>
      </c>
      <c r="E64" s="0" t="str">
        <f aca="false">VLOOKUP(B64,[1]courier_company_invoice!B64:I187,2,0)</f>
        <v>0.77</v>
      </c>
      <c r="F64" s="0" t="n">
        <f aca="false">_xlfn.CEILING.MATH(E64,0.5)</f>
        <v>1</v>
      </c>
      <c r="G64" s="0" t="str">
        <f aca="false">VLOOKUP(B64,[1]courier_company_invoice!B64:J187,9,0)</f>
        <v>b</v>
      </c>
      <c r="H64" s="0" t="str">
        <f aca="false">VLOOKUP(B64,[1]courier_company_invoice!B64:J187,5,0)</f>
        <v>d</v>
      </c>
      <c r="I64" s="0" t="n">
        <f aca="false">VLOOKUP(B64,[1]courier_company_invoice!$B$2:$P$125,15,0)</f>
        <v>61.3</v>
      </c>
      <c r="J64" s="0" t="n">
        <v>90.2</v>
      </c>
      <c r="K64" s="0" t="n">
        <v>-28.9</v>
      </c>
    </row>
    <row r="65" customFormat="false" ht="12.8" hidden="false" customHeight="false" outlineLevel="0" collapsed="false">
      <c r="A65" s="0" t="s">
        <v>143</v>
      </c>
      <c r="B65" s="0" t="s">
        <v>144</v>
      </c>
      <c r="C65" s="0" t="n">
        <f aca="false">VLOOKUP(B65,'[1]Pivot Table_Sheet1_1'!$A$2:$C$126,2,0)</f>
        <v>0.731</v>
      </c>
      <c r="D65" s="0" t="n">
        <f aca="false">VLOOKUP(B65,'[1]Pivot Table_Sheet1_1'!$A$2:$C$126,3,0)</f>
        <v>1</v>
      </c>
      <c r="E65" s="0" t="str">
        <f aca="false">VLOOKUP(B65,[1]courier_company_invoice!B65:I188,2,0)</f>
        <v>0.8</v>
      </c>
      <c r="F65" s="0" t="n">
        <f aca="false">_xlfn.CEILING.MATH(E65,0.5)</f>
        <v>1</v>
      </c>
      <c r="G65" s="0" t="str">
        <f aca="false">VLOOKUP(B65,[1]courier_company_invoice!B65:J188,9,0)</f>
        <v>b</v>
      </c>
      <c r="H65" s="0" t="str">
        <f aca="false">VLOOKUP(B65,[1]courier_company_invoice!B65:J188,5,0)</f>
        <v>d</v>
      </c>
      <c r="I65" s="0" t="n">
        <f aca="false">VLOOKUP(B65,[1]courier_company_invoice!$B$2:$P$125,15,0)</f>
        <v>61.3</v>
      </c>
      <c r="J65" s="0" t="n">
        <v>90.2</v>
      </c>
      <c r="K65" s="0" t="n">
        <v>-28.9</v>
      </c>
    </row>
    <row r="66" customFormat="false" ht="12.8" hidden="false" customHeight="false" outlineLevel="0" collapsed="false">
      <c r="A66" s="0" t="s">
        <v>145</v>
      </c>
      <c r="B66" s="0" t="s">
        <v>146</v>
      </c>
      <c r="C66" s="0" t="n">
        <f aca="false">VLOOKUP(B66,'[1]Pivot Table_Sheet1_1'!$A$2:$C$126,2,0)</f>
        <v>0.601</v>
      </c>
      <c r="D66" s="0" t="n">
        <f aca="false">VLOOKUP(B66,'[1]Pivot Table_Sheet1_1'!$A$2:$C$126,3,0)</f>
        <v>1</v>
      </c>
      <c r="E66" s="0" t="str">
        <f aca="false">VLOOKUP(B66,[1]courier_company_invoice!B66:I189,2,0)</f>
        <v>0.76</v>
      </c>
      <c r="F66" s="0" t="n">
        <f aca="false">_xlfn.CEILING.MATH(E66,0.5)</f>
        <v>1</v>
      </c>
      <c r="G66" s="0" t="str">
        <f aca="false">VLOOKUP(B66,[1]courier_company_invoice!B66:J189,9,0)</f>
        <v>b</v>
      </c>
      <c r="H66" s="0" t="str">
        <f aca="false">VLOOKUP(B66,[1]courier_company_invoice!B66:J189,5,0)</f>
        <v>d</v>
      </c>
      <c r="I66" s="0" t="n">
        <f aca="false">VLOOKUP(B66,[1]courier_company_invoice!$B$2:$P$125,15,0)</f>
        <v>61.3</v>
      </c>
      <c r="J66" s="0" t="n">
        <v>90.2</v>
      </c>
      <c r="K66" s="0" t="n">
        <v>-28.9</v>
      </c>
    </row>
    <row r="67" customFormat="false" ht="12.8" hidden="false" customHeight="false" outlineLevel="0" collapsed="false">
      <c r="A67" s="0" t="s">
        <v>147</v>
      </c>
      <c r="B67" s="0" t="s">
        <v>148</v>
      </c>
      <c r="C67" s="0" t="n">
        <f aca="false">VLOOKUP(B67,'[1]Pivot Table_Sheet1_1'!$A$2:$C$126,2,0)</f>
        <v>0.607</v>
      </c>
      <c r="D67" s="0" t="n">
        <f aca="false">VLOOKUP(B67,'[1]Pivot Table_Sheet1_1'!$A$2:$C$126,3,0)</f>
        <v>1</v>
      </c>
      <c r="E67" s="0" t="str">
        <f aca="false">VLOOKUP(B67,[1]courier_company_invoice!B67:I190,2,0)</f>
        <v>0.76</v>
      </c>
      <c r="F67" s="0" t="n">
        <f aca="false">_xlfn.CEILING.MATH(E67,0.5)</f>
        <v>1</v>
      </c>
      <c r="G67" s="0" t="str">
        <f aca="false">VLOOKUP(B67,[1]courier_company_invoice!B67:J190,9,0)</f>
        <v>b</v>
      </c>
      <c r="H67" s="0" t="str">
        <f aca="false">VLOOKUP(B67,[1]courier_company_invoice!B67:J190,5,0)</f>
        <v>d</v>
      </c>
      <c r="I67" s="0" t="n">
        <f aca="false">VLOOKUP(B67,[1]courier_company_invoice!$B$2:$P$125,15,0)</f>
        <v>61.3</v>
      </c>
      <c r="J67" s="0" t="n">
        <v>90.2</v>
      </c>
      <c r="K67" s="0" t="n">
        <v>-28.9</v>
      </c>
    </row>
    <row r="68" customFormat="false" ht="12.8" hidden="false" customHeight="false" outlineLevel="0" collapsed="false">
      <c r="A68" s="0" t="s">
        <v>149</v>
      </c>
      <c r="B68" s="0" t="s">
        <v>150</v>
      </c>
      <c r="C68" s="0" t="n">
        <f aca="false">VLOOKUP(B68,'[1]Pivot Table_Sheet1_1'!$A$2:$C$126,2,0)</f>
        <v>0.505</v>
      </c>
      <c r="D68" s="0" t="n">
        <f aca="false">VLOOKUP(B68,'[1]Pivot Table_Sheet1_1'!$A$2:$C$126,3,0)</f>
        <v>1</v>
      </c>
      <c r="E68" s="0" t="str">
        <f aca="false">VLOOKUP(B68,[1]courier_company_invoice!B68:I191,2,0)</f>
        <v>0.6</v>
      </c>
      <c r="F68" s="0" t="n">
        <f aca="false">_xlfn.CEILING.MATH(E68,0.5)</f>
        <v>1</v>
      </c>
      <c r="G68" s="0" t="str">
        <f aca="false">VLOOKUP(B68,[1]courier_company_invoice!B68:J191,9,0)</f>
        <v>b</v>
      </c>
      <c r="H68" s="0" t="str">
        <f aca="false">VLOOKUP(B68,[1]courier_company_invoice!B68:J191,5,0)</f>
        <v>d</v>
      </c>
      <c r="I68" s="0" t="n">
        <f aca="false">VLOOKUP(B68,[1]courier_company_invoice!$B$2:$P$125,15,0)</f>
        <v>61.3</v>
      </c>
      <c r="J68" s="0" t="n">
        <v>90.2</v>
      </c>
      <c r="K68" s="0" t="n">
        <v>-28.9</v>
      </c>
    </row>
    <row r="69" customFormat="false" ht="12.8" hidden="false" customHeight="false" outlineLevel="0" collapsed="false">
      <c r="A69" s="0" t="s">
        <v>151</v>
      </c>
      <c r="B69" s="0" t="s">
        <v>152</v>
      </c>
      <c r="C69" s="0" t="n">
        <f aca="false">VLOOKUP(B69,'[1]Pivot Table_Sheet1_1'!$A$2:$C$126,2,0)</f>
        <v>0.508</v>
      </c>
      <c r="D69" s="0" t="n">
        <f aca="false">VLOOKUP(B69,'[1]Pivot Table_Sheet1_1'!$A$2:$C$126,3,0)</f>
        <v>1</v>
      </c>
      <c r="E69" s="0" t="str">
        <f aca="false">VLOOKUP(B69,[1]courier_company_invoice!B69:I192,2,0)</f>
        <v>0.59</v>
      </c>
      <c r="F69" s="0" t="n">
        <f aca="false">_xlfn.CEILING.MATH(E69,0.5)</f>
        <v>1</v>
      </c>
      <c r="G69" s="0" t="str">
        <f aca="false">VLOOKUP(B69,[1]courier_company_invoice!B69:J192,9,0)</f>
        <v>b</v>
      </c>
      <c r="H69" s="0" t="str">
        <f aca="false">VLOOKUP(B69,[1]courier_company_invoice!B69:J192,5,0)</f>
        <v>d</v>
      </c>
      <c r="I69" s="0" t="n">
        <f aca="false">VLOOKUP(B69,[1]courier_company_invoice!$B$2:$P$125,15,0)</f>
        <v>61.3</v>
      </c>
      <c r="J69" s="0" t="n">
        <v>90.2</v>
      </c>
      <c r="K69" s="0" t="n">
        <v>-28.9</v>
      </c>
    </row>
    <row r="70" customFormat="false" ht="12.8" hidden="false" customHeight="false" outlineLevel="0" collapsed="false">
      <c r="A70" s="0" t="s">
        <v>153</v>
      </c>
      <c r="B70" s="0" t="s">
        <v>154</v>
      </c>
      <c r="C70" s="0" t="n">
        <f aca="false">VLOOKUP(B70,'[1]Pivot Table_Sheet1_1'!$A$2:$C$126,2,0)</f>
        <v>0.607</v>
      </c>
      <c r="D70" s="0" t="n">
        <f aca="false">VLOOKUP(B70,'[1]Pivot Table_Sheet1_1'!$A$2:$C$126,3,0)</f>
        <v>1</v>
      </c>
      <c r="E70" s="0" t="str">
        <f aca="false">VLOOKUP(B70,[1]courier_company_invoice!B70:I193,2,0)</f>
        <v>0.8</v>
      </c>
      <c r="F70" s="0" t="n">
        <f aca="false">_xlfn.CEILING.MATH(E70,0.5)</f>
        <v>1</v>
      </c>
      <c r="G70" s="0" t="str">
        <f aca="false">VLOOKUP(B70,[1]courier_company_invoice!B70:J193,9,0)</f>
        <v>b</v>
      </c>
      <c r="H70" s="0" t="str">
        <f aca="false">VLOOKUP(B70,[1]courier_company_invoice!B70:J193,5,0)</f>
        <v>d</v>
      </c>
      <c r="I70" s="0" t="n">
        <f aca="false">VLOOKUP(B70,[1]courier_company_invoice!$B$2:$P$125,15,0)</f>
        <v>61.3</v>
      </c>
      <c r="J70" s="0" t="n">
        <v>90.2</v>
      </c>
      <c r="K70" s="0" t="n">
        <v>-28.9</v>
      </c>
    </row>
    <row r="71" customFormat="false" ht="12.8" hidden="false" customHeight="false" outlineLevel="0" collapsed="false">
      <c r="A71" s="0" t="s">
        <v>155</v>
      </c>
      <c r="B71" s="0" t="s">
        <v>156</v>
      </c>
      <c r="C71" s="0" t="n">
        <f aca="false">VLOOKUP(B71,'[1]Pivot Table_Sheet1_1'!$A$2:$C$126,2,0)</f>
        <v>0.5</v>
      </c>
      <c r="D71" s="0" t="n">
        <f aca="false">VLOOKUP(B71,'[1]Pivot Table_Sheet1_1'!$A$2:$C$126,3,0)</f>
        <v>0.5</v>
      </c>
      <c r="E71" s="0" t="str">
        <f aca="false">VLOOKUP(B71,[1]courier_company_invoice!B71:I194,2,0)</f>
        <v>0.5</v>
      </c>
      <c r="F71" s="0" t="n">
        <f aca="false">_xlfn.CEILING.MATH(E71,0.5)</f>
        <v>0.5</v>
      </c>
      <c r="G71" s="0" t="str">
        <f aca="false">VLOOKUP(B71,[1]courier_company_invoice!B71:J194,9,0)</f>
        <v>b</v>
      </c>
      <c r="H71" s="0" t="str">
        <f aca="false">VLOOKUP(B71,[1]courier_company_invoice!B71:J194,5,0)</f>
        <v>d</v>
      </c>
      <c r="I71" s="0" t="n">
        <f aca="false">VLOOKUP(B71,[1]courier_company_invoice!$B$2:$P$125,15,0)</f>
        <v>20.5</v>
      </c>
      <c r="J71" s="0" t="n">
        <v>86.7</v>
      </c>
      <c r="K71" s="0" t="n">
        <v>-66.2</v>
      </c>
    </row>
    <row r="72" customFormat="false" ht="12.8" hidden="false" customHeight="false" outlineLevel="0" collapsed="false">
      <c r="A72" s="0" t="s">
        <v>157</v>
      </c>
      <c r="B72" s="0" t="s">
        <v>158</v>
      </c>
      <c r="C72" s="0" t="n">
        <f aca="false">VLOOKUP(B72,'[1]Pivot Table_Sheet1_1'!$A$2:$C$126,2,0)</f>
        <v>2.572</v>
      </c>
      <c r="D72" s="0" t="n">
        <f aca="false">VLOOKUP(B72,'[1]Pivot Table_Sheet1_1'!$A$2:$C$126,3,0)</f>
        <v>3</v>
      </c>
      <c r="E72" s="0" t="str">
        <f aca="false">VLOOKUP(B72,[1]courier_company_invoice!B72:I195,2,0)</f>
        <v>2.94</v>
      </c>
      <c r="F72" s="0" t="n">
        <f aca="false">_xlfn.CEILING.MATH(E72,0.5)</f>
        <v>3</v>
      </c>
      <c r="G72" s="0" t="str">
        <f aca="false">VLOOKUP(B72,[1]courier_company_invoice!B72:J195,9,0)</f>
        <v>b</v>
      </c>
      <c r="H72" s="0" t="str">
        <f aca="false">VLOOKUP(B72,[1]courier_company_invoice!B72:J195,5,0)</f>
        <v>d</v>
      </c>
      <c r="I72" s="0" t="n">
        <f aca="false">VLOOKUP(B72,[1]courier_company_invoice!$B$2:$P$125,15,0)</f>
        <v>174.5</v>
      </c>
      <c r="J72" s="0" t="n">
        <v>269.4</v>
      </c>
      <c r="K72" s="0" t="n">
        <v>-94.9</v>
      </c>
    </row>
    <row r="73" customFormat="false" ht="12.8" hidden="false" customHeight="false" outlineLevel="0" collapsed="false">
      <c r="A73" s="0" t="s">
        <v>159</v>
      </c>
      <c r="B73" s="0" t="s">
        <v>160</v>
      </c>
      <c r="C73" s="0" t="n">
        <f aca="false">VLOOKUP(B73,'[1]Pivot Table_Sheet1_1'!$A$2:$C$126,2,0)</f>
        <v>0.72</v>
      </c>
      <c r="D73" s="0" t="n">
        <f aca="false">VLOOKUP(B73,'[1]Pivot Table_Sheet1_1'!$A$2:$C$126,3,0)</f>
        <v>1</v>
      </c>
      <c r="E73" s="0" t="str">
        <f aca="false">VLOOKUP(B73,[1]courier_company_invoice!B73:I196,2,0)</f>
        <v>1</v>
      </c>
      <c r="F73" s="0" t="n">
        <f aca="false">_xlfn.CEILING.MATH(E73,0.5)</f>
        <v>1</v>
      </c>
      <c r="G73" s="0" t="str">
        <f aca="false">VLOOKUP(B73,[1]courier_company_invoice!B73:J196,9,0)</f>
        <v>b</v>
      </c>
      <c r="H73" s="0" t="str">
        <f aca="false">VLOOKUP(B73,[1]courier_company_invoice!B73:J196,5,0)</f>
        <v>d</v>
      </c>
      <c r="I73" s="0" t="n">
        <f aca="false">VLOOKUP(B73,[1]courier_company_invoice!$B$2:$P$125,15,0)</f>
        <v>61.3</v>
      </c>
      <c r="J73" s="0" t="n">
        <v>90.2</v>
      </c>
      <c r="K73" s="0" t="n">
        <v>-28.9</v>
      </c>
    </row>
    <row r="74" customFormat="false" ht="12.8" hidden="false" customHeight="false" outlineLevel="0" collapsed="false">
      <c r="A74" s="0" t="s">
        <v>161</v>
      </c>
      <c r="B74" s="0" t="s">
        <v>162</v>
      </c>
      <c r="C74" s="0" t="n">
        <f aca="false">VLOOKUP(B74,'[1]Pivot Table_Sheet1_1'!$A$2:$C$126,2,0)</f>
        <v>0.563</v>
      </c>
      <c r="D74" s="0" t="n">
        <f aca="false">VLOOKUP(B74,'[1]Pivot Table_Sheet1_1'!$A$2:$C$126,3,0)</f>
        <v>1</v>
      </c>
      <c r="E74" s="0" t="str">
        <f aca="false">VLOOKUP(B74,[1]courier_company_invoice!B74:I197,2,0)</f>
        <v>0.61</v>
      </c>
      <c r="F74" s="0" t="n">
        <f aca="false">_xlfn.CEILING.MATH(E74,0.5)</f>
        <v>1</v>
      </c>
      <c r="G74" s="0" t="str">
        <f aca="false">VLOOKUP(B74,[1]courier_company_invoice!B74:J197,9,0)</f>
        <v>b</v>
      </c>
      <c r="H74" s="0" t="str">
        <f aca="false">VLOOKUP(B74,[1]courier_company_invoice!B74:J197,5,0)</f>
        <v>d</v>
      </c>
      <c r="I74" s="0" t="n">
        <f aca="false">VLOOKUP(B74,[1]courier_company_invoice!$B$2:$P$125,15,0)</f>
        <v>61.3</v>
      </c>
      <c r="J74" s="0" t="n">
        <v>90.2</v>
      </c>
      <c r="K74" s="0" t="n">
        <v>-28.9</v>
      </c>
    </row>
    <row r="75" customFormat="false" ht="12.8" hidden="false" customHeight="false" outlineLevel="0" collapsed="false">
      <c r="A75" s="0" t="s">
        <v>163</v>
      </c>
      <c r="B75" s="0" t="s">
        <v>164</v>
      </c>
      <c r="C75" s="0" t="n">
        <f aca="false">VLOOKUP(B75,'[1]Pivot Table_Sheet1_1'!$A$2:$C$126,2,0)</f>
        <v>0.127</v>
      </c>
      <c r="D75" s="0" t="n">
        <f aca="false">VLOOKUP(B75,'[1]Pivot Table_Sheet1_1'!$A$2:$C$126,3,0)</f>
        <v>0.5</v>
      </c>
      <c r="E75" s="0" t="str">
        <f aca="false">VLOOKUP(B75,[1]courier_company_invoice!B75:I198,2,0)</f>
        <v>0.15</v>
      </c>
      <c r="F75" s="0" t="n">
        <f aca="false">_xlfn.CEILING.MATH(E75,0.5)</f>
        <v>0.5</v>
      </c>
      <c r="G75" s="0" t="str">
        <f aca="false">VLOOKUP(B75,[1]courier_company_invoice!B75:J198,9,0)</f>
        <v>b</v>
      </c>
      <c r="H75" s="0" t="str">
        <f aca="false">VLOOKUP(B75,[1]courier_company_invoice!B75:J198,5,0)</f>
        <v>d</v>
      </c>
      <c r="I75" s="0" t="n">
        <f aca="false">VLOOKUP(B75,[1]courier_company_invoice!$B$2:$P$125,15,0)</f>
        <v>20.5</v>
      </c>
      <c r="J75" s="0" t="n">
        <v>86.7</v>
      </c>
      <c r="K75" s="0" t="n">
        <v>-66.2</v>
      </c>
    </row>
    <row r="76" customFormat="false" ht="12.8" hidden="false" customHeight="false" outlineLevel="0" collapsed="false">
      <c r="A76" s="0" t="s">
        <v>165</v>
      </c>
      <c r="B76" s="0" t="s">
        <v>166</v>
      </c>
      <c r="C76" s="0" t="n">
        <f aca="false">VLOOKUP(B76,'[1]Pivot Table_Sheet1_1'!$A$2:$C$126,2,0)</f>
        <v>0.22</v>
      </c>
      <c r="D76" s="0" t="n">
        <f aca="false">VLOOKUP(B76,'[1]Pivot Table_Sheet1_1'!$A$2:$C$126,3,0)</f>
        <v>0.5</v>
      </c>
      <c r="E76" s="0" t="str">
        <f aca="false">VLOOKUP(B76,[1]courier_company_invoice!B76:I199,2,0)</f>
        <v>0.2</v>
      </c>
      <c r="F76" s="0" t="n">
        <f aca="false">_xlfn.CEILING.MATH(E76,0.5)</f>
        <v>0.5</v>
      </c>
      <c r="G76" s="0" t="str">
        <f aca="false">VLOOKUP(B76,[1]courier_company_invoice!B76:J199,9,0)</f>
        <v>b</v>
      </c>
      <c r="H76" s="0" t="str">
        <f aca="false">VLOOKUP(B76,[1]courier_company_invoice!B76:J199,5,0)</f>
        <v>d</v>
      </c>
      <c r="I76" s="0" t="n">
        <f aca="false">VLOOKUP(B76,[1]courier_company_invoice!$B$2:$P$125,15,0)</f>
        <v>33</v>
      </c>
      <c r="J76" s="0" t="n">
        <v>45.4</v>
      </c>
      <c r="K76" s="0" t="n">
        <v>-12.4</v>
      </c>
    </row>
    <row r="77" customFormat="false" ht="12.8" hidden="false" customHeight="false" outlineLevel="0" collapsed="false">
      <c r="A77" s="0" t="s">
        <v>167</v>
      </c>
      <c r="B77" s="0" t="s">
        <v>168</v>
      </c>
      <c r="C77" s="0" t="n">
        <f aca="false">VLOOKUP(B77,'[1]Pivot Table_Sheet1_1'!$A$2:$C$126,2,0)</f>
        <v>0.554</v>
      </c>
      <c r="D77" s="0" t="n">
        <f aca="false">VLOOKUP(B77,'[1]Pivot Table_Sheet1_1'!$A$2:$C$126,3,0)</f>
        <v>1</v>
      </c>
      <c r="E77" s="0" t="str">
        <f aca="false">VLOOKUP(B77,[1]courier_company_invoice!B77:I200,2,0)</f>
        <v>0.7</v>
      </c>
      <c r="F77" s="0" t="n">
        <f aca="false">_xlfn.CEILING.MATH(E77,0.5)</f>
        <v>1</v>
      </c>
      <c r="G77" s="0" t="str">
        <f aca="false">VLOOKUP(B77,[1]courier_company_invoice!B77:J200,9,0)</f>
        <v>b</v>
      </c>
      <c r="H77" s="0" t="str">
        <f aca="false">VLOOKUP(B77,[1]courier_company_invoice!B77:J200,5,0)</f>
        <v>d</v>
      </c>
      <c r="I77" s="0" t="n">
        <f aca="false">VLOOKUP(B77,[1]courier_company_invoice!$B$2:$P$125,15,0)</f>
        <v>61.3</v>
      </c>
      <c r="J77" s="0" t="n">
        <v>90.2</v>
      </c>
      <c r="K77" s="0" t="n">
        <v>-28.9</v>
      </c>
    </row>
    <row r="78" customFormat="false" ht="12.8" hidden="false" customHeight="false" outlineLevel="0" collapsed="false">
      <c r="A78" s="0" t="s">
        <v>169</v>
      </c>
      <c r="B78" s="0" t="s">
        <v>170</v>
      </c>
      <c r="C78" s="0" t="n">
        <f aca="false">VLOOKUP(B78,'[1]Pivot Table_Sheet1_1'!$A$2:$C$126,2,0)</f>
        <v>0.5</v>
      </c>
      <c r="D78" s="0" t="n">
        <f aca="false">VLOOKUP(B78,'[1]Pivot Table_Sheet1_1'!$A$2:$C$126,3,0)</f>
        <v>0.5</v>
      </c>
      <c r="E78" s="0" t="str">
        <f aca="false">VLOOKUP(B78,[1]courier_company_invoice!B78:I201,2,0)</f>
        <v>0.5</v>
      </c>
      <c r="F78" s="0" t="n">
        <f aca="false">_xlfn.CEILING.MATH(E78,0.5)</f>
        <v>0.5</v>
      </c>
      <c r="G78" s="0" t="str">
        <f aca="false">VLOOKUP(B78,[1]courier_company_invoice!B78:J201,9,0)</f>
        <v>b</v>
      </c>
      <c r="H78" s="0" t="str">
        <f aca="false">VLOOKUP(B78,[1]courier_company_invoice!B78:J201,5,0)</f>
        <v>d</v>
      </c>
      <c r="I78" s="0" t="n">
        <f aca="false">VLOOKUP(B78,[1]courier_company_invoice!$B$2:$P$125,15,0)</f>
        <v>33</v>
      </c>
      <c r="J78" s="0" t="n">
        <v>45.4</v>
      </c>
      <c r="K78" s="0" t="n">
        <v>-12.4</v>
      </c>
    </row>
    <row r="79" customFormat="false" ht="12.8" hidden="false" customHeight="false" outlineLevel="0" collapsed="false">
      <c r="A79" s="0" t="s">
        <v>171</v>
      </c>
      <c r="B79" s="0" t="s">
        <v>172</v>
      </c>
      <c r="C79" s="0" t="n">
        <f aca="false">VLOOKUP(B79,'[1]Pivot Table_Sheet1_1'!$A$2:$C$126,2,0)</f>
        <v>2.098</v>
      </c>
      <c r="D79" s="0" t="n">
        <f aca="false">VLOOKUP(B79,'[1]Pivot Table_Sheet1_1'!$A$2:$C$126,3,0)</f>
        <v>2.5</v>
      </c>
      <c r="E79" s="0" t="str">
        <f aca="false">VLOOKUP(B79,[1]courier_company_invoice!B79:I202,2,0)</f>
        <v>2.1</v>
      </c>
      <c r="F79" s="0" t="n">
        <f aca="false">_xlfn.CEILING.MATH(E79,0.5)</f>
        <v>2.5</v>
      </c>
      <c r="G79" s="0" t="str">
        <f aca="false">VLOOKUP(B79,[1]courier_company_invoice!B79:J202,9,0)</f>
        <v>b</v>
      </c>
      <c r="H79" s="0" t="str">
        <f aca="false">VLOOKUP(B79,[1]courier_company_invoice!B79:J202,5,0)</f>
        <v>d</v>
      </c>
      <c r="I79" s="0" t="n">
        <f aca="false">VLOOKUP(B79,[1]courier_company_invoice!$B$2:$P$125,15,0)</f>
        <v>146.2</v>
      </c>
      <c r="J79" s="0" t="n">
        <v>224.6</v>
      </c>
      <c r="K79" s="0" t="n">
        <v>-78.4</v>
      </c>
    </row>
    <row r="80" customFormat="false" ht="12.8" hidden="false" customHeight="false" outlineLevel="0" collapsed="false">
      <c r="A80" s="0" t="s">
        <v>173</v>
      </c>
      <c r="B80" s="0" t="s">
        <v>174</v>
      </c>
      <c r="C80" s="0" t="n">
        <f aca="false">VLOOKUP(B80,'[1]Pivot Table_Sheet1_1'!$A$2:$C$126,2,0)</f>
        <v>0.177</v>
      </c>
      <c r="D80" s="0" t="n">
        <f aca="false">VLOOKUP(B80,'[1]Pivot Table_Sheet1_1'!$A$2:$C$126,3,0)</f>
        <v>0.5</v>
      </c>
      <c r="E80" s="0" t="str">
        <f aca="false">VLOOKUP(B80,[1]courier_company_invoice!B80:I203,2,0)</f>
        <v>0.2</v>
      </c>
      <c r="F80" s="0" t="n">
        <f aca="false">_xlfn.CEILING.MATH(E80,0.5)</f>
        <v>0.5</v>
      </c>
      <c r="G80" s="0" t="str">
        <f aca="false">VLOOKUP(B80,[1]courier_company_invoice!B80:J203,9,0)</f>
        <v>b</v>
      </c>
      <c r="H80" s="0" t="str">
        <f aca="false">VLOOKUP(B80,[1]courier_company_invoice!B80:J203,5,0)</f>
        <v>d</v>
      </c>
      <c r="I80" s="0" t="n">
        <f aca="false">VLOOKUP(B80,[1]courier_company_invoice!$B$2:$P$125,15,0)</f>
        <v>33</v>
      </c>
      <c r="J80" s="0" t="n">
        <v>45.4</v>
      </c>
      <c r="K80" s="0" t="n">
        <v>-12.4</v>
      </c>
    </row>
    <row r="81" customFormat="false" ht="12.8" hidden="false" customHeight="false" outlineLevel="0" collapsed="false">
      <c r="A81" s="0" t="s">
        <v>175</v>
      </c>
      <c r="B81" s="0" t="s">
        <v>176</v>
      </c>
      <c r="C81" s="0" t="n">
        <f aca="false">VLOOKUP(B81,'[1]Pivot Table_Sheet1_1'!$A$2:$C$126,2,0)</f>
        <v>0.165</v>
      </c>
      <c r="D81" s="0" t="n">
        <f aca="false">VLOOKUP(B81,'[1]Pivot Table_Sheet1_1'!$A$2:$C$126,3,0)</f>
        <v>0.5</v>
      </c>
      <c r="E81" s="0" t="str">
        <f aca="false">VLOOKUP(B81,[1]courier_company_invoice!B81:I204,2,0)</f>
        <v>0.2</v>
      </c>
      <c r="F81" s="0" t="n">
        <f aca="false">_xlfn.CEILING.MATH(E81,0.5)</f>
        <v>0.5</v>
      </c>
      <c r="G81" s="0" t="str">
        <f aca="false">VLOOKUP(B81,[1]courier_company_invoice!B81:J204,9,0)</f>
        <v>b</v>
      </c>
      <c r="H81" s="0" t="str">
        <f aca="false">VLOOKUP(B81,[1]courier_company_invoice!B81:J204,5,0)</f>
        <v>d</v>
      </c>
      <c r="I81" s="0" t="n">
        <f aca="false">VLOOKUP(B81,[1]courier_company_invoice!$B$2:$P$125,15,0)</f>
        <v>33</v>
      </c>
      <c r="J81" s="0" t="n">
        <v>45.4</v>
      </c>
      <c r="K81" s="0" t="n">
        <v>-12.4</v>
      </c>
    </row>
    <row r="82" customFormat="false" ht="12.8" hidden="false" customHeight="false" outlineLevel="0" collapsed="false">
      <c r="A82" s="0" t="s">
        <v>177</v>
      </c>
      <c r="B82" s="0" t="s">
        <v>178</v>
      </c>
      <c r="C82" s="0" t="n">
        <f aca="false">VLOOKUP(B82,'[1]Pivot Table_Sheet1_1'!$A$2:$C$126,2,0)</f>
        <v>0.24</v>
      </c>
      <c r="D82" s="0" t="n">
        <f aca="false">VLOOKUP(B82,'[1]Pivot Table_Sheet1_1'!$A$2:$C$126,3,0)</f>
        <v>0.5</v>
      </c>
      <c r="E82" s="0" t="str">
        <f aca="false">VLOOKUP(B82,[1]courier_company_invoice!B82:I205,2,0)</f>
        <v>0.15</v>
      </c>
      <c r="F82" s="0" t="n">
        <f aca="false">_xlfn.CEILING.MATH(E82,0.5)</f>
        <v>0.5</v>
      </c>
      <c r="G82" s="0" t="str">
        <f aca="false">VLOOKUP(B82,[1]courier_company_invoice!B82:J205,9,0)</f>
        <v>b</v>
      </c>
      <c r="H82" s="0" t="str">
        <f aca="false">VLOOKUP(B82,[1]courier_company_invoice!B82:J205,5,0)</f>
        <v>d</v>
      </c>
      <c r="I82" s="0" t="n">
        <f aca="false">VLOOKUP(B82,[1]courier_company_invoice!$B$2:$P$125,15,0)</f>
        <v>33</v>
      </c>
      <c r="J82" s="0" t="n">
        <v>45.4</v>
      </c>
      <c r="K82" s="0" t="n">
        <v>-12.4</v>
      </c>
    </row>
    <row r="83" customFormat="false" ht="12.8" hidden="false" customHeight="false" outlineLevel="0" collapsed="false">
      <c r="A83" s="0" t="s">
        <v>179</v>
      </c>
      <c r="B83" s="0" t="s">
        <v>180</v>
      </c>
      <c r="C83" s="0" t="n">
        <f aca="false">VLOOKUP(B83,'[1]Pivot Table_Sheet1_1'!$A$2:$C$126,2,0)</f>
        <v>0.755</v>
      </c>
      <c r="D83" s="0" t="n">
        <f aca="false">VLOOKUP(B83,'[1]Pivot Table_Sheet1_1'!$A$2:$C$126,3,0)</f>
        <v>1</v>
      </c>
      <c r="E83" s="0" t="str">
        <f aca="false">VLOOKUP(B83,[1]courier_company_invoice!B83:I206,2,0)</f>
        <v>0.8</v>
      </c>
      <c r="F83" s="0" t="n">
        <f aca="false">_xlfn.CEILING.MATH(E83,0.5)</f>
        <v>1</v>
      </c>
      <c r="G83" s="0" t="str">
        <f aca="false">VLOOKUP(B83,[1]courier_company_invoice!B83:J206,9,0)</f>
        <v>b</v>
      </c>
      <c r="H83" s="0" t="str">
        <f aca="false">VLOOKUP(B83,[1]courier_company_invoice!B83:J206,5,0)</f>
        <v>d</v>
      </c>
      <c r="I83" s="0" t="n">
        <f aca="false">VLOOKUP(B83,[1]courier_company_invoice!$B$2:$P$125,15,0)</f>
        <v>61.3</v>
      </c>
      <c r="J83" s="0" t="n">
        <v>90.2</v>
      </c>
      <c r="K83" s="0" t="n">
        <v>-28.9</v>
      </c>
    </row>
    <row r="84" customFormat="false" ht="12.8" hidden="false" customHeight="false" outlineLevel="0" collapsed="false">
      <c r="A84" s="0" t="s">
        <v>181</v>
      </c>
      <c r="B84" s="0" t="s">
        <v>182</v>
      </c>
      <c r="C84" s="0" t="n">
        <f aca="false">VLOOKUP(B84,'[1]Pivot Table_Sheet1_1'!$A$2:$C$126,2,0)</f>
        <v>0.24</v>
      </c>
      <c r="D84" s="0" t="n">
        <f aca="false">VLOOKUP(B84,'[1]Pivot Table_Sheet1_1'!$A$2:$C$126,3,0)</f>
        <v>0.5</v>
      </c>
      <c r="E84" s="0" t="str">
        <f aca="false">VLOOKUP(B84,[1]courier_company_invoice!B84:I207,2,0)</f>
        <v>0.2</v>
      </c>
      <c r="F84" s="0" t="n">
        <f aca="false">_xlfn.CEILING.MATH(E84,0.5)</f>
        <v>0.5</v>
      </c>
      <c r="G84" s="0" t="str">
        <f aca="false">VLOOKUP(B84,[1]courier_company_invoice!B84:J207,9,0)</f>
        <v>b</v>
      </c>
      <c r="H84" s="0" t="str">
        <f aca="false">VLOOKUP(B84,[1]courier_company_invoice!B84:J207,5,0)</f>
        <v>d</v>
      </c>
      <c r="I84" s="0" t="n">
        <f aca="false">VLOOKUP(B84,[1]courier_company_invoice!$B$2:$P$125,15,0)</f>
        <v>33</v>
      </c>
      <c r="J84" s="0" t="n">
        <v>45.4</v>
      </c>
      <c r="K84" s="0" t="n">
        <v>-12.4</v>
      </c>
    </row>
    <row r="85" customFormat="false" ht="12.8" hidden="false" customHeight="false" outlineLevel="0" collapsed="false">
      <c r="A85" s="0" t="s">
        <v>183</v>
      </c>
      <c r="B85" s="0" t="s">
        <v>184</v>
      </c>
      <c r="C85" s="0" t="n">
        <f aca="false">VLOOKUP(B85,'[1]Pivot Table_Sheet1_1'!$A$2:$C$126,2,0)</f>
        <v>0.477</v>
      </c>
      <c r="D85" s="0" t="n">
        <f aca="false">VLOOKUP(B85,'[1]Pivot Table_Sheet1_1'!$A$2:$C$126,3,0)</f>
        <v>0.5</v>
      </c>
      <c r="E85" s="0" t="str">
        <f aca="false">VLOOKUP(B85,[1]courier_company_invoice!B85:I208,2,0)</f>
        <v>0.5</v>
      </c>
      <c r="F85" s="0" t="n">
        <f aca="false">_xlfn.CEILING.MATH(E85,0.5)</f>
        <v>0.5</v>
      </c>
      <c r="G85" s="0" t="str">
        <f aca="false">VLOOKUP(B85,[1]courier_company_invoice!B85:J208,9,0)</f>
        <v>b</v>
      </c>
      <c r="H85" s="0" t="str">
        <f aca="false">VLOOKUP(B85,[1]courier_company_invoice!B85:J208,5,0)</f>
        <v>d</v>
      </c>
      <c r="I85" s="0" t="n">
        <f aca="false">VLOOKUP(B85,[1]courier_company_invoice!$B$2:$P$125,15,0)</f>
        <v>33</v>
      </c>
      <c r="J85" s="0" t="n">
        <v>45.4</v>
      </c>
      <c r="K85" s="0" t="n">
        <v>-12.4</v>
      </c>
    </row>
    <row r="86" customFormat="false" ht="12.8" hidden="false" customHeight="false" outlineLevel="0" collapsed="false">
      <c r="A86" s="0" t="s">
        <v>185</v>
      </c>
      <c r="B86" s="0" t="s">
        <v>186</v>
      </c>
      <c r="C86" s="0" t="n">
        <f aca="false">VLOOKUP(B86,'[1]Pivot Table_Sheet1_1'!$A$2:$C$126,2,0)</f>
        <v>0.558</v>
      </c>
      <c r="D86" s="0" t="n">
        <f aca="false">VLOOKUP(B86,'[1]Pivot Table_Sheet1_1'!$A$2:$C$126,3,0)</f>
        <v>1</v>
      </c>
      <c r="E86" s="0" t="str">
        <f aca="false">VLOOKUP(B86,[1]courier_company_invoice!B86:I209,2,0)</f>
        <v>0.6</v>
      </c>
      <c r="F86" s="0" t="n">
        <f aca="false">_xlfn.CEILING.MATH(E86,0.5)</f>
        <v>1</v>
      </c>
      <c r="G86" s="0" t="str">
        <f aca="false">VLOOKUP(B86,[1]courier_company_invoice!B86:J209,9,0)</f>
        <v>b</v>
      </c>
      <c r="H86" s="0" t="str">
        <f aca="false">VLOOKUP(B86,[1]courier_company_invoice!B86:J209,5,0)</f>
        <v>d</v>
      </c>
      <c r="I86" s="0" t="n">
        <f aca="false">VLOOKUP(B86,[1]courier_company_invoice!$B$2:$P$125,15,0)</f>
        <v>61.3</v>
      </c>
      <c r="J86" s="0" t="n">
        <v>90.2</v>
      </c>
      <c r="K86" s="0" t="n">
        <v>-28.9</v>
      </c>
    </row>
    <row r="87" customFormat="false" ht="12.8" hidden="false" customHeight="false" outlineLevel="0" collapsed="false">
      <c r="A87" s="0" t="s">
        <v>187</v>
      </c>
      <c r="B87" s="0" t="s">
        <v>188</v>
      </c>
      <c r="C87" s="0" t="n">
        <f aca="false">VLOOKUP(B87,'[1]Pivot Table_Sheet1_1'!$A$2:$C$126,2,0)</f>
        <v>1.376</v>
      </c>
      <c r="D87" s="0" t="n">
        <f aca="false">VLOOKUP(B87,'[1]Pivot Table_Sheet1_1'!$A$2:$C$126,3,0)</f>
        <v>1.5</v>
      </c>
      <c r="E87" s="0" t="str">
        <f aca="false">VLOOKUP(B87,[1]courier_company_invoice!B87:I210,2,0)</f>
        <v>1.1</v>
      </c>
      <c r="F87" s="0" t="n">
        <f aca="false">_xlfn.CEILING.MATH(E87,0.5)</f>
        <v>1.5</v>
      </c>
      <c r="G87" s="0" t="str">
        <f aca="false">VLOOKUP(B87,[1]courier_company_invoice!B87:J210,9,0)</f>
        <v>b</v>
      </c>
      <c r="H87" s="0" t="str">
        <f aca="false">VLOOKUP(B87,[1]courier_company_invoice!B87:J210,5,0)</f>
        <v>d</v>
      </c>
      <c r="I87" s="0" t="n">
        <f aca="false">VLOOKUP(B87,[1]courier_company_invoice!$B$2:$P$125,15,0)</f>
        <v>89.6</v>
      </c>
      <c r="J87" s="0" t="n">
        <v>135</v>
      </c>
      <c r="K87" s="0" t="n">
        <v>-45.4</v>
      </c>
    </row>
    <row r="88" customFormat="false" ht="12.8" hidden="false" customHeight="false" outlineLevel="0" collapsed="false">
      <c r="A88" s="0" t="s">
        <v>189</v>
      </c>
      <c r="B88" s="0" t="s">
        <v>190</v>
      </c>
      <c r="C88" s="0" t="n">
        <f aca="false">VLOOKUP(B88,'[1]Pivot Table_Sheet1_1'!$A$2:$C$126,2,0)</f>
        <v>0.065</v>
      </c>
      <c r="D88" s="0" t="n">
        <f aca="false">VLOOKUP(B88,'[1]Pivot Table_Sheet1_1'!$A$2:$C$126,3,0)</f>
        <v>0.5</v>
      </c>
      <c r="E88" s="0" t="str">
        <f aca="false">VLOOKUP(B88,[1]courier_company_invoice!B88:I211,2,0)</f>
        <v>0.15</v>
      </c>
      <c r="F88" s="0" t="n">
        <f aca="false">_xlfn.CEILING.MATH(E88,0.5)</f>
        <v>0.5</v>
      </c>
      <c r="G88" s="0" t="str">
        <f aca="false">VLOOKUP(B88,[1]courier_company_invoice!B88:J211,9,0)</f>
        <v>b</v>
      </c>
      <c r="H88" s="0" t="str">
        <f aca="false">VLOOKUP(B88,[1]courier_company_invoice!B88:J211,5,0)</f>
        <v>d</v>
      </c>
      <c r="I88" s="0" t="n">
        <f aca="false">VLOOKUP(B88,[1]courier_company_invoice!$B$2:$P$125,15,0)</f>
        <v>33</v>
      </c>
      <c r="J88" s="0" t="n">
        <v>45.4</v>
      </c>
      <c r="K88" s="0" t="n">
        <v>-12.4</v>
      </c>
    </row>
    <row r="89" customFormat="false" ht="12.8" hidden="false" customHeight="false" outlineLevel="0" collapsed="false">
      <c r="A89" s="0" t="s">
        <v>191</v>
      </c>
      <c r="B89" s="0" t="s">
        <v>192</v>
      </c>
      <c r="C89" s="0" t="n">
        <f aca="false">VLOOKUP(B89,'[1]Pivot Table_Sheet1_1'!$A$2:$C$126,2,0)</f>
        <v>0.721</v>
      </c>
      <c r="D89" s="0" t="n">
        <f aca="false">VLOOKUP(B89,'[1]Pivot Table_Sheet1_1'!$A$2:$C$126,3,0)</f>
        <v>1</v>
      </c>
      <c r="E89" s="0" t="str">
        <f aca="false">VLOOKUP(B89,[1]courier_company_invoice!B89:I212,2,0)</f>
        <v>0.8</v>
      </c>
      <c r="F89" s="0" t="n">
        <f aca="false">_xlfn.CEILING.MATH(E89,0.5)</f>
        <v>1</v>
      </c>
      <c r="G89" s="0" t="str">
        <f aca="false">VLOOKUP(B89,[1]courier_company_invoice!B89:J212,9,0)</f>
        <v>e</v>
      </c>
      <c r="H89" s="0" t="str">
        <f aca="false">VLOOKUP(B89,[1]courier_company_invoice!B89:J212,5,0)</f>
        <v>b</v>
      </c>
      <c r="I89" s="0" t="n">
        <f aca="false">VLOOKUP(B89,[1]courier_company_invoice!$B$2:$P$125,15,0)</f>
        <v>112.1</v>
      </c>
      <c r="J89" s="0" t="n">
        <v>61.3</v>
      </c>
      <c r="K89" s="0" t="n">
        <v>50.8</v>
      </c>
    </row>
    <row r="90" customFormat="false" ht="12.8" hidden="false" customHeight="false" outlineLevel="0" collapsed="false">
      <c r="A90" s="0" t="s">
        <v>193</v>
      </c>
      <c r="B90" s="0" t="s">
        <v>194</v>
      </c>
      <c r="C90" s="0" t="n">
        <f aca="false">VLOOKUP(B90,'[1]Pivot Table_Sheet1_1'!$A$2:$C$126,2,0)</f>
        <v>0.27</v>
      </c>
      <c r="D90" s="0" t="n">
        <f aca="false">VLOOKUP(B90,'[1]Pivot Table_Sheet1_1'!$A$2:$C$126,3,0)</f>
        <v>0.5</v>
      </c>
      <c r="E90" s="0" t="str">
        <f aca="false">VLOOKUP(B90,[1]courier_company_invoice!B90:I213,2,0)</f>
        <v>0.3</v>
      </c>
      <c r="F90" s="0" t="n">
        <f aca="false">_xlfn.CEILING.MATH(E90,0.5)</f>
        <v>0.5</v>
      </c>
      <c r="G90" s="0" t="str">
        <f aca="false">VLOOKUP(B90,[1]courier_company_invoice!B90:J213,9,0)</f>
        <v>e</v>
      </c>
      <c r="H90" s="0" t="str">
        <f aca="false">VLOOKUP(B90,[1]courier_company_invoice!B90:J213,5,0)</f>
        <v>b</v>
      </c>
      <c r="I90" s="0" t="n">
        <f aca="false">VLOOKUP(B90,[1]courier_company_invoice!$B$2:$P$125,15,0)</f>
        <v>56.6</v>
      </c>
      <c r="J90" s="0" t="n">
        <v>33</v>
      </c>
      <c r="K90" s="0" t="n">
        <v>23.6</v>
      </c>
    </row>
    <row r="91" customFormat="false" ht="12.8" hidden="false" customHeight="false" outlineLevel="0" collapsed="false">
      <c r="A91" s="0" t="s">
        <v>195</v>
      </c>
      <c r="B91" s="0" t="s">
        <v>196</v>
      </c>
      <c r="C91" s="0" t="n">
        <f aca="false">VLOOKUP(B91,'[1]Pivot Table_Sheet1_1'!$A$2:$C$126,2,0)</f>
        <v>1.549</v>
      </c>
      <c r="D91" s="0" t="n">
        <f aca="false">VLOOKUP(B91,'[1]Pivot Table_Sheet1_1'!$A$2:$C$126,3,0)</f>
        <v>2</v>
      </c>
      <c r="E91" s="0" t="str">
        <f aca="false">VLOOKUP(B91,[1]courier_company_invoice!B91:I214,2,0)</f>
        <v>1.6</v>
      </c>
      <c r="F91" s="0" t="n">
        <f aca="false">_xlfn.CEILING.MATH(E91,0.5)</f>
        <v>2</v>
      </c>
      <c r="G91" s="0" t="str">
        <f aca="false">VLOOKUP(B91,[1]courier_company_invoice!B91:J214,9,0)</f>
        <v>e</v>
      </c>
      <c r="H91" s="0" t="str">
        <f aca="false">VLOOKUP(B91,[1]courier_company_invoice!B91:J214,5,0)</f>
        <v>b</v>
      </c>
      <c r="I91" s="0" t="n">
        <f aca="false">VLOOKUP(B91,[1]courier_company_invoice!$B$2:$P$125,15,0)</f>
        <v>223.1</v>
      </c>
      <c r="J91" s="0" t="n">
        <v>117.9</v>
      </c>
      <c r="K91" s="0" t="n">
        <v>105.2</v>
      </c>
    </row>
    <row r="92" customFormat="false" ht="12.8" hidden="false" customHeight="false" outlineLevel="0" collapsed="false">
      <c r="A92" s="0" t="s">
        <v>197</v>
      </c>
      <c r="B92" s="0" t="s">
        <v>198</v>
      </c>
      <c r="C92" s="0" t="n">
        <f aca="false">VLOOKUP(B92,'[1]Pivot Table_Sheet1_1'!$A$2:$C$126,2,0)</f>
        <v>0.5</v>
      </c>
      <c r="D92" s="0" t="n">
        <f aca="false">VLOOKUP(B92,'[1]Pivot Table_Sheet1_1'!$A$2:$C$126,3,0)</f>
        <v>0.5</v>
      </c>
      <c r="E92" s="0" t="str">
        <f aca="false">VLOOKUP(B92,[1]courier_company_invoice!B92:I215,2,0)</f>
        <v>0.71</v>
      </c>
      <c r="F92" s="0" t="n">
        <f aca="false">_xlfn.CEILING.MATH(E92,0.5)</f>
        <v>1</v>
      </c>
      <c r="G92" s="0" t="str">
        <f aca="false">VLOOKUP(B92,[1]courier_company_invoice!B92:J215,9,0)</f>
        <v>b</v>
      </c>
      <c r="H92" s="0" t="str">
        <f aca="false">VLOOKUP(B92,[1]courier_company_invoice!B92:J215,5,0)</f>
        <v>d</v>
      </c>
      <c r="I92" s="0" t="n">
        <f aca="false">VLOOKUP(B92,[1]courier_company_invoice!$B$2:$P$125,15,0)</f>
        <v>33</v>
      </c>
      <c r="J92" s="0" t="n">
        <v>90.2</v>
      </c>
      <c r="K92" s="0" t="n">
        <v>-57.2</v>
      </c>
    </row>
    <row r="93" customFormat="false" ht="12.8" hidden="false" customHeight="false" outlineLevel="0" collapsed="false">
      <c r="A93" s="0" t="s">
        <v>199</v>
      </c>
      <c r="B93" s="0" t="s">
        <v>200</v>
      </c>
      <c r="C93" s="0" t="n">
        <f aca="false">VLOOKUP(B93,'[1]Pivot Table_Sheet1_1'!$A$2:$C$126,2,0)</f>
        <v>0.84</v>
      </c>
      <c r="D93" s="0" t="n">
        <f aca="false">VLOOKUP(B93,'[1]Pivot Table_Sheet1_1'!$A$2:$C$126,3,0)</f>
        <v>1</v>
      </c>
      <c r="E93" s="0" t="str">
        <f aca="false">VLOOKUP(B93,[1]courier_company_invoice!B93:I216,2,0)</f>
        <v>1.02</v>
      </c>
      <c r="F93" s="0" t="n">
        <f aca="false">_xlfn.CEILING.MATH(E93,0.5)</f>
        <v>1.5</v>
      </c>
      <c r="G93" s="0" t="str">
        <f aca="false">VLOOKUP(B93,[1]courier_company_invoice!B93:J216,9,0)</f>
        <v>b</v>
      </c>
      <c r="H93" s="0" t="str">
        <f aca="false">VLOOKUP(B93,[1]courier_company_invoice!B93:J216,5,0)</f>
        <v>d</v>
      </c>
      <c r="I93" s="0" t="n">
        <f aca="false">VLOOKUP(B93,[1]courier_company_invoice!$B$2:$P$125,15,0)</f>
        <v>61.3</v>
      </c>
      <c r="J93" s="0" t="n">
        <v>135</v>
      </c>
      <c r="K93" s="0" t="n">
        <v>-73.7</v>
      </c>
    </row>
    <row r="94" customFormat="false" ht="12.8" hidden="false" customHeight="false" outlineLevel="0" collapsed="false">
      <c r="A94" s="0" t="s">
        <v>201</v>
      </c>
      <c r="B94" s="0" t="s">
        <v>202</v>
      </c>
      <c r="C94" s="0" t="n">
        <f aca="false">VLOOKUP(B94,'[1]Pivot Table_Sheet1_1'!$A$2:$C$126,2,0)</f>
        <v>0.127</v>
      </c>
      <c r="D94" s="0" t="n">
        <f aca="false">VLOOKUP(B94,'[1]Pivot Table_Sheet1_1'!$A$2:$C$126,3,0)</f>
        <v>0.5</v>
      </c>
      <c r="E94" s="0" t="str">
        <f aca="false">VLOOKUP(B94,[1]courier_company_invoice!B94:I217,2,0)</f>
        <v>0.59</v>
      </c>
      <c r="F94" s="0" t="n">
        <f aca="false">_xlfn.CEILING.MATH(E94,0.5)</f>
        <v>1</v>
      </c>
      <c r="G94" s="0" t="str">
        <f aca="false">VLOOKUP(B94,[1]courier_company_invoice!B94:J217,9,0)</f>
        <v>b</v>
      </c>
      <c r="H94" s="0" t="str">
        <f aca="false">VLOOKUP(B94,[1]courier_company_invoice!B94:J217,5,0)</f>
        <v>d</v>
      </c>
      <c r="I94" s="0" t="n">
        <f aca="false">VLOOKUP(B94,[1]courier_company_invoice!$B$2:$P$125,15,0)</f>
        <v>33</v>
      </c>
      <c r="J94" s="0" t="n">
        <v>90.2</v>
      </c>
      <c r="K94" s="0" t="n">
        <v>-57.2</v>
      </c>
    </row>
    <row r="95" customFormat="false" ht="12.8" hidden="false" customHeight="false" outlineLevel="0" collapsed="false">
      <c r="A95" s="0" t="s">
        <v>203</v>
      </c>
      <c r="B95" s="0" t="s">
        <v>204</v>
      </c>
      <c r="C95" s="0" t="n">
        <f aca="false">VLOOKUP(B95,'[1]Pivot Table_Sheet1_1'!$A$2:$C$126,2,0)</f>
        <v>0.5</v>
      </c>
      <c r="D95" s="0" t="n">
        <f aca="false">VLOOKUP(B95,'[1]Pivot Table_Sheet1_1'!$A$2:$C$126,3,0)</f>
        <v>0.5</v>
      </c>
      <c r="E95" s="0" t="str">
        <f aca="false">VLOOKUP(B95,[1]courier_company_invoice!B95:I218,2,0)</f>
        <v>0.69</v>
      </c>
      <c r="F95" s="0" t="n">
        <f aca="false">_xlfn.CEILING.MATH(E95,0.5)</f>
        <v>1</v>
      </c>
      <c r="G95" s="0" t="str">
        <f aca="false">VLOOKUP(B95,[1]courier_company_invoice!B95:J218,9,0)</f>
        <v>b</v>
      </c>
      <c r="H95" s="0" t="str">
        <f aca="false">VLOOKUP(B95,[1]courier_company_invoice!B95:J218,5,0)</f>
        <v>d</v>
      </c>
      <c r="I95" s="0" t="n">
        <f aca="false">VLOOKUP(B95,[1]courier_company_invoice!$B$2:$P$125,15,0)</f>
        <v>33</v>
      </c>
      <c r="J95" s="0" t="n">
        <v>90.2</v>
      </c>
      <c r="K95" s="0" t="n">
        <v>-57.2</v>
      </c>
    </row>
    <row r="96" customFormat="false" ht="12.8" hidden="false" customHeight="false" outlineLevel="0" collapsed="false">
      <c r="A96" s="0" t="s">
        <v>205</v>
      </c>
      <c r="B96" s="0" t="s">
        <v>206</v>
      </c>
      <c r="C96" s="0" t="n">
        <f aca="false">VLOOKUP(B96,'[1]Pivot Table_Sheet1_1'!$A$2:$C$126,2,0)</f>
        <v>0.5</v>
      </c>
      <c r="D96" s="0" t="n">
        <f aca="false">VLOOKUP(B96,'[1]Pivot Table_Sheet1_1'!$A$2:$C$126,3,0)</f>
        <v>0.5</v>
      </c>
      <c r="E96" s="0" t="str">
        <f aca="false">VLOOKUP(B96,[1]courier_company_invoice!B96:I219,2,0)</f>
        <v>0.68</v>
      </c>
      <c r="F96" s="0" t="n">
        <f aca="false">_xlfn.CEILING.MATH(E96,0.5)</f>
        <v>1</v>
      </c>
      <c r="G96" s="0" t="str">
        <f aca="false">VLOOKUP(B96,[1]courier_company_invoice!B96:J219,9,0)</f>
        <v>b</v>
      </c>
      <c r="H96" s="0" t="str">
        <f aca="false">VLOOKUP(B96,[1]courier_company_invoice!B96:J219,5,0)</f>
        <v>d</v>
      </c>
      <c r="I96" s="0" t="n">
        <f aca="false">VLOOKUP(B96,[1]courier_company_invoice!$B$2:$P$125,15,0)</f>
        <v>33</v>
      </c>
      <c r="J96" s="0" t="n">
        <v>90.2</v>
      </c>
      <c r="K96" s="0" t="n">
        <v>-57.2</v>
      </c>
    </row>
    <row r="97" customFormat="false" ht="12.8" hidden="false" customHeight="false" outlineLevel="0" collapsed="false">
      <c r="A97" s="0" t="s">
        <v>207</v>
      </c>
      <c r="B97" s="0" t="s">
        <v>208</v>
      </c>
      <c r="C97" s="0" t="n">
        <f aca="false">VLOOKUP(B97,'[1]Pivot Table_Sheet1_1'!$A$2:$C$126,2,0)</f>
        <v>0.49</v>
      </c>
      <c r="D97" s="0" t="n">
        <f aca="false">VLOOKUP(B97,'[1]Pivot Table_Sheet1_1'!$A$2:$C$126,3,0)</f>
        <v>0.5</v>
      </c>
      <c r="E97" s="0" t="str">
        <f aca="false">VLOOKUP(B97,[1]courier_company_invoice!B97:I220,2,0)</f>
        <v>2.28</v>
      </c>
      <c r="F97" s="0" t="n">
        <f aca="false">_xlfn.CEILING.MATH(E97,0.5)</f>
        <v>2.5</v>
      </c>
      <c r="G97" s="0" t="str">
        <f aca="false">VLOOKUP(B97,[1]courier_company_invoice!B97:J220,9,0)</f>
        <v>b</v>
      </c>
      <c r="H97" s="0" t="str">
        <f aca="false">VLOOKUP(B97,[1]courier_company_invoice!B97:J220,5,0)</f>
        <v>d</v>
      </c>
      <c r="I97" s="0" t="n">
        <f aca="false">VLOOKUP(B97,[1]courier_company_invoice!$B$2:$P$125,15,0)</f>
        <v>33</v>
      </c>
      <c r="J97" s="0" t="n">
        <v>224.6</v>
      </c>
      <c r="K97" s="0" t="n">
        <v>-191.6</v>
      </c>
    </row>
    <row r="98" customFormat="false" ht="12.8" hidden="false" customHeight="false" outlineLevel="0" collapsed="false">
      <c r="A98" s="0" t="s">
        <v>209</v>
      </c>
      <c r="B98" s="0" t="s">
        <v>210</v>
      </c>
      <c r="C98" s="0" t="n">
        <f aca="false">VLOOKUP(B98,'[1]Pivot Table_Sheet1_1'!$A$2:$C$126,2,0)</f>
        <v>0.5</v>
      </c>
      <c r="D98" s="0" t="n">
        <f aca="false">VLOOKUP(B98,'[1]Pivot Table_Sheet1_1'!$A$2:$C$126,3,0)</f>
        <v>0.5</v>
      </c>
      <c r="E98" s="0" t="str">
        <f aca="false">VLOOKUP(B98,[1]courier_company_invoice!B98:I221,2,0)</f>
        <v>0.68</v>
      </c>
      <c r="F98" s="0" t="n">
        <f aca="false">_xlfn.CEILING.MATH(E98,0.5)</f>
        <v>1</v>
      </c>
      <c r="G98" s="0" t="str">
        <f aca="false">VLOOKUP(B98,[1]courier_company_invoice!B98:J221,9,0)</f>
        <v>b</v>
      </c>
      <c r="H98" s="0" t="str">
        <f aca="false">VLOOKUP(B98,[1]courier_company_invoice!B98:J221,5,0)</f>
        <v>d</v>
      </c>
      <c r="I98" s="0" t="n">
        <f aca="false">VLOOKUP(B98,[1]courier_company_invoice!$B$2:$P$125,15,0)</f>
        <v>33</v>
      </c>
      <c r="J98" s="0" t="n">
        <v>90.2</v>
      </c>
      <c r="K98" s="0" t="n">
        <v>-57.2</v>
      </c>
    </row>
    <row r="99" customFormat="false" ht="12.8" hidden="false" customHeight="false" outlineLevel="0" collapsed="false">
      <c r="A99" s="0" t="s">
        <v>211</v>
      </c>
      <c r="B99" s="0" t="s">
        <v>212</v>
      </c>
      <c r="C99" s="0" t="n">
        <f aca="false">VLOOKUP(B99,'[1]Pivot Table_Sheet1_1'!$A$2:$C$126,2,0)</f>
        <v>0.5</v>
      </c>
      <c r="D99" s="0" t="n">
        <f aca="false">VLOOKUP(B99,'[1]Pivot Table_Sheet1_1'!$A$2:$C$126,3,0)</f>
        <v>0.5</v>
      </c>
      <c r="E99" s="0" t="str">
        <f aca="false">VLOOKUP(B99,[1]courier_company_invoice!B99:I222,2,0)</f>
        <v>0.74</v>
      </c>
      <c r="F99" s="0" t="n">
        <f aca="false">_xlfn.CEILING.MATH(E99,0.5)</f>
        <v>1</v>
      </c>
      <c r="G99" s="0" t="str">
        <f aca="false">VLOOKUP(B99,[1]courier_company_invoice!B99:J222,9,0)</f>
        <v>b</v>
      </c>
      <c r="H99" s="0" t="str">
        <f aca="false">VLOOKUP(B99,[1]courier_company_invoice!B99:J222,5,0)</f>
        <v>d</v>
      </c>
      <c r="I99" s="0" t="n">
        <f aca="false">VLOOKUP(B99,[1]courier_company_invoice!$B$2:$P$125,15,0)</f>
        <v>33</v>
      </c>
      <c r="J99" s="0" t="n">
        <v>90.2</v>
      </c>
      <c r="K99" s="0" t="n">
        <v>-57.2</v>
      </c>
    </row>
    <row r="100" customFormat="false" ht="12.8" hidden="false" customHeight="false" outlineLevel="0" collapsed="false">
      <c r="A100" s="0" t="s">
        <v>213</v>
      </c>
      <c r="B100" s="0" t="s">
        <v>214</v>
      </c>
      <c r="C100" s="0" t="n">
        <f aca="false">VLOOKUP(B100,'[1]Pivot Table_Sheet1_1'!$A$2:$C$126,2,0)</f>
        <v>0.765</v>
      </c>
      <c r="D100" s="0" t="n">
        <f aca="false">VLOOKUP(B100,'[1]Pivot Table_Sheet1_1'!$A$2:$C$126,3,0)</f>
        <v>1</v>
      </c>
      <c r="E100" s="0" t="str">
        <f aca="false">VLOOKUP(B100,[1]courier_company_invoice!B100:I223,2,0)</f>
        <v>4.13</v>
      </c>
      <c r="F100" s="0" t="n">
        <f aca="false">_xlfn.CEILING.MATH(E100,0.5)</f>
        <v>4.5</v>
      </c>
      <c r="G100" s="0" t="str">
        <f aca="false">VLOOKUP(B100,[1]courier_company_invoice!B100:J223,9,0)</f>
        <v>b</v>
      </c>
      <c r="H100" s="0" t="str">
        <f aca="false">VLOOKUP(B100,[1]courier_company_invoice!B100:J223,5,0)</f>
        <v>d</v>
      </c>
      <c r="I100" s="0" t="n">
        <f aca="false">VLOOKUP(B100,[1]courier_company_invoice!$B$2:$P$125,15,0)</f>
        <v>61.3</v>
      </c>
      <c r="J100" s="0" t="n">
        <v>403.8</v>
      </c>
      <c r="K100" s="0" t="n">
        <v>-342.5</v>
      </c>
    </row>
    <row r="101" customFormat="false" ht="12.8" hidden="false" customHeight="false" outlineLevel="0" collapsed="false">
      <c r="A101" s="0" t="s">
        <v>215</v>
      </c>
      <c r="B101" s="0" t="s">
        <v>216</v>
      </c>
      <c r="C101" s="0" t="n">
        <f aca="false">VLOOKUP(B101,'[1]Pivot Table_Sheet1_1'!$A$2:$C$126,2,0)</f>
        <v>0.5</v>
      </c>
      <c r="D101" s="0" t="n">
        <f aca="false">VLOOKUP(B101,'[1]Pivot Table_Sheet1_1'!$A$2:$C$126,3,0)</f>
        <v>0.5</v>
      </c>
      <c r="E101" s="0" t="str">
        <f aca="false">VLOOKUP(B101,[1]courier_company_invoice!B101:I224,2,0)</f>
        <v>0.73</v>
      </c>
      <c r="F101" s="0" t="n">
        <f aca="false">_xlfn.CEILING.MATH(E101,0.5)</f>
        <v>1</v>
      </c>
      <c r="G101" s="0" t="str">
        <f aca="false">VLOOKUP(B101,[1]courier_company_invoice!B101:J224,9,0)</f>
        <v>b</v>
      </c>
      <c r="H101" s="0" t="str">
        <f aca="false">VLOOKUP(B101,[1]courier_company_invoice!B101:J224,5,0)</f>
        <v>d</v>
      </c>
      <c r="I101" s="0" t="n">
        <f aca="false">VLOOKUP(B101,[1]courier_company_invoice!$B$2:$P$125,15,0)</f>
        <v>33</v>
      </c>
      <c r="J101" s="0" t="n">
        <v>90.2</v>
      </c>
      <c r="K101" s="0" t="n">
        <v>-57.2</v>
      </c>
    </row>
    <row r="102" customFormat="false" ht="12.8" hidden="false" customHeight="false" outlineLevel="0" collapsed="false">
      <c r="A102" s="0" t="s">
        <v>217</v>
      </c>
      <c r="B102" s="0" t="s">
        <v>218</v>
      </c>
      <c r="C102" s="0" t="n">
        <f aca="false">VLOOKUP(B102,'[1]Pivot Table_Sheet1_1'!$A$2:$C$126,2,0)</f>
        <v>0.83</v>
      </c>
      <c r="D102" s="0" t="n">
        <f aca="false">VLOOKUP(B102,'[1]Pivot Table_Sheet1_1'!$A$2:$C$126,3,0)</f>
        <v>1</v>
      </c>
      <c r="E102" s="0" t="str">
        <f aca="false">VLOOKUP(B102,[1]courier_company_invoice!B102:I225,2,0)</f>
        <v>1.04</v>
      </c>
      <c r="F102" s="0" t="n">
        <f aca="false">_xlfn.CEILING.MATH(E102,0.5)</f>
        <v>1.5</v>
      </c>
      <c r="G102" s="0" t="str">
        <f aca="false">VLOOKUP(B102,[1]courier_company_invoice!B102:J225,9,0)</f>
        <v>b</v>
      </c>
      <c r="H102" s="0" t="str">
        <f aca="false">VLOOKUP(B102,[1]courier_company_invoice!B102:J225,5,0)</f>
        <v>d</v>
      </c>
      <c r="I102" s="0" t="n">
        <f aca="false">VLOOKUP(B102,[1]courier_company_invoice!$B$2:$P$125,15,0)</f>
        <v>61.3</v>
      </c>
      <c r="J102" s="0" t="n">
        <v>135</v>
      </c>
      <c r="K102" s="0" t="n">
        <v>-73.7</v>
      </c>
    </row>
    <row r="103" customFormat="false" ht="12.8" hidden="false" customHeight="false" outlineLevel="0" collapsed="false">
      <c r="A103" s="0" t="s">
        <v>219</v>
      </c>
      <c r="B103" s="0" t="s">
        <v>220</v>
      </c>
      <c r="C103" s="0" t="n">
        <f aca="false">VLOOKUP(B103,'[1]Pivot Table_Sheet1_1'!$A$2:$C$126,2,0)</f>
        <v>0.5</v>
      </c>
      <c r="D103" s="0" t="n">
        <f aca="false">VLOOKUP(B103,'[1]Pivot Table_Sheet1_1'!$A$2:$C$126,3,0)</f>
        <v>0.5</v>
      </c>
      <c r="E103" s="0" t="str">
        <f aca="false">VLOOKUP(B103,[1]courier_company_invoice!B103:I226,2,0)</f>
        <v>0.7</v>
      </c>
      <c r="F103" s="0" t="n">
        <f aca="false">_xlfn.CEILING.MATH(E103,0.5)</f>
        <v>1</v>
      </c>
      <c r="G103" s="0" t="str">
        <f aca="false">VLOOKUP(B103,[1]courier_company_invoice!B103:J226,9,0)</f>
        <v>b</v>
      </c>
      <c r="H103" s="0" t="str">
        <f aca="false">VLOOKUP(B103,[1]courier_company_invoice!B103:J226,5,0)</f>
        <v>d</v>
      </c>
      <c r="I103" s="0" t="n">
        <f aca="false">VLOOKUP(B103,[1]courier_company_invoice!$B$2:$P$125,15,0)</f>
        <v>33</v>
      </c>
      <c r="J103" s="0" t="n">
        <v>90.2</v>
      </c>
      <c r="K103" s="0" t="n">
        <v>-57.2</v>
      </c>
    </row>
    <row r="104" customFormat="false" ht="12.8" hidden="false" customHeight="false" outlineLevel="0" collapsed="false">
      <c r="A104" s="0" t="s">
        <v>221</v>
      </c>
      <c r="B104" s="0" t="s">
        <v>222</v>
      </c>
      <c r="C104" s="0" t="n">
        <f aca="false">VLOOKUP(B104,'[1]Pivot Table_Sheet1_1'!$A$2:$C$126,2,0)</f>
        <v>0.5</v>
      </c>
      <c r="D104" s="0" t="n">
        <f aca="false">VLOOKUP(B104,'[1]Pivot Table_Sheet1_1'!$A$2:$C$126,3,0)</f>
        <v>0.5</v>
      </c>
      <c r="E104" s="0" t="str">
        <f aca="false">VLOOKUP(B104,[1]courier_company_invoice!B104:I227,2,0)</f>
        <v>0.72</v>
      </c>
      <c r="F104" s="0" t="n">
        <f aca="false">_xlfn.CEILING.MATH(E104,0.5)</f>
        <v>1</v>
      </c>
      <c r="G104" s="0" t="str">
        <f aca="false">VLOOKUP(B104,[1]courier_company_invoice!B104:J227,9,0)</f>
        <v>e</v>
      </c>
      <c r="H104" s="0" t="str">
        <f aca="false">VLOOKUP(B104,[1]courier_company_invoice!B104:J227,5,0)</f>
        <v>b</v>
      </c>
      <c r="I104" s="0" t="n">
        <f aca="false">VLOOKUP(B104,[1]courier_company_invoice!$B$2:$P$125,15,0)</f>
        <v>56.6</v>
      </c>
      <c r="J104" s="0" t="n">
        <v>61.3</v>
      </c>
      <c r="K104" s="0" t="n">
        <v>-4.7</v>
      </c>
    </row>
    <row r="105" customFormat="false" ht="12.8" hidden="false" customHeight="false" outlineLevel="0" collapsed="false">
      <c r="A105" s="0" t="s">
        <v>223</v>
      </c>
      <c r="B105" s="0" t="s">
        <v>224</v>
      </c>
      <c r="C105" s="0" t="n">
        <f aca="false">VLOOKUP(B105,'[1]Pivot Table_Sheet1_1'!$A$2:$C$126,2,0)</f>
        <v>0.5</v>
      </c>
      <c r="D105" s="0" t="n">
        <f aca="false">VLOOKUP(B105,'[1]Pivot Table_Sheet1_1'!$A$2:$C$126,3,0)</f>
        <v>0.5</v>
      </c>
      <c r="E105" s="0" t="str">
        <f aca="false">VLOOKUP(B105,[1]courier_company_invoice!B105:I228,2,0)</f>
        <v>0.72</v>
      </c>
      <c r="F105" s="0" t="n">
        <f aca="false">_xlfn.CEILING.MATH(E105,0.5)</f>
        <v>1</v>
      </c>
      <c r="G105" s="0" t="str">
        <f aca="false">VLOOKUP(B105,[1]courier_company_invoice!B105:J228,9,0)</f>
        <v>b</v>
      </c>
      <c r="H105" s="0" t="str">
        <f aca="false">VLOOKUP(B105,[1]courier_company_invoice!B105:J228,5,0)</f>
        <v>d</v>
      </c>
      <c r="I105" s="0" t="n">
        <f aca="false">VLOOKUP(B105,[1]courier_company_invoice!$B$2:$P$125,15,0)</f>
        <v>33</v>
      </c>
      <c r="J105" s="0" t="n">
        <v>90.2</v>
      </c>
      <c r="K105" s="0" t="n">
        <v>-57.2</v>
      </c>
    </row>
    <row r="106" customFormat="false" ht="12.8" hidden="false" customHeight="false" outlineLevel="0" collapsed="false">
      <c r="A106" s="0" t="s">
        <v>225</v>
      </c>
      <c r="B106" s="0" t="s">
        <v>226</v>
      </c>
      <c r="C106" s="0" t="n">
        <f aca="false">VLOOKUP(B106,'[1]Pivot Table_Sheet1_1'!$A$2:$C$126,2,0)</f>
        <v>0.22</v>
      </c>
      <c r="D106" s="0" t="n">
        <f aca="false">VLOOKUP(B106,'[1]Pivot Table_Sheet1_1'!$A$2:$C$126,3,0)</f>
        <v>0.5</v>
      </c>
      <c r="E106" s="0" t="str">
        <f aca="false">VLOOKUP(B106,[1]courier_company_invoice!B106:I229,2,0)</f>
        <v>1.63</v>
      </c>
      <c r="F106" s="0" t="n">
        <f aca="false">_xlfn.CEILING.MATH(E106,0.5)</f>
        <v>2</v>
      </c>
      <c r="G106" s="0" t="str">
        <f aca="false">VLOOKUP(B106,[1]courier_company_invoice!B106:J229,9,0)</f>
        <v>b</v>
      </c>
      <c r="H106" s="0" t="str">
        <f aca="false">VLOOKUP(B106,[1]courier_company_invoice!B106:J229,5,0)</f>
        <v>d</v>
      </c>
      <c r="I106" s="0" t="n">
        <f aca="false">VLOOKUP(B106,[1]courier_company_invoice!$B$2:$P$125,15,0)</f>
        <v>33</v>
      </c>
      <c r="J106" s="0" t="n">
        <v>179.8</v>
      </c>
      <c r="K106" s="0" t="n">
        <v>-146.8</v>
      </c>
    </row>
    <row r="107" customFormat="false" ht="12.8" hidden="false" customHeight="false" outlineLevel="0" collapsed="false">
      <c r="A107" s="0" t="s">
        <v>227</v>
      </c>
      <c r="B107" s="0" t="s">
        <v>228</v>
      </c>
      <c r="C107" s="0" t="n">
        <f aca="false">VLOOKUP(B107,'[1]Pivot Table_Sheet1_1'!$A$2:$C$126,2,0)</f>
        <v>0.6</v>
      </c>
      <c r="D107" s="0" t="n">
        <f aca="false">VLOOKUP(B107,'[1]Pivot Table_Sheet1_1'!$A$2:$C$126,3,0)</f>
        <v>1</v>
      </c>
      <c r="E107" s="0" t="str">
        <f aca="false">VLOOKUP(B107,[1]courier_company_invoice!B107:I230,2,0)</f>
        <v>2.47</v>
      </c>
      <c r="F107" s="0" t="n">
        <f aca="false">_xlfn.CEILING.MATH(E107,0.5)</f>
        <v>2.5</v>
      </c>
      <c r="G107" s="0" t="str">
        <f aca="false">VLOOKUP(B107,[1]courier_company_invoice!B107:J230,9,0)</f>
        <v>b</v>
      </c>
      <c r="H107" s="0" t="str">
        <f aca="false">VLOOKUP(B107,[1]courier_company_invoice!B107:J230,5,0)</f>
        <v>d</v>
      </c>
      <c r="I107" s="0" t="n">
        <f aca="false">VLOOKUP(B107,[1]courier_company_invoice!$B$2:$P$125,15,0)</f>
        <v>61.3</v>
      </c>
      <c r="J107" s="0" t="n">
        <v>224.6</v>
      </c>
      <c r="K107" s="0" t="n">
        <v>-163.3</v>
      </c>
    </row>
    <row r="108" customFormat="false" ht="12.8" hidden="false" customHeight="false" outlineLevel="0" collapsed="false">
      <c r="A108" s="0" t="s">
        <v>229</v>
      </c>
      <c r="B108" s="0" t="s">
        <v>230</v>
      </c>
      <c r="C108" s="0" t="n">
        <f aca="false">VLOOKUP(B108,'[1]Pivot Table_Sheet1_1'!$A$2:$C$126,2,0)</f>
        <v>0.5</v>
      </c>
      <c r="D108" s="0" t="n">
        <f aca="false">VLOOKUP(B108,'[1]Pivot Table_Sheet1_1'!$A$2:$C$126,3,0)</f>
        <v>0.5</v>
      </c>
      <c r="E108" s="0" t="str">
        <f aca="false">VLOOKUP(B108,[1]courier_company_invoice!B108:I231,2,0)</f>
        <v>0.67</v>
      </c>
      <c r="F108" s="0" t="n">
        <f aca="false">_xlfn.CEILING.MATH(E108,0.5)</f>
        <v>1</v>
      </c>
      <c r="G108" s="0" t="str">
        <f aca="false">VLOOKUP(B108,[1]courier_company_invoice!B108:J231,9,0)</f>
        <v>b</v>
      </c>
      <c r="H108" s="0" t="str">
        <f aca="false">VLOOKUP(B108,[1]courier_company_invoice!B108:J231,5,0)</f>
        <v>d</v>
      </c>
      <c r="I108" s="0" t="n">
        <f aca="false">VLOOKUP(B108,[1]courier_company_invoice!$B$2:$P$125,15,0)</f>
        <v>33</v>
      </c>
      <c r="J108" s="0" t="n">
        <v>90.2</v>
      </c>
      <c r="K108" s="0" t="n">
        <v>-57.2</v>
      </c>
    </row>
    <row r="109" customFormat="false" ht="12.8" hidden="false" customHeight="false" outlineLevel="0" collapsed="false">
      <c r="A109" s="0" t="s">
        <v>231</v>
      </c>
      <c r="B109" s="0" t="s">
        <v>232</v>
      </c>
      <c r="C109" s="0" t="n">
        <f aca="false">VLOOKUP(B109,'[1]Pivot Table_Sheet1_1'!$A$2:$C$126,2,0)</f>
        <v>0.5</v>
      </c>
      <c r="D109" s="0" t="n">
        <f aca="false">VLOOKUP(B109,'[1]Pivot Table_Sheet1_1'!$A$2:$C$126,3,0)</f>
        <v>0.5</v>
      </c>
      <c r="E109" s="0" t="str">
        <f aca="false">VLOOKUP(B109,[1]courier_company_invoice!B109:I232,2,0)</f>
        <v>0.72</v>
      </c>
      <c r="F109" s="0" t="n">
        <f aca="false">_xlfn.CEILING.MATH(E109,0.5)</f>
        <v>1</v>
      </c>
      <c r="G109" s="0" t="str">
        <f aca="false">VLOOKUP(B109,[1]courier_company_invoice!B109:J232,9,0)</f>
        <v>b</v>
      </c>
      <c r="H109" s="0" t="str">
        <f aca="false">VLOOKUP(B109,[1]courier_company_invoice!B109:J232,5,0)</f>
        <v>d</v>
      </c>
      <c r="I109" s="0" t="n">
        <f aca="false">VLOOKUP(B109,[1]courier_company_invoice!$B$2:$P$125,15,0)</f>
        <v>33</v>
      </c>
      <c r="J109" s="0" t="n">
        <v>90.2</v>
      </c>
      <c r="K109" s="0" t="n">
        <v>-57.2</v>
      </c>
    </row>
    <row r="110" customFormat="false" ht="12.8" hidden="false" customHeight="false" outlineLevel="0" collapsed="false">
      <c r="A110" s="0" t="s">
        <v>233</v>
      </c>
      <c r="B110" s="0" t="s">
        <v>234</v>
      </c>
      <c r="C110" s="0" t="n">
        <f aca="false">VLOOKUP(B110,'[1]Pivot Table_Sheet1_1'!$A$2:$C$126,2,0)</f>
        <v>0.5</v>
      </c>
      <c r="D110" s="0" t="n">
        <f aca="false">VLOOKUP(B110,'[1]Pivot Table_Sheet1_1'!$A$2:$C$126,3,0)</f>
        <v>0.5</v>
      </c>
      <c r="E110" s="0" t="str">
        <f aca="false">VLOOKUP(B110,[1]courier_company_invoice!B110:I233,2,0)</f>
        <v>0.72</v>
      </c>
      <c r="F110" s="0" t="n">
        <f aca="false">_xlfn.CEILING.MATH(E110,0.5)</f>
        <v>1</v>
      </c>
      <c r="G110" s="0" t="str">
        <f aca="false">VLOOKUP(B110,[1]courier_company_invoice!B110:J233,9,0)</f>
        <v>b</v>
      </c>
      <c r="H110" s="0" t="str">
        <f aca="false">VLOOKUP(B110,[1]courier_company_invoice!B110:J233,5,0)</f>
        <v>d</v>
      </c>
      <c r="I110" s="0" t="n">
        <f aca="false">VLOOKUP(B110,[1]courier_company_invoice!$B$2:$P$125,15,0)</f>
        <v>33</v>
      </c>
      <c r="J110" s="0" t="n">
        <v>90.2</v>
      </c>
      <c r="K110" s="0" t="n">
        <v>-57.2</v>
      </c>
    </row>
    <row r="111" customFormat="false" ht="12.8" hidden="false" customHeight="false" outlineLevel="0" collapsed="false">
      <c r="A111" s="0" t="s">
        <v>235</v>
      </c>
      <c r="B111" s="0" t="s">
        <v>236</v>
      </c>
      <c r="C111" s="0" t="n">
        <f aca="false">VLOOKUP(B111,'[1]Pivot Table_Sheet1_1'!$A$2:$C$126,2,0)</f>
        <v>0.5</v>
      </c>
      <c r="D111" s="0" t="n">
        <f aca="false">VLOOKUP(B111,'[1]Pivot Table_Sheet1_1'!$A$2:$C$126,3,0)</f>
        <v>0.5</v>
      </c>
      <c r="E111" s="0" t="str">
        <f aca="false">VLOOKUP(B111,[1]courier_company_invoice!B111:I234,2,0)</f>
        <v>0.68</v>
      </c>
      <c r="F111" s="0" t="n">
        <f aca="false">_xlfn.CEILING.MATH(E111,0.5)</f>
        <v>1</v>
      </c>
      <c r="G111" s="0" t="str">
        <f aca="false">VLOOKUP(B111,[1]courier_company_invoice!B111:J234,9,0)</f>
        <v>b</v>
      </c>
      <c r="H111" s="0" t="str">
        <f aca="false">VLOOKUP(B111,[1]courier_company_invoice!B111:J234,5,0)</f>
        <v>d</v>
      </c>
      <c r="I111" s="0" t="n">
        <f aca="false">VLOOKUP(B111,[1]courier_company_invoice!$B$2:$P$125,15,0)</f>
        <v>33</v>
      </c>
      <c r="J111" s="0" t="n">
        <v>90.2</v>
      </c>
      <c r="K111" s="0" t="n">
        <v>-57.2</v>
      </c>
    </row>
    <row r="112" customFormat="false" ht="12.8" hidden="false" customHeight="false" outlineLevel="0" collapsed="false">
      <c r="A112" s="0" t="s">
        <v>237</v>
      </c>
      <c r="B112" s="0" t="s">
        <v>238</v>
      </c>
      <c r="C112" s="0" t="n">
        <f aca="false">VLOOKUP(B112,'[1]Pivot Table_Sheet1_1'!$A$2:$C$126,2,0)</f>
        <v>0.361</v>
      </c>
      <c r="D112" s="0" t="n">
        <f aca="false">VLOOKUP(B112,'[1]Pivot Table_Sheet1_1'!$A$2:$C$126,3,0)</f>
        <v>0.5</v>
      </c>
      <c r="E112" s="0" t="str">
        <f aca="false">VLOOKUP(B112,[1]courier_company_invoice!B112:I235,2,0)</f>
        <v>0.82</v>
      </c>
      <c r="F112" s="0" t="n">
        <f aca="false">_xlfn.CEILING.MATH(E112,0.5)</f>
        <v>1</v>
      </c>
      <c r="G112" s="0" t="str">
        <f aca="false">VLOOKUP(B112,[1]courier_company_invoice!B112:J235,9,0)</f>
        <v>b</v>
      </c>
      <c r="H112" s="0" t="str">
        <f aca="false">VLOOKUP(B112,[1]courier_company_invoice!B112:J235,5,0)</f>
        <v>d</v>
      </c>
      <c r="I112" s="0" t="n">
        <f aca="false">VLOOKUP(B112,[1]courier_company_invoice!$B$2:$P$125,15,0)</f>
        <v>33</v>
      </c>
      <c r="J112" s="0" t="n">
        <v>90.2</v>
      </c>
      <c r="K112" s="0" t="n">
        <v>-57.2</v>
      </c>
    </row>
    <row r="113" customFormat="false" ht="12.8" hidden="false" customHeight="false" outlineLevel="0" collapsed="false">
      <c r="A113" s="0" t="s">
        <v>239</v>
      </c>
      <c r="B113" s="0" t="s">
        <v>240</v>
      </c>
      <c r="C113" s="0" t="n">
        <f aca="false">VLOOKUP(B113,'[1]Pivot Table_Sheet1_1'!$A$2:$C$126,2,0)</f>
        <v>0.5</v>
      </c>
      <c r="D113" s="0" t="n">
        <f aca="false">VLOOKUP(B113,'[1]Pivot Table_Sheet1_1'!$A$2:$C$126,3,0)</f>
        <v>0.5</v>
      </c>
      <c r="E113" s="0" t="str">
        <f aca="false">VLOOKUP(B113,[1]courier_company_invoice!B113:I236,2,0)</f>
        <v>0.66</v>
      </c>
      <c r="F113" s="0" t="n">
        <f aca="false">_xlfn.CEILING.MATH(E113,0.5)</f>
        <v>1</v>
      </c>
      <c r="G113" s="0" t="str">
        <f aca="false">VLOOKUP(B113,[1]courier_company_invoice!B113:J236,9,0)</f>
        <v>b</v>
      </c>
      <c r="H113" s="0" t="str">
        <f aca="false">VLOOKUP(B113,[1]courier_company_invoice!B113:J236,5,0)</f>
        <v>d</v>
      </c>
      <c r="I113" s="0" t="n">
        <f aca="false">VLOOKUP(B113,[1]courier_company_invoice!$B$2:$P$125,15,0)</f>
        <v>33</v>
      </c>
      <c r="J113" s="0" t="n">
        <v>90.2</v>
      </c>
      <c r="K113" s="0" t="n">
        <v>-57.2</v>
      </c>
    </row>
    <row r="114" customFormat="false" ht="12.8" hidden="false" customHeight="false" outlineLevel="0" collapsed="false">
      <c r="A114" s="0" t="s">
        <v>241</v>
      </c>
      <c r="B114" s="0" t="s">
        <v>242</v>
      </c>
      <c r="C114" s="0" t="n">
        <f aca="false">VLOOKUP(B114,'[1]Pivot Table_Sheet1_1'!$A$2:$C$126,2,0)</f>
        <v>0.5</v>
      </c>
      <c r="D114" s="0" t="n">
        <f aca="false">VLOOKUP(B114,'[1]Pivot Table_Sheet1_1'!$A$2:$C$126,3,0)</f>
        <v>0.5</v>
      </c>
      <c r="E114" s="0" t="str">
        <f aca="false">VLOOKUP(B114,[1]courier_company_invoice!B114:I237,2,0)</f>
        <v>0.68</v>
      </c>
      <c r="F114" s="0" t="n">
        <f aca="false">_xlfn.CEILING.MATH(E114,0.5)</f>
        <v>1</v>
      </c>
      <c r="G114" s="0" t="str">
        <f aca="false">VLOOKUP(B114,[1]courier_company_invoice!B114:J237,9,0)</f>
        <v>b</v>
      </c>
      <c r="H114" s="0" t="str">
        <f aca="false">VLOOKUP(B114,[1]courier_company_invoice!B114:J237,5,0)</f>
        <v>d</v>
      </c>
      <c r="I114" s="0" t="n">
        <f aca="false">VLOOKUP(B114,[1]courier_company_invoice!$B$2:$P$125,15,0)</f>
        <v>33</v>
      </c>
      <c r="J114" s="0" t="n">
        <v>90.2</v>
      </c>
      <c r="K114" s="0" t="n">
        <v>-57.2</v>
      </c>
    </row>
    <row r="115" customFormat="false" ht="12.8" hidden="false" customHeight="false" outlineLevel="0" collapsed="false">
      <c r="A115" s="0" t="s">
        <v>243</v>
      </c>
      <c r="B115" s="0" t="s">
        <v>244</v>
      </c>
      <c r="C115" s="0" t="n">
        <f aca="false">VLOOKUP(B115,'[1]Pivot Table_Sheet1_1'!$A$2:$C$126,2,0)</f>
        <v>0.986</v>
      </c>
      <c r="D115" s="0" t="n">
        <f aca="false">VLOOKUP(B115,'[1]Pivot Table_Sheet1_1'!$A$2:$C$126,3,0)</f>
        <v>1</v>
      </c>
      <c r="E115" s="0" t="str">
        <f aca="false">VLOOKUP(B115,[1]courier_company_invoice!B115:I238,2,0)</f>
        <v>1.86</v>
      </c>
      <c r="F115" s="0" t="n">
        <f aca="false">_xlfn.CEILING.MATH(E115,0.5)</f>
        <v>2</v>
      </c>
      <c r="G115" s="0" t="str">
        <f aca="false">VLOOKUP(B115,[1]courier_company_invoice!B115:J238,9,0)</f>
        <v>b</v>
      </c>
      <c r="H115" s="0" t="str">
        <f aca="false">VLOOKUP(B115,[1]courier_company_invoice!B115:J238,5,0)</f>
        <v>d</v>
      </c>
      <c r="I115" s="0" t="n">
        <f aca="false">VLOOKUP(B115,[1]courier_company_invoice!$B$2:$P$125,15,0)</f>
        <v>61.3</v>
      </c>
      <c r="J115" s="0" t="n">
        <v>179.8</v>
      </c>
      <c r="K115" s="0" t="n">
        <v>-118.5</v>
      </c>
    </row>
    <row r="116" customFormat="false" ht="12.8" hidden="false" customHeight="false" outlineLevel="0" collapsed="false">
      <c r="A116" s="0" t="s">
        <v>245</v>
      </c>
      <c r="B116" s="0" t="s">
        <v>246</v>
      </c>
      <c r="C116" s="0" t="n">
        <f aca="false">VLOOKUP(B116,'[1]Pivot Table_Sheet1_1'!$A$2:$C$126,2,0)</f>
        <v>0.607</v>
      </c>
      <c r="D116" s="0" t="n">
        <f aca="false">VLOOKUP(B116,'[1]Pivot Table_Sheet1_1'!$A$2:$C$126,3,0)</f>
        <v>1</v>
      </c>
      <c r="E116" s="0" t="str">
        <f aca="false">VLOOKUP(B116,[1]courier_company_invoice!B116:I239,2,0)</f>
        <v>2.27</v>
      </c>
      <c r="F116" s="0" t="n">
        <f aca="false">_xlfn.CEILING.MATH(E116,0.5)</f>
        <v>2.5</v>
      </c>
      <c r="G116" s="0" t="str">
        <f aca="false">VLOOKUP(B116,[1]courier_company_invoice!B116:J239,9,0)</f>
        <v>b</v>
      </c>
      <c r="H116" s="0" t="str">
        <f aca="false">VLOOKUP(B116,[1]courier_company_invoice!B116:J239,5,0)</f>
        <v>d</v>
      </c>
      <c r="I116" s="0" t="n">
        <f aca="false">VLOOKUP(B116,[1]courier_company_invoice!$B$2:$P$125,15,0)</f>
        <v>61.3</v>
      </c>
      <c r="J116" s="0" t="n">
        <v>224.6</v>
      </c>
      <c r="K116" s="0" t="n">
        <v>-163.3</v>
      </c>
    </row>
    <row r="117" customFormat="false" ht="12.8" hidden="false" customHeight="false" outlineLevel="0" collapsed="false">
      <c r="A117" s="0" t="s">
        <v>247</v>
      </c>
      <c r="B117" s="0" t="s">
        <v>248</v>
      </c>
      <c r="C117" s="0" t="n">
        <f aca="false">VLOOKUP(B117,'[1]Pivot Table_Sheet1_1'!$A$2:$C$126,2,0)</f>
        <v>0.488</v>
      </c>
      <c r="D117" s="0" t="n">
        <f aca="false">VLOOKUP(B117,'[1]Pivot Table_Sheet1_1'!$A$2:$C$126,3,0)</f>
        <v>0.5</v>
      </c>
      <c r="E117" s="0" t="str">
        <f aca="false">VLOOKUP(B117,[1]courier_company_invoice!B117:I240,2,0)</f>
        <v>0.68</v>
      </c>
      <c r="F117" s="0" t="n">
        <f aca="false">_xlfn.CEILING.MATH(E117,0.5)</f>
        <v>1</v>
      </c>
      <c r="G117" s="0" t="str">
        <f aca="false">VLOOKUP(B117,[1]courier_company_invoice!B117:J240,9,0)</f>
        <v>b</v>
      </c>
      <c r="H117" s="0" t="str">
        <f aca="false">VLOOKUP(B117,[1]courier_company_invoice!B117:J240,5,0)</f>
        <v>d</v>
      </c>
      <c r="I117" s="0" t="n">
        <f aca="false">VLOOKUP(B117,[1]courier_company_invoice!$B$2:$P$125,15,0)</f>
        <v>33</v>
      </c>
      <c r="J117" s="0" t="n">
        <v>90.2</v>
      </c>
      <c r="K117" s="0" t="n">
        <v>-57.2</v>
      </c>
    </row>
    <row r="118" customFormat="false" ht="12.8" hidden="false" customHeight="false" outlineLevel="0" collapsed="false">
      <c r="A118" s="0" t="s">
        <v>249</v>
      </c>
      <c r="B118" s="0" t="s">
        <v>250</v>
      </c>
      <c r="C118" s="0" t="n">
        <f aca="false">VLOOKUP(B118,'[1]Pivot Table_Sheet1_1'!$A$2:$C$126,2,0)</f>
        <v>0.5</v>
      </c>
      <c r="D118" s="0" t="n">
        <f aca="false">VLOOKUP(B118,'[1]Pivot Table_Sheet1_1'!$A$2:$C$126,3,0)</f>
        <v>0.5</v>
      </c>
      <c r="E118" s="0" t="str">
        <f aca="false">VLOOKUP(B118,[1]courier_company_invoice!B118:I241,2,0)</f>
        <v>0.72</v>
      </c>
      <c r="F118" s="0" t="n">
        <f aca="false">_xlfn.CEILING.MATH(E118,0.5)</f>
        <v>1</v>
      </c>
      <c r="G118" s="0" t="str">
        <f aca="false">VLOOKUP(B118,[1]courier_company_invoice!B118:J241,9,0)</f>
        <v>b</v>
      </c>
      <c r="H118" s="0" t="str">
        <f aca="false">VLOOKUP(B118,[1]courier_company_invoice!B118:J241,5,0)</f>
        <v>d</v>
      </c>
      <c r="I118" s="0" t="n">
        <f aca="false">VLOOKUP(B118,[1]courier_company_invoice!$B$2:$P$125,15,0)</f>
        <v>33</v>
      </c>
      <c r="J118" s="0" t="n">
        <v>90.2</v>
      </c>
      <c r="K118" s="0" t="n">
        <v>-57.2</v>
      </c>
    </row>
    <row r="119" customFormat="false" ht="12.8" hidden="false" customHeight="false" outlineLevel="0" collapsed="false">
      <c r="A119" s="0" t="s">
        <v>251</v>
      </c>
      <c r="B119" s="0" t="s">
        <v>252</v>
      </c>
      <c r="C119" s="0" t="n">
        <f aca="false">VLOOKUP(B119,'[1]Pivot Table_Sheet1_1'!$A$2:$C$126,2,0)</f>
        <v>0.945</v>
      </c>
      <c r="D119" s="0" t="n">
        <f aca="false">VLOOKUP(B119,'[1]Pivot Table_Sheet1_1'!$A$2:$C$126,3,0)</f>
        <v>1</v>
      </c>
      <c r="E119" s="0" t="str">
        <f aca="false">VLOOKUP(B119,[1]courier_company_invoice!B119:I242,2,0)</f>
        <v>1.1</v>
      </c>
      <c r="F119" s="0" t="n">
        <f aca="false">_xlfn.CEILING.MATH(E119,0.5)</f>
        <v>1.5</v>
      </c>
      <c r="G119" s="0" t="str">
        <f aca="false">VLOOKUP(B119,[1]courier_company_invoice!B119:J242,9,0)</f>
        <v>b</v>
      </c>
      <c r="H119" s="0" t="str">
        <f aca="false">VLOOKUP(B119,[1]courier_company_invoice!B119:J242,5,0)</f>
        <v>d</v>
      </c>
      <c r="I119" s="0" t="n">
        <f aca="false">VLOOKUP(B119,[1]courier_company_invoice!$B$2:$P$125,15,0)</f>
        <v>61.3</v>
      </c>
      <c r="J119" s="0" t="n">
        <v>135</v>
      </c>
      <c r="K119" s="0" t="n">
        <v>-73.7</v>
      </c>
    </row>
    <row r="120" customFormat="false" ht="12.8" hidden="false" customHeight="false" outlineLevel="0" collapsed="false">
      <c r="A120" s="0" t="s">
        <v>253</v>
      </c>
      <c r="B120" s="0" t="s">
        <v>254</v>
      </c>
      <c r="C120" s="0" t="n">
        <f aca="false">VLOOKUP(B120,'[1]Pivot Table_Sheet1_1'!$A$2:$C$126,2,0)</f>
        <v>0.5</v>
      </c>
      <c r="D120" s="0" t="n">
        <f aca="false">VLOOKUP(B120,'[1]Pivot Table_Sheet1_1'!$A$2:$C$126,3,0)</f>
        <v>0.5</v>
      </c>
      <c r="E120" s="0" t="str">
        <f aca="false">VLOOKUP(B120,[1]courier_company_invoice!B120:I243,2,0)</f>
        <v>0.67</v>
      </c>
      <c r="F120" s="0" t="n">
        <f aca="false">_xlfn.CEILING.MATH(E120,0.5)</f>
        <v>1</v>
      </c>
      <c r="G120" s="0" t="str">
        <f aca="false">VLOOKUP(B120,[1]courier_company_invoice!B120:J243,9,0)</f>
        <v>b</v>
      </c>
      <c r="H120" s="0" t="str">
        <f aca="false">VLOOKUP(B120,[1]courier_company_invoice!B120:J243,5,0)</f>
        <v>d</v>
      </c>
      <c r="I120" s="0" t="n">
        <f aca="false">VLOOKUP(B120,[1]courier_company_invoice!$B$2:$P$125,15,0)</f>
        <v>33</v>
      </c>
      <c r="J120" s="0" t="n">
        <v>90.2</v>
      </c>
      <c r="K120" s="0" t="n">
        <v>-57.2</v>
      </c>
    </row>
    <row r="121" customFormat="false" ht="12.8" hidden="false" customHeight="false" outlineLevel="0" collapsed="false">
      <c r="A121" s="0" t="s">
        <v>255</v>
      </c>
      <c r="B121" s="0" t="s">
        <v>256</v>
      </c>
      <c r="C121" s="0" t="n">
        <f aca="false">VLOOKUP(B121,'[1]Pivot Table_Sheet1_1'!$A$2:$C$126,2,0)</f>
        <v>0.5</v>
      </c>
      <c r="D121" s="0" t="n">
        <f aca="false">VLOOKUP(B121,'[1]Pivot Table_Sheet1_1'!$A$2:$C$126,3,0)</f>
        <v>0.5</v>
      </c>
      <c r="E121" s="0" t="str">
        <f aca="false">VLOOKUP(B121,[1]courier_company_invoice!B121:I244,2,0)</f>
        <v>0.73</v>
      </c>
      <c r="F121" s="0" t="n">
        <f aca="false">_xlfn.CEILING.MATH(E121,0.5)</f>
        <v>1</v>
      </c>
      <c r="G121" s="0" t="str">
        <f aca="false">VLOOKUP(B121,[1]courier_company_invoice!B121:J244,9,0)</f>
        <v>b</v>
      </c>
      <c r="H121" s="0" t="str">
        <f aca="false">VLOOKUP(B121,[1]courier_company_invoice!B121:J244,5,0)</f>
        <v>d</v>
      </c>
      <c r="I121" s="0" t="n">
        <f aca="false">VLOOKUP(B121,[1]courier_company_invoice!$B$2:$P$125,15,0)</f>
        <v>33</v>
      </c>
      <c r="J121" s="0" t="n">
        <v>90.2</v>
      </c>
      <c r="K121" s="0" t="n">
        <v>-57.2</v>
      </c>
    </row>
    <row r="122" customFormat="false" ht="12.8" hidden="false" customHeight="false" outlineLevel="0" collapsed="false">
      <c r="A122" s="0" t="s">
        <v>257</v>
      </c>
      <c r="B122" s="0" t="s">
        <v>258</v>
      </c>
      <c r="C122" s="0" t="n">
        <f aca="false">VLOOKUP(B122,'[1]Pivot Table_Sheet1_1'!$A$2:$C$126,2,0)</f>
        <v>0.607</v>
      </c>
      <c r="D122" s="0" t="n">
        <f aca="false">VLOOKUP(B122,'[1]Pivot Table_Sheet1_1'!$A$2:$C$126,3,0)</f>
        <v>1</v>
      </c>
      <c r="E122" s="0" t="str">
        <f aca="false">VLOOKUP(B122,[1]courier_company_invoice!B122:I245,2,0)</f>
        <v>0.5</v>
      </c>
      <c r="F122" s="0" t="n">
        <f aca="false">_xlfn.CEILING.MATH(E122,0.5)</f>
        <v>0.5</v>
      </c>
      <c r="G122" s="0" t="str">
        <f aca="false">VLOOKUP(B122,[1]courier_company_invoice!B122:J245,9,0)</f>
        <v>b</v>
      </c>
      <c r="H122" s="0" t="str">
        <f aca="false">VLOOKUP(B122,[1]courier_company_invoice!B122:J245,5,0)</f>
        <v>d</v>
      </c>
      <c r="I122" s="0" t="n">
        <f aca="false">VLOOKUP(B122,[1]courier_company_invoice!$B$2:$P$125,15,0)</f>
        <v>48.8</v>
      </c>
      <c r="J122" s="0" t="n">
        <v>86.7</v>
      </c>
      <c r="K122" s="0" t="n">
        <v>-37.9</v>
      </c>
    </row>
    <row r="123" customFormat="false" ht="12.8" hidden="false" customHeight="false" outlineLevel="0" collapsed="false">
      <c r="A123" s="0" t="s">
        <v>259</v>
      </c>
      <c r="B123" s="0" t="s">
        <v>260</v>
      </c>
      <c r="C123" s="0" t="n">
        <f aca="false">VLOOKUP(B123,'[1]Pivot Table_Sheet1_1'!$A$2:$C$126,2,0)</f>
        <v>0.515</v>
      </c>
      <c r="D123" s="0" t="n">
        <f aca="false">VLOOKUP(B123,'[1]Pivot Table_Sheet1_1'!$A$2:$C$126,3,0)</f>
        <v>1</v>
      </c>
      <c r="E123" s="0" t="str">
        <f aca="false">VLOOKUP(B123,[1]courier_company_invoice!B123:I246,2,0)</f>
        <v>0.5</v>
      </c>
      <c r="F123" s="0" t="n">
        <f aca="false">_xlfn.CEILING.MATH(E123,0.5)</f>
        <v>0.5</v>
      </c>
      <c r="G123" s="0" t="str">
        <f aca="false">VLOOKUP(B123,[1]courier_company_invoice!B123:J246,9,0)</f>
        <v>b</v>
      </c>
      <c r="H123" s="0" t="str">
        <f aca="false">VLOOKUP(B123,[1]courier_company_invoice!B123:J246,5,0)</f>
        <v>d</v>
      </c>
      <c r="I123" s="0" t="n">
        <f aca="false">VLOOKUP(B123,[1]courier_company_invoice!$B$2:$P$125,15,0)</f>
        <v>61.3</v>
      </c>
      <c r="J123" s="0" t="n">
        <v>45.4</v>
      </c>
      <c r="K123" s="0" t="n">
        <v>15.9</v>
      </c>
    </row>
    <row r="124" customFormat="false" ht="12.8" hidden="false" customHeight="false" outlineLevel="0" collapsed="false">
      <c r="A124" s="0" t="s">
        <v>261</v>
      </c>
      <c r="B124" s="0" t="s">
        <v>262</v>
      </c>
      <c r="C124" s="0" t="n">
        <f aca="false">VLOOKUP(B124,'[1]Pivot Table_Sheet1_1'!$A$2:$C$126,2,0)</f>
        <v>0.689</v>
      </c>
      <c r="D124" s="0" t="n">
        <f aca="false">VLOOKUP(B124,'[1]Pivot Table_Sheet1_1'!$A$2:$C$126,3,0)</f>
        <v>1</v>
      </c>
      <c r="E124" s="0" t="str">
        <f aca="false">VLOOKUP(B124,[1]courier_company_invoice!B124:I247,2,0)</f>
        <v>0.5</v>
      </c>
      <c r="F124" s="0" t="n">
        <f aca="false">_xlfn.CEILING.MATH(E124,0.5)</f>
        <v>0.5</v>
      </c>
      <c r="G124" s="0" t="str">
        <f aca="false">VLOOKUP(B124,[1]courier_company_invoice!B124:J247,9,0)</f>
        <v>e</v>
      </c>
      <c r="H124" s="0" t="str">
        <f aca="false">VLOOKUP(B124,[1]courier_company_invoice!B124:J247,5,0)</f>
        <v>b</v>
      </c>
      <c r="I124" s="0" t="n">
        <f aca="false">VLOOKUP(B124,[1]courier_company_invoice!$B$2:$P$125,15,0)</f>
        <v>112.1</v>
      </c>
      <c r="J124" s="0" t="n">
        <v>33</v>
      </c>
      <c r="K124" s="0" t="n">
        <v>79.1</v>
      </c>
    </row>
    <row r="125" customFormat="false" ht="12.8" hidden="false" customHeight="false" outlineLevel="0" collapsed="false">
      <c r="A125" s="0" t="s">
        <v>263</v>
      </c>
      <c r="B125" s="0" t="s">
        <v>264</v>
      </c>
      <c r="C125" s="0" t="n">
        <f aca="false">VLOOKUP(B125,'[1]Pivot Table_Sheet1_1'!$A$2:$C$126,2,0)</f>
        <v>0.75</v>
      </c>
      <c r="D125" s="0" t="n">
        <f aca="false">VLOOKUP(B125,'[1]Pivot Table_Sheet1_1'!$A$2:$C$126,3,0)</f>
        <v>1</v>
      </c>
      <c r="E125" s="0" t="str">
        <f aca="false">VLOOKUP(B125,[1]courier_company_invoice!B125:I248,2,0)</f>
        <v>0.5</v>
      </c>
      <c r="F125" s="0" t="n">
        <f aca="false">_xlfn.CEILING.MATH(E125,0.5)</f>
        <v>0.5</v>
      </c>
      <c r="G125" s="0" t="str">
        <f aca="false">VLOOKUP(B125,[1]courier_company_invoice!B125:J248,9,0)</f>
        <v>b</v>
      </c>
      <c r="H125" s="0" t="str">
        <f aca="false">VLOOKUP(B125,[1]courier_company_invoice!B125:J248,5,0)</f>
        <v>d</v>
      </c>
      <c r="I125" s="0" t="n">
        <f aca="false">VLOOKUP(B125,[1]courier_company_invoice!$B$2:$P$125,15,0)</f>
        <v>61.3</v>
      </c>
      <c r="J125" s="0" t="n">
        <v>45.4</v>
      </c>
      <c r="K125" s="0" t="n">
        <v>15.9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2025-09-16T00:04:56Z</dcterms:created>
  <dc:creator/>
  <dc:description/>
  <dc:language>en-IN</dc:language>
  <cp:lastModifiedBy/>
  <dcterms:modified xsi:type="dcterms:W3CDTF">2025-09-16T00:06:06Z</dcterms:modified>
  <cp:revision>1</cp:revision>
  <dc:subject/>
  <dc:title/>
</cp:coreProperties>
</file>