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Documents\vysokaSkola\MAS\MAS_billa_simulation\"/>
    </mc:Choice>
  </mc:AlternateContent>
  <bookViews>
    <workbookView xWindow="0" yWindow="0" windowWidth="15345" windowHeight="4635" tabRatio="890" firstSheet="4" activeTab="8"/>
  </bookViews>
  <sheets>
    <sheet name="Obsluha na pokladni" sheetId="1" r:id="rId1"/>
    <sheet name="Odchod z pokladne" sheetId="2" r:id="rId2"/>
    <sheet name="Časy medzi príchodmi zákazníkov" sheetId="3" r:id="rId3"/>
    <sheet name="CD - Početnosť ľudí v príchod" sheetId="7" r:id="rId4"/>
    <sheet name="VAL - Pobyt v systéme" sheetId="4" r:id="rId5"/>
    <sheet name="VAL - Dĺžka radu pri pokladni" sheetId="5" r:id="rId6"/>
    <sheet name="VAL - Doba čakania v rade" sheetId="8" r:id="rId7"/>
    <sheet name="Validacia modelu" sheetId="9" r:id="rId8"/>
    <sheet name="Vyhodnotenie experimentov" sheetId="10" r:id="rId9"/>
  </sheets>
  <definedNames>
    <definedName name="cas_v_systeme_Katka" localSheetId="4">'VAL - Pobyt v systéme'!$B$24:$C$31</definedName>
    <definedName name="dlzkaRadu" localSheetId="5">'VAL - Dĺžka radu pri pokladni'!$B$4:$C$61</definedName>
    <definedName name="doba_obsluhypokladne_1" localSheetId="0">'Obsluha na pokladni'!$B$4:$E$101</definedName>
    <definedName name="New_Text_Document" localSheetId="0">'Obsluha na pokladni'!$G$4:$G$102</definedName>
    <definedName name="pocet_prichLudi" localSheetId="3">'CD - Početnosť ľudí v príchod'!$A$3:$B$41</definedName>
    <definedName name="pocet_prichLudi_1" localSheetId="2">'Časy medzi príchodmi zákazníkov'!$B$3:$C$41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6" i="10" l="1"/>
  <c r="D95" i="10"/>
  <c r="D94" i="10"/>
  <c r="D93" i="10"/>
  <c r="D92" i="10"/>
  <c r="D91" i="10"/>
  <c r="D90" i="10"/>
  <c r="D89" i="10"/>
  <c r="D83" i="10"/>
  <c r="D82" i="10"/>
  <c r="D81" i="10"/>
  <c r="D80" i="10"/>
  <c r="D79" i="10"/>
  <c r="D78" i="10"/>
  <c r="D77" i="10"/>
  <c r="D76" i="10"/>
  <c r="D23" i="10"/>
  <c r="D22" i="10"/>
  <c r="D21" i="10"/>
  <c r="D20" i="10"/>
  <c r="D19" i="10"/>
  <c r="D18" i="10"/>
  <c r="D17" i="10"/>
  <c r="D16" i="10"/>
  <c r="D10" i="10"/>
  <c r="D9" i="10"/>
  <c r="D8" i="10"/>
  <c r="D7" i="10"/>
  <c r="D6" i="10"/>
  <c r="D5" i="10"/>
  <c r="D4" i="10"/>
  <c r="D3" i="10"/>
  <c r="D71" i="10"/>
  <c r="D70" i="10"/>
  <c r="D69" i="10"/>
  <c r="D68" i="10"/>
  <c r="D67" i="10"/>
  <c r="D66" i="10"/>
  <c r="D65" i="10"/>
  <c r="D64" i="10"/>
  <c r="D59" i="10"/>
  <c r="D58" i="10"/>
  <c r="D57" i="10"/>
  <c r="D56" i="10"/>
  <c r="D55" i="10"/>
  <c r="D54" i="10"/>
  <c r="D53" i="10"/>
  <c r="D52" i="10"/>
  <c r="D48" i="10"/>
  <c r="D47" i="10"/>
  <c r="D46" i="10"/>
  <c r="D45" i="10"/>
  <c r="D44" i="10"/>
  <c r="D43" i="10"/>
  <c r="D42" i="10"/>
  <c r="D41" i="10"/>
  <c r="D30" i="10"/>
  <c r="D31" i="10"/>
  <c r="D32" i="10"/>
  <c r="D33" i="10"/>
  <c r="D34" i="10"/>
  <c r="D35" i="10"/>
  <c r="D36" i="10"/>
  <c r="D29" i="10"/>
  <c r="D5" i="9"/>
  <c r="D4" i="9"/>
  <c r="I5" i="8"/>
  <c r="J6" i="1"/>
  <c r="I4" i="8" l="1"/>
  <c r="I3" i="8"/>
  <c r="J5" i="1"/>
  <c r="J4" i="1"/>
  <c r="H4" i="4"/>
  <c r="H3" i="4"/>
  <c r="H5" i="4"/>
  <c r="E24" i="4"/>
  <c r="E25" i="4"/>
  <c r="E26" i="4"/>
  <c r="E27" i="4"/>
  <c r="E28" i="4"/>
  <c r="E29" i="4"/>
  <c r="E30" i="4"/>
  <c r="E31" i="4"/>
  <c r="D24" i="4"/>
  <c r="D25" i="4"/>
  <c r="D26" i="4"/>
  <c r="D27" i="4"/>
  <c r="D28" i="4"/>
  <c r="D29" i="4"/>
  <c r="D30" i="4"/>
  <c r="D31" i="4"/>
  <c r="E56" i="2" l="1"/>
  <c r="E57" i="2"/>
  <c r="E58" i="2"/>
  <c r="E60" i="2"/>
  <c r="E64" i="2"/>
  <c r="E66" i="2"/>
  <c r="E84" i="2"/>
  <c r="E88" i="2"/>
  <c r="E96" i="2"/>
  <c r="E97" i="2"/>
  <c r="E98" i="2"/>
  <c r="E100" i="2"/>
  <c r="B3" i="2"/>
  <c r="B4" i="2"/>
  <c r="C4" i="2" s="1"/>
  <c r="B5" i="2"/>
  <c r="B6" i="2"/>
  <c r="C6" i="2" s="1"/>
  <c r="E6" i="2" s="1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C54" i="2" s="1"/>
  <c r="E54" i="2" s="1"/>
  <c r="B55" i="2"/>
  <c r="C55" i="2" s="1"/>
  <c r="E55" i="2" s="1"/>
  <c r="B56" i="2"/>
  <c r="C56" i="2" s="1"/>
  <c r="B57" i="2"/>
  <c r="C57" i="2" s="1"/>
  <c r="B58" i="2"/>
  <c r="C58" i="2" s="1"/>
  <c r="B59" i="2"/>
  <c r="B60" i="2"/>
  <c r="C60" i="2" s="1"/>
  <c r="B61" i="2"/>
  <c r="C61" i="2" s="1"/>
  <c r="E61" i="2" s="1"/>
  <c r="B62" i="2"/>
  <c r="C62" i="2" s="1"/>
  <c r="E62" i="2" s="1"/>
  <c r="B63" i="2"/>
  <c r="C63" i="2" s="1"/>
  <c r="E63" i="2" s="1"/>
  <c r="B64" i="2"/>
  <c r="C64" i="2" s="1"/>
  <c r="B65" i="2"/>
  <c r="B66" i="2"/>
  <c r="C66" i="2" s="1"/>
  <c r="B67" i="2"/>
  <c r="B68" i="2"/>
  <c r="B69" i="2"/>
  <c r="B70" i="2"/>
  <c r="C70" i="2" s="1"/>
  <c r="B71" i="2"/>
  <c r="C71" i="2" s="1"/>
  <c r="E71" i="2" s="1"/>
  <c r="B72" i="2"/>
  <c r="B73" i="2"/>
  <c r="B74" i="2"/>
  <c r="C74" i="2" s="1"/>
  <c r="E74" i="2" s="1"/>
  <c r="B75" i="2"/>
  <c r="B76" i="2"/>
  <c r="C76" i="2" s="1"/>
  <c r="B77" i="2"/>
  <c r="C77" i="2" s="1"/>
  <c r="E77" i="2" s="1"/>
  <c r="B78" i="2"/>
  <c r="C78" i="2" s="1"/>
  <c r="E78" i="2" s="1"/>
  <c r="B79" i="2"/>
  <c r="C79" i="2" s="1"/>
  <c r="B80" i="2"/>
  <c r="C80" i="2" s="1"/>
  <c r="E80" i="2" s="1"/>
  <c r="B81" i="2"/>
  <c r="C81" i="2" s="1"/>
  <c r="E81" i="2" s="1"/>
  <c r="B82" i="2"/>
  <c r="C82" i="2" s="1"/>
  <c r="E82" i="2" s="1"/>
  <c r="B83" i="2"/>
  <c r="B84" i="2"/>
  <c r="C84" i="2" s="1"/>
  <c r="B85" i="2"/>
  <c r="C85" i="2" s="1"/>
  <c r="E85" i="2" s="1"/>
  <c r="B86" i="2"/>
  <c r="C86" i="2" s="1"/>
  <c r="B87" i="2"/>
  <c r="C87" i="2" s="1"/>
  <c r="E87" i="2" s="1"/>
  <c r="B88" i="2"/>
  <c r="C88" i="2" s="1"/>
  <c r="B89" i="2"/>
  <c r="C89" i="2" s="1"/>
  <c r="B90" i="2"/>
  <c r="C90" i="2" s="1"/>
  <c r="B91" i="2"/>
  <c r="B92" i="2"/>
  <c r="C92" i="2" s="1"/>
  <c r="B93" i="2"/>
  <c r="B94" i="2"/>
  <c r="C94" i="2" s="1"/>
  <c r="E94" i="2" s="1"/>
  <c r="B95" i="2"/>
  <c r="C95" i="2" s="1"/>
  <c r="E95" i="2" s="1"/>
  <c r="B96" i="2"/>
  <c r="C96" i="2" s="1"/>
  <c r="B97" i="2"/>
  <c r="B98" i="2"/>
  <c r="C98" i="2" s="1"/>
  <c r="B99" i="2"/>
  <c r="B100" i="2"/>
  <c r="C3" i="2"/>
  <c r="E3" i="2" s="1"/>
  <c r="C5" i="2"/>
  <c r="E5" i="2" s="1"/>
  <c r="C7" i="2"/>
  <c r="E7" i="2" s="1"/>
  <c r="C8" i="2"/>
  <c r="E8" i="2" s="1"/>
  <c r="C53" i="2"/>
  <c r="E53" i="2" s="1"/>
  <c r="C59" i="2"/>
  <c r="E59" i="2" s="1"/>
  <c r="C65" i="2"/>
  <c r="E65" i="2" s="1"/>
  <c r="C67" i="2"/>
  <c r="E67" i="2" s="1"/>
  <c r="C68" i="2"/>
  <c r="E68" i="2" s="1"/>
  <c r="C69" i="2"/>
  <c r="E69" i="2" s="1"/>
  <c r="C72" i="2"/>
  <c r="E72" i="2" s="1"/>
  <c r="C73" i="2"/>
  <c r="E73" i="2" s="1"/>
  <c r="C75" i="2"/>
  <c r="E75" i="2" s="1"/>
  <c r="C83" i="2"/>
  <c r="E83" i="2" s="1"/>
  <c r="C91" i="2"/>
  <c r="C93" i="2"/>
  <c r="E93" i="2" s="1"/>
  <c r="C97" i="2"/>
  <c r="C99" i="2"/>
  <c r="E99" i="2" s="1"/>
  <c r="C100" i="2"/>
  <c r="D14" i="8" l="1"/>
  <c r="E14" i="8" s="1"/>
  <c r="D13" i="8"/>
  <c r="E13" i="8" s="1"/>
  <c r="D12" i="8"/>
  <c r="E12" i="8" s="1"/>
  <c r="E11" i="8"/>
  <c r="D11" i="8"/>
  <c r="D10" i="8"/>
  <c r="E10" i="8" s="1"/>
  <c r="D9" i="8"/>
  <c r="E9" i="8" s="1"/>
  <c r="D8" i="8"/>
  <c r="E8" i="8" s="1"/>
  <c r="E7" i="8"/>
  <c r="D7" i="8"/>
  <c r="D6" i="8"/>
  <c r="E6" i="8" s="1"/>
  <c r="D5" i="8"/>
  <c r="E5" i="8" s="1"/>
  <c r="D4" i="8"/>
  <c r="E4" i="8" s="1"/>
  <c r="E3" i="8"/>
  <c r="D3" i="8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G5" i="5"/>
  <c r="G4" i="5"/>
  <c r="C52" i="2"/>
  <c r="C51" i="2"/>
  <c r="E51" i="2" s="1"/>
  <c r="C50" i="2"/>
  <c r="E50" i="2" s="1"/>
  <c r="C49" i="2"/>
  <c r="E49" i="2" s="1"/>
  <c r="C48" i="2"/>
  <c r="E48" i="2" s="1"/>
  <c r="C47" i="2"/>
  <c r="C46" i="2"/>
  <c r="E46" i="2" s="1"/>
  <c r="C45" i="2"/>
  <c r="E45" i="2" s="1"/>
  <c r="C44" i="2"/>
  <c r="E44" i="2" s="1"/>
  <c r="C43" i="2"/>
  <c r="E43" i="2" s="1"/>
  <c r="C42" i="2"/>
  <c r="E42" i="2" s="1"/>
  <c r="C41" i="2"/>
  <c r="E41" i="2" s="1"/>
  <c r="C40" i="2"/>
  <c r="E40" i="2" s="1"/>
  <c r="C39" i="2"/>
  <c r="E39" i="2" s="1"/>
  <c r="C38" i="2"/>
  <c r="E38" i="2" s="1"/>
  <c r="C37" i="2"/>
  <c r="E37" i="2" s="1"/>
  <c r="C36" i="2"/>
  <c r="E36" i="2" s="1"/>
  <c r="C35" i="2"/>
  <c r="E35" i="2" s="1"/>
  <c r="C34" i="2"/>
  <c r="E34" i="2" s="1"/>
  <c r="C33" i="2"/>
  <c r="E33" i="2" s="1"/>
  <c r="C32" i="2"/>
  <c r="E32" i="2" s="1"/>
  <c r="C31" i="2"/>
  <c r="E31" i="2" s="1"/>
  <c r="C30" i="2"/>
  <c r="E30" i="2" s="1"/>
  <c r="C29" i="2"/>
  <c r="C28" i="2"/>
  <c r="E28" i="2" s="1"/>
  <c r="C27" i="2"/>
  <c r="E27" i="2" s="1"/>
  <c r="C26" i="2"/>
  <c r="C25" i="2"/>
  <c r="C24" i="2"/>
  <c r="E24" i="2" s="1"/>
  <c r="C23" i="2"/>
  <c r="E23" i="2" s="1"/>
  <c r="C22" i="2"/>
  <c r="E22" i="2" s="1"/>
  <c r="C21" i="2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D31" i="3"/>
  <c r="C31" i="3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F102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3" i="1"/>
  <c r="G4" i="1"/>
  <c r="F103" i="1"/>
  <c r="E8" i="7"/>
  <c r="F8" i="7" s="1"/>
  <c r="E7" i="7"/>
  <c r="F6" i="7"/>
  <c r="E6" i="7"/>
  <c r="F7" i="7" l="1"/>
  <c r="F9" i="7" s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G102" i="1"/>
  <c r="F4" i="1"/>
</calcChain>
</file>

<file path=xl/connections.xml><?xml version="1.0" encoding="utf-8"?>
<connections xmlns="http://schemas.openxmlformats.org/spreadsheetml/2006/main">
  <connection id="1" name="cas_v_systeme_Katka" type="6" refreshedVersion="5" background="1" saveData="1">
    <textPr codePage="437" sourceFile="D:\Data\Downloads\cas_v_systeme_Katka.txt">
      <textFields count="2">
        <textField/>
        <textField/>
      </textFields>
    </textPr>
  </connection>
  <connection id="2" name="dlzkaRadu" type="6" refreshedVersion="5" background="1" saveData="1">
    <textPr codePage="437" sourceFile="D:\Data\Documents\vysokaSkola\MAS\MAS_billa_simulation\dlzkaRadu.txt" space="1" consecutive="1">
      <textFields count="2">
        <textField/>
        <textField/>
      </textFields>
    </textPr>
  </connection>
  <connection id="3" name="doba_obsluhypokladne" type="6" refreshedVersion="5" background="1" saveData="1">
    <textPr codePage="437" sourceFile="D:\Data\Documents\vysokaSkola\MAS\semestralna praca\doba_obsluhypokladne.txt" delimited="0">
      <textFields count="4">
        <textField/>
        <textField position="10"/>
        <textField position="19"/>
        <textField position="31"/>
      </textFields>
    </textPr>
  </connection>
  <connection id="4" name="New Text Document" type="6" refreshedVersion="5" background="1" saveData="1">
    <textPr codePage="65001" sourceFile="D:\Data\Documents\vysokaSkola\MAS\MAS_billa_simulation\New Text Document.txt">
      <textFields>
        <textField/>
      </textFields>
    </textPr>
  </connection>
  <connection id="5" name="pocet_prichLudi1" type="6" refreshedVersion="5" background="1" saveData="1">
    <textPr codePage="437" sourceFile="D:\Data\Documents\vysokaSkola\MAS\MAS_billa_simulation\pocet_prichLudi.txt" space="1" consecutive="1">
      <textFields count="2">
        <textField/>
        <textField/>
      </textFields>
    </textPr>
  </connection>
  <connection id="6" name="pocet_prichLudi2" type="6" refreshedVersion="5" background="1" saveData="1">
    <textPr codePage="437" sourceFile="D:\Data\Documents\vysokaSkola\MAS\MAS_billa_simulation\pocet_prichLudi.txt" tab="0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<sst xmlns="http://schemas.openxmlformats.org/spreadsheetml/2006/main" count="182" uniqueCount="78">
  <si>
    <t>Por. Číslo</t>
  </si>
  <si>
    <t>Začiatok obsluhy</t>
  </si>
  <si>
    <t>Koniec obsluhy</t>
  </si>
  <si>
    <t>Príchod zákazníkov</t>
  </si>
  <si>
    <t>Čas, kým sa pozbiera z pokladne</t>
  </si>
  <si>
    <t>Por. číslo</t>
  </si>
  <si>
    <t>Rozdiel časov</t>
  </si>
  <si>
    <t>Čas v systéme</t>
  </si>
  <si>
    <t>Čas príchodu</t>
  </si>
  <si>
    <t>Čas odchodu</t>
  </si>
  <si>
    <t>Veľkosť radu pri pokladni</t>
  </si>
  <si>
    <t>Deň</t>
  </si>
  <si>
    <t>Čas</t>
  </si>
  <si>
    <t>DOBA OBSLUHY NA POKLADNI</t>
  </si>
  <si>
    <t>Veľkosť skupiny</t>
  </si>
  <si>
    <t>Počet výskytov</t>
  </si>
  <si>
    <t>Percentá</t>
  </si>
  <si>
    <t>Sekundy</t>
  </si>
  <si>
    <t>Čas príchodu zákazníka / zákazníkov</t>
  </si>
  <si>
    <t>Rozdiel medzi príchodmi</t>
  </si>
  <si>
    <t>Čas v sekundách</t>
  </si>
  <si>
    <t>Počet ľudí</t>
  </si>
  <si>
    <t>Počet údajov :</t>
  </si>
  <si>
    <t>Dĺžka radu</t>
  </si>
  <si>
    <t>Priemerná dĺžka radu:</t>
  </si>
  <si>
    <t xml:space="preserve">Doba čakania v rade </t>
  </si>
  <si>
    <t>Čas obsluhy</t>
  </si>
  <si>
    <t>Počet sekúnd</t>
  </si>
  <si>
    <t>Čas od</t>
  </si>
  <si>
    <t>Čas do</t>
  </si>
  <si>
    <t>Spolu percentá :</t>
  </si>
  <si>
    <t xml:space="preserve"> Početnosť skupiniek pri príchode do systému</t>
  </si>
  <si>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</si>
  <si>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</si>
  <si>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</si>
  <si>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</si>
  <si>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</si>
  <si>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</si>
  <si>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</si>
  <si>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</si>
  <si>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</si>
  <si>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</si>
  <si>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</si>
  <si>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</si>
  <si>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</si>
  <si>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</si>
  <si>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</si>
  <si>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</si>
  <si>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</si>
  <si>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priemer</t>
  </si>
  <si>
    <t>min</t>
  </si>
  <si>
    <t>max</t>
  </si>
  <si>
    <t>VALIDÁCIA MODELU</t>
  </si>
  <si>
    <t>Skúmaná charakteristika</t>
  </si>
  <si>
    <t>Hodnota z reality</t>
  </si>
  <si>
    <t>Hodnota z modelu</t>
  </si>
  <si>
    <t>Rozdiel</t>
  </si>
  <si>
    <t>priemerný pobyt v systéme</t>
  </si>
  <si>
    <t>priemerná doba obsluhy na pokladni</t>
  </si>
  <si>
    <t>statPriemDlzkaRaduPokladna1</t>
  </si>
  <si>
    <t>statPriemDlzkaRaduPokladna2</t>
  </si>
  <si>
    <t>statPriemDlzkaRaduPokladna3</t>
  </si>
  <si>
    <t>statPriemDlzkaRaduPokladna4</t>
  </si>
  <si>
    <t>statPriemCasObsluhyPokladna</t>
  </si>
  <si>
    <t>statPriemCasCakaniaRad</t>
  </si>
  <si>
    <t>statPriemPobytVSysteme</t>
  </si>
  <si>
    <t>statPercentaLudiSoZlavou</t>
  </si>
  <si>
    <t>Hodnota po vykonaní experientu</t>
  </si>
  <si>
    <t>Hodnota pred vykonaním experimentu</t>
  </si>
  <si>
    <t xml:space="preserve">5.1 Experiment zvýšenie hodnoty vstupného toku o 50 </t>
  </si>
  <si>
    <t xml:space="preserve">5.3 Experiment zaúčanie jedného brigádnika </t>
  </si>
  <si>
    <t>Hodnota po vykonaní experimentu</t>
  </si>
  <si>
    <t>5.3 Experiment zaúčanie dvoch brigadnikov</t>
  </si>
  <si>
    <t>5.3 Experiment zaúčanie 3 brigadnikov</t>
  </si>
  <si>
    <t>5.3 Experiment zaúčanie 4 brigadnikov</t>
  </si>
  <si>
    <t>5.2 Experiment zvýšenie hodnoty vstupného toku o 10</t>
  </si>
  <si>
    <t xml:space="preserve">dvaja v rade </t>
  </si>
  <si>
    <t xml:space="preserve">4 v 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</si>
</sst>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h]:mm:ss;@"/>
    <numFmt numFmtId="165" formatCode="h:mm:ss;@"/>
    <numFmt numFmtId="166" formatCode="0;[Red]0"/>
    <numFmt numFmtId="167" formatCode="0.00;[Red]0.00"/>
    <numFmt numFmtId="170" formatCode="0.0000;[Red]0.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E74B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NumberFormat="1" applyFill="1" applyBorder="1"/>
    <xf numFmtId="0" fontId="2" fillId="0" borderId="0" xfId="0" applyFont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0" fontId="4" fillId="4" borderId="1" xfId="0" applyFont="1" applyFill="1" applyBorder="1" applyAlignment="1">
      <alignment horizontal="center"/>
    </xf>
    <xf numFmtId="21" fontId="0" fillId="0" borderId="0" xfId="0" applyNumberFormat="1"/>
    <xf numFmtId="14" fontId="0" fillId="0" borderId="0" xfId="0" applyNumberFormat="1"/>
    <xf numFmtId="14" fontId="0" fillId="2" borderId="1" xfId="0" applyNumberFormat="1" applyFill="1" applyBorder="1"/>
    <xf numFmtId="164" fontId="0" fillId="6" borderId="1" xfId="0" applyNumberFormat="1" applyFill="1" applyBorder="1"/>
    <xf numFmtId="0" fontId="4" fillId="5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/>
    <xf numFmtId="0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 wrapText="1"/>
    </xf>
    <xf numFmtId="21" fontId="0" fillId="2" borderId="1" xfId="0" applyNumberFormat="1" applyFont="1" applyFill="1" applyBorder="1" applyAlignment="1">
      <alignment horizontal="center" vertical="center" wrapText="1"/>
    </xf>
    <xf numFmtId="0" fontId="0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165" fontId="0" fillId="2" borderId="1" xfId="0" applyNumberFormat="1" applyFill="1" applyBorder="1"/>
    <xf numFmtId="21" fontId="0" fillId="2" borderId="1" xfId="0" applyNumberFormat="1" applyFill="1" applyBorder="1"/>
    <xf numFmtId="0" fontId="1" fillId="3" borderId="1" xfId="0" applyFont="1" applyFill="1" applyBorder="1" applyAlignment="1">
      <alignment horizontal="center" vertical="center"/>
    </xf>
    <xf numFmtId="21" fontId="0" fillId="6" borderId="1" xfId="0" applyNumberFormat="1" applyFill="1" applyBorder="1"/>
    <xf numFmtId="22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0" fillId="0" borderId="3" xfId="0" applyFill="1" applyBorder="1" applyAlignment="1"/>
    <xf numFmtId="0" fontId="5" fillId="0" borderId="4" xfId="0" applyFont="1" applyFill="1" applyBorder="1" applyAlignment="1">
      <alignment horizontal="centerContinuous"/>
    </xf>
    <xf numFmtId="0" fontId="4" fillId="4" borderId="1" xfId="0" applyFont="1" applyFill="1" applyBorder="1" applyAlignment="1">
      <alignment horizontal="center" vertical="center" wrapText="1"/>
    </xf>
    <xf numFmtId="21" fontId="4" fillId="5" borderId="1" xfId="0" applyNumberFormat="1" applyFont="1" applyFill="1" applyBorder="1"/>
    <xf numFmtId="0" fontId="0" fillId="6" borderId="1" xfId="0" applyFill="1" applyBorder="1"/>
    <xf numFmtId="1" fontId="0" fillId="0" borderId="0" xfId="0" applyNumberFormat="1"/>
    <xf numFmtId="1" fontId="0" fillId="6" borderId="1" xfId="0" applyNumberFormat="1" applyFill="1" applyBorder="1"/>
    <xf numFmtId="165" fontId="0" fillId="6" borderId="1" xfId="0" applyNumberFormat="1" applyFill="1" applyBorder="1"/>
    <xf numFmtId="0" fontId="4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1" fillId="5" borderId="1" xfId="0" applyFont="1" applyFill="1" applyBorder="1"/>
    <xf numFmtId="0" fontId="4" fillId="6" borderId="1" xfId="0" applyFont="1" applyFill="1" applyBorder="1" applyAlignment="1">
      <alignment horizontal="center" vertical="center"/>
    </xf>
    <xf numFmtId="1" fontId="1" fillId="6" borderId="1" xfId="0" applyNumberFormat="1" applyFont="1" applyFill="1" applyBorder="1"/>
    <xf numFmtId="1" fontId="4" fillId="6" borderId="1" xfId="0" applyNumberFormat="1" applyFont="1" applyFill="1" applyBorder="1"/>
    <xf numFmtId="0" fontId="2" fillId="0" borderId="0" xfId="0" applyFont="1"/>
    <xf numFmtId="0" fontId="1" fillId="4" borderId="1" xfId="0" applyFont="1" applyFill="1" applyBorder="1" applyAlignment="1">
      <alignment horizontal="center" vertical="center" wrapText="1"/>
    </xf>
    <xf numFmtId="166" fontId="0" fillId="0" borderId="0" xfId="0" applyNumberFormat="1" applyFill="1" applyBorder="1"/>
    <xf numFmtId="167" fontId="0" fillId="2" borderId="1" xfId="0" applyNumberFormat="1" applyFill="1" applyBorder="1"/>
    <xf numFmtId="0" fontId="5" fillId="2" borderId="1" xfId="0" applyFont="1" applyFill="1" applyBorder="1"/>
    <xf numFmtId="170" fontId="0" fillId="2" borderId="1" xfId="0" applyNumberFormat="1" applyFill="1" applyBorder="1"/>
    <xf numFmtId="0" fontId="6" fillId="0" borderId="0" xfId="0" applyFont="1" applyAlignment="1">
      <alignment horizontal="left" vertical="center" indent="4"/>
    </xf>
    <xf numFmtId="0" fontId="5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doba_obsluhypokladne_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New Text Document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cet_prichLudi_1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cet_prichLudi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cas_v_systeme_Katka" connectionId="1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lzkaRadu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workbookViewId="0">
      <selection activeCell="J6" sqref="J6"/>
    </sheetView>
  </sheetViews>
  <sheetFormatPr defaultRowHeight="15" x14ac:dyDescent="0.25"/>
  <cols>
    <col min="2" max="2" width="10.7109375" customWidth="1"/>
    <col min="3" max="3" width="8.140625" customWidth="1"/>
    <col min="4" max="4" width="10.7109375" customWidth="1"/>
    <col min="5" max="5" width="11" customWidth="1"/>
    <col min="6" max="6" width="10.85546875" customWidth="1"/>
    <col min="7" max="7" width="8.5703125" customWidth="1"/>
    <col min="9" max="9" width="10.140625" customWidth="1"/>
    <col min="10" max="10" width="12.7109375" customWidth="1"/>
    <col min="12" max="12" width="15.28515625" customWidth="1"/>
  </cols>
  <sheetData>
    <row r="1" spans="1:12" ht="32.25" customHeight="1" x14ac:dyDescent="0.25">
      <c r="A1" s="5" t="s">
        <v>13</v>
      </c>
    </row>
    <row r="2" spans="1:12" ht="21.75" customHeight="1" x14ac:dyDescent="0.25">
      <c r="A2" s="1"/>
      <c r="B2" s="56" t="s">
        <v>1</v>
      </c>
      <c r="C2" s="56"/>
      <c r="D2" s="56" t="s">
        <v>2</v>
      </c>
      <c r="E2" s="56"/>
      <c r="F2" s="1"/>
      <c r="G2" s="1"/>
    </row>
    <row r="3" spans="1:12" ht="35.25" customHeight="1" x14ac:dyDescent="0.25">
      <c r="A3" s="18" t="s">
        <v>0</v>
      </c>
      <c r="B3" s="18" t="s">
        <v>11</v>
      </c>
      <c r="C3" s="18" t="s">
        <v>12</v>
      </c>
      <c r="D3" s="18" t="s">
        <v>11</v>
      </c>
      <c r="E3" s="18" t="s">
        <v>12</v>
      </c>
      <c r="F3" s="15" t="s">
        <v>6</v>
      </c>
      <c r="G3" s="15" t="s">
        <v>17</v>
      </c>
      <c r="L3" s="20"/>
    </row>
    <row r="4" spans="1:12" x14ac:dyDescent="0.25">
      <c r="A4" s="8">
        <v>1</v>
      </c>
      <c r="B4" s="13">
        <v>42684</v>
      </c>
      <c r="C4" s="9">
        <v>0.48754629629629626</v>
      </c>
      <c r="D4" s="13">
        <v>42684</v>
      </c>
      <c r="E4" s="9">
        <v>0.4880902777777778</v>
      </c>
      <c r="F4" s="14">
        <f>E4-C4</f>
        <v>5.4398148148154801E-4</v>
      </c>
      <c r="G4" s="17">
        <f>F4*86400</f>
        <v>47.000000000005748</v>
      </c>
      <c r="I4" s="44" t="s">
        <v>50</v>
      </c>
      <c r="J4" s="60">
        <f>MIN(G4:G103)</f>
        <v>4.9999999999991829</v>
      </c>
    </row>
    <row r="5" spans="1:12" x14ac:dyDescent="0.25">
      <c r="A5" s="8">
        <v>2</v>
      </c>
      <c r="B5" s="13">
        <v>42684</v>
      </c>
      <c r="C5" s="9">
        <v>0.48812499999999998</v>
      </c>
      <c r="D5" s="13">
        <v>42684</v>
      </c>
      <c r="E5" s="9">
        <v>0.48927083333333332</v>
      </c>
      <c r="F5" s="14">
        <f t="shared" ref="F5:F68" si="0">E5-C5</f>
        <v>1.1458333333333459E-3</v>
      </c>
      <c r="G5" s="17">
        <f t="shared" ref="G5:G68" si="1">F5*86400</f>
        <v>99.00000000000108</v>
      </c>
      <c r="I5" s="44" t="s">
        <v>51</v>
      </c>
      <c r="J5" s="60">
        <f>MAX(G4:G103)</f>
        <v>146.00000000000205</v>
      </c>
    </row>
    <row r="6" spans="1:12" x14ac:dyDescent="0.25">
      <c r="A6" s="8">
        <v>3</v>
      </c>
      <c r="B6" s="13">
        <v>42684</v>
      </c>
      <c r="C6" s="9">
        <v>0.48929398148148145</v>
      </c>
      <c r="D6" s="13">
        <v>42684</v>
      </c>
      <c r="E6" s="9">
        <v>0.48947916666666669</v>
      </c>
      <c r="F6" s="14">
        <f t="shared" si="0"/>
        <v>1.8518518518523264E-4</v>
      </c>
      <c r="G6" s="17">
        <f t="shared" si="1"/>
        <v>16.0000000000041</v>
      </c>
      <c r="I6" s="44" t="s">
        <v>49</v>
      </c>
      <c r="J6" s="60">
        <f>AVERAGE(G4:G103)</f>
        <v>45.330000000000219</v>
      </c>
    </row>
    <row r="7" spans="1:12" x14ac:dyDescent="0.25">
      <c r="A7" s="8">
        <v>4</v>
      </c>
      <c r="B7" s="13">
        <v>42684</v>
      </c>
      <c r="C7" s="9">
        <v>0.48951388888888886</v>
      </c>
      <c r="D7" s="13">
        <v>42684</v>
      </c>
      <c r="E7" s="9">
        <v>0.48979166666666668</v>
      </c>
      <c r="F7" s="14">
        <f t="shared" si="0"/>
        <v>2.777777777778212E-4</v>
      </c>
      <c r="G7" s="17">
        <f t="shared" si="1"/>
        <v>24.000000000003752</v>
      </c>
      <c r="I7" s="16"/>
      <c r="J7" s="16"/>
    </row>
    <row r="8" spans="1:12" x14ac:dyDescent="0.25">
      <c r="A8" s="8">
        <v>5</v>
      </c>
      <c r="B8" s="13">
        <v>42684</v>
      </c>
      <c r="C8" s="9">
        <v>0.48983796296296295</v>
      </c>
      <c r="D8" s="13">
        <v>42684</v>
      </c>
      <c r="E8" s="9">
        <v>0.49079861111111112</v>
      </c>
      <c r="F8" s="14">
        <f t="shared" si="0"/>
        <v>9.6064814814816879E-4</v>
      </c>
      <c r="G8" s="17">
        <f t="shared" si="1"/>
        <v>83.000000000001791</v>
      </c>
      <c r="I8" s="16"/>
      <c r="J8" s="16"/>
    </row>
    <row r="9" spans="1:12" x14ac:dyDescent="0.25">
      <c r="A9" s="8">
        <v>6</v>
      </c>
      <c r="B9" s="13">
        <v>42684</v>
      </c>
      <c r="C9" s="9">
        <v>0.4908912037037037</v>
      </c>
      <c r="D9" s="13">
        <v>42684</v>
      </c>
      <c r="E9" s="9">
        <v>0.49094907407407407</v>
      </c>
      <c r="F9" s="14">
        <f t="shared" si="0"/>
        <v>5.7870370370360913E-5</v>
      </c>
      <c r="G9" s="17">
        <f t="shared" si="1"/>
        <v>4.9999999999991829</v>
      </c>
      <c r="I9" s="16"/>
      <c r="J9" s="16"/>
    </row>
    <row r="10" spans="1:12" x14ac:dyDescent="0.25">
      <c r="A10" s="8">
        <v>7</v>
      </c>
      <c r="B10" s="13">
        <v>42684</v>
      </c>
      <c r="C10" s="9">
        <v>0.49098379629629635</v>
      </c>
      <c r="D10" s="13">
        <v>42684</v>
      </c>
      <c r="E10" s="9">
        <v>0.49131944444444442</v>
      </c>
      <c r="F10" s="14">
        <f t="shared" si="0"/>
        <v>3.3564814814807109E-4</v>
      </c>
      <c r="G10" s="17">
        <f t="shared" si="1"/>
        <v>28.999999999993342</v>
      </c>
      <c r="I10" s="16"/>
      <c r="J10" s="16"/>
    </row>
    <row r="11" spans="1:12" x14ac:dyDescent="0.25">
      <c r="A11" s="8">
        <v>8</v>
      </c>
      <c r="B11" s="13">
        <v>42684</v>
      </c>
      <c r="C11" s="9">
        <v>0.49140046296296297</v>
      </c>
      <c r="D11" s="13">
        <v>42684</v>
      </c>
      <c r="E11" s="9">
        <v>0.49163194444444441</v>
      </c>
      <c r="F11" s="14">
        <f t="shared" si="0"/>
        <v>2.3148148148144365E-4</v>
      </c>
      <c r="G11" s="17">
        <f t="shared" si="1"/>
        <v>19.999999999996732</v>
      </c>
      <c r="I11" s="16"/>
      <c r="J11" s="16"/>
    </row>
    <row r="12" spans="1:12" x14ac:dyDescent="0.25">
      <c r="A12" s="8">
        <v>9</v>
      </c>
      <c r="B12" s="13">
        <v>42684</v>
      </c>
      <c r="C12" s="9">
        <v>0.49177083333333332</v>
      </c>
      <c r="D12" s="13">
        <v>42684</v>
      </c>
      <c r="E12" s="9">
        <v>0.49217592592592596</v>
      </c>
      <c r="F12" s="14">
        <f t="shared" si="0"/>
        <v>4.0509259259263741E-4</v>
      </c>
      <c r="G12" s="17">
        <f t="shared" si="1"/>
        <v>35.000000000003872</v>
      </c>
      <c r="I12" s="16"/>
      <c r="J12" s="16"/>
    </row>
    <row r="13" spans="1:12" x14ac:dyDescent="0.25">
      <c r="A13" s="8">
        <v>10</v>
      </c>
      <c r="B13" s="13">
        <v>42684</v>
      </c>
      <c r="C13" s="9">
        <v>0.49234953703703704</v>
      </c>
      <c r="D13" s="13">
        <v>42684</v>
      </c>
      <c r="E13" s="9">
        <v>0.49265046296296294</v>
      </c>
      <c r="F13" s="14">
        <f t="shared" si="0"/>
        <v>3.0092592592589895E-4</v>
      </c>
      <c r="G13" s="17">
        <f t="shared" si="1"/>
        <v>25.999999999997669</v>
      </c>
      <c r="I13" s="16"/>
      <c r="J13" s="16"/>
    </row>
    <row r="14" spans="1:12" x14ac:dyDescent="0.25">
      <c r="A14" s="8">
        <v>11</v>
      </c>
      <c r="B14" s="13">
        <v>42684</v>
      </c>
      <c r="C14" s="9">
        <v>0.49268518518518517</v>
      </c>
      <c r="D14" s="13">
        <v>42684</v>
      </c>
      <c r="E14" s="9">
        <v>0.49437500000000001</v>
      </c>
      <c r="F14" s="14">
        <f t="shared" si="0"/>
        <v>1.6898148148148384E-3</v>
      </c>
      <c r="G14" s="17">
        <f t="shared" si="1"/>
        <v>146.00000000000205</v>
      </c>
      <c r="I14" s="16"/>
      <c r="J14" s="16"/>
    </row>
    <row r="15" spans="1:12" x14ac:dyDescent="0.25">
      <c r="A15" s="8">
        <v>12</v>
      </c>
      <c r="B15" s="13">
        <v>42684</v>
      </c>
      <c r="C15" s="9">
        <v>0.49472222222222223</v>
      </c>
      <c r="D15" s="13">
        <v>42684</v>
      </c>
      <c r="E15" s="9">
        <v>0.49501157407407409</v>
      </c>
      <c r="F15" s="14">
        <f t="shared" si="0"/>
        <v>2.8935185185186008E-4</v>
      </c>
      <c r="G15" s="17">
        <f t="shared" si="1"/>
        <v>25.000000000000711</v>
      </c>
      <c r="I15" s="16"/>
      <c r="J15" s="16"/>
    </row>
    <row r="16" spans="1:12" x14ac:dyDescent="0.25">
      <c r="A16" s="8">
        <v>13</v>
      </c>
      <c r="B16" s="13">
        <v>42684</v>
      </c>
      <c r="C16" s="9">
        <v>0.4950694444444444</v>
      </c>
      <c r="D16" s="13">
        <v>42684</v>
      </c>
      <c r="E16" s="9">
        <v>0.49576388888888889</v>
      </c>
      <c r="F16" s="14">
        <f t="shared" si="0"/>
        <v>6.9444444444449749E-4</v>
      </c>
      <c r="G16" s="17">
        <f t="shared" si="1"/>
        <v>60.000000000004583</v>
      </c>
      <c r="I16" s="16"/>
      <c r="J16" s="16"/>
    </row>
    <row r="17" spans="1:10" x14ac:dyDescent="0.25">
      <c r="A17" s="8">
        <v>14</v>
      </c>
      <c r="B17" s="13">
        <v>42684</v>
      </c>
      <c r="C17" s="9">
        <v>0.49578703703703703</v>
      </c>
      <c r="D17" s="13">
        <v>42684</v>
      </c>
      <c r="E17" s="9">
        <v>0.49619212962962966</v>
      </c>
      <c r="F17" s="14">
        <f t="shared" si="0"/>
        <v>4.0509259259263741E-4</v>
      </c>
      <c r="G17" s="17">
        <f t="shared" si="1"/>
        <v>35.000000000003872</v>
      </c>
      <c r="I17" s="16"/>
      <c r="J17" s="16"/>
    </row>
    <row r="18" spans="1:10" x14ac:dyDescent="0.25">
      <c r="A18" s="8">
        <v>15</v>
      </c>
      <c r="B18" s="13">
        <v>42684</v>
      </c>
      <c r="C18" s="9">
        <v>0.49622685185185184</v>
      </c>
      <c r="D18" s="13">
        <v>42684</v>
      </c>
      <c r="E18" s="9">
        <v>0.49652777777777773</v>
      </c>
      <c r="F18" s="14">
        <f t="shared" si="0"/>
        <v>3.0092592592589895E-4</v>
      </c>
      <c r="G18" s="17">
        <f t="shared" si="1"/>
        <v>25.999999999997669</v>
      </c>
      <c r="I18" s="16"/>
      <c r="J18" s="16"/>
    </row>
    <row r="19" spans="1:10" x14ac:dyDescent="0.25">
      <c r="A19" s="8">
        <v>16</v>
      </c>
      <c r="B19" s="13">
        <v>42684</v>
      </c>
      <c r="C19" s="9">
        <v>0.49653935185185188</v>
      </c>
      <c r="D19" s="13">
        <v>42684</v>
      </c>
      <c r="E19" s="9">
        <v>0.4968981481481482</v>
      </c>
      <c r="F19" s="14">
        <f t="shared" si="0"/>
        <v>3.5879629629631538E-4</v>
      </c>
      <c r="G19" s="17">
        <f t="shared" si="1"/>
        <v>31.000000000001648</v>
      </c>
    </row>
    <row r="20" spans="1:10" x14ac:dyDescent="0.25">
      <c r="A20" s="8">
        <v>17</v>
      </c>
      <c r="B20" s="13">
        <v>42684</v>
      </c>
      <c r="C20" s="9">
        <v>0.49761574074074072</v>
      </c>
      <c r="D20" s="13">
        <v>42684</v>
      </c>
      <c r="E20" s="9">
        <v>0.4979513888888889</v>
      </c>
      <c r="F20" s="14">
        <f t="shared" si="0"/>
        <v>3.3564814814818211E-4</v>
      </c>
      <c r="G20" s="17">
        <f t="shared" si="1"/>
        <v>29.000000000002935</v>
      </c>
    </row>
    <row r="21" spans="1:10" x14ac:dyDescent="0.25">
      <c r="A21" s="8">
        <v>18</v>
      </c>
      <c r="B21" s="13">
        <v>42684</v>
      </c>
      <c r="C21" s="9">
        <v>0.49797453703703703</v>
      </c>
      <c r="D21" s="13">
        <v>42684</v>
      </c>
      <c r="E21" s="9">
        <v>0.49881944444444443</v>
      </c>
      <c r="F21" s="14">
        <f t="shared" si="0"/>
        <v>8.4490740740739145E-4</v>
      </c>
      <c r="G21" s="17">
        <f t="shared" si="1"/>
        <v>72.999999999998622</v>
      </c>
    </row>
    <row r="22" spans="1:10" x14ac:dyDescent="0.25">
      <c r="A22" s="8">
        <v>19</v>
      </c>
      <c r="B22" s="13">
        <v>42684</v>
      </c>
      <c r="C22" s="9">
        <v>0.49883101851851852</v>
      </c>
      <c r="D22" s="13">
        <v>42684</v>
      </c>
      <c r="E22" s="9">
        <v>0.49958333333333332</v>
      </c>
      <c r="F22" s="14">
        <f t="shared" si="0"/>
        <v>7.5231481481480289E-4</v>
      </c>
      <c r="G22" s="17">
        <f t="shared" si="1"/>
        <v>64.999999999998977</v>
      </c>
    </row>
    <row r="23" spans="1:10" x14ac:dyDescent="0.25">
      <c r="A23" s="8">
        <v>20</v>
      </c>
      <c r="B23" s="13">
        <v>42684</v>
      </c>
      <c r="C23" s="9">
        <v>0.49960648148148151</v>
      </c>
      <c r="D23" s="13">
        <v>42684</v>
      </c>
      <c r="E23" s="9">
        <v>0.50017361111111114</v>
      </c>
      <c r="F23" s="14">
        <f t="shared" si="0"/>
        <v>5.6712962962962576E-4</v>
      </c>
      <c r="G23" s="17">
        <f t="shared" si="1"/>
        <v>48.999999999999666</v>
      </c>
    </row>
    <row r="24" spans="1:10" x14ac:dyDescent="0.25">
      <c r="A24" s="8">
        <v>21</v>
      </c>
      <c r="B24" s="13">
        <v>42684</v>
      </c>
      <c r="C24" s="9">
        <v>0.50019675925925922</v>
      </c>
      <c r="D24" s="13">
        <v>42684</v>
      </c>
      <c r="E24" s="9">
        <v>0.5006828703703704</v>
      </c>
      <c r="F24" s="14">
        <f t="shared" si="0"/>
        <v>4.861111111111871E-4</v>
      </c>
      <c r="G24" s="17">
        <f t="shared" si="1"/>
        <v>42.000000000006565</v>
      </c>
    </row>
    <row r="25" spans="1:10" x14ac:dyDescent="0.25">
      <c r="A25" s="8">
        <v>22</v>
      </c>
      <c r="B25" s="13">
        <v>42684</v>
      </c>
      <c r="C25" s="9">
        <v>0.50112268518518521</v>
      </c>
      <c r="D25" s="13">
        <v>42684</v>
      </c>
      <c r="E25" s="9">
        <v>0.5018055555555555</v>
      </c>
      <c r="F25" s="14">
        <f t="shared" si="0"/>
        <v>6.8287037037029208E-4</v>
      </c>
      <c r="G25" s="17">
        <f t="shared" si="1"/>
        <v>58.999999999993236</v>
      </c>
    </row>
    <row r="26" spans="1:10" x14ac:dyDescent="0.25">
      <c r="A26" s="8">
        <v>23</v>
      </c>
      <c r="B26" s="13">
        <v>42684</v>
      </c>
      <c r="C26" s="9">
        <v>0.5019675925925926</v>
      </c>
      <c r="D26" s="13">
        <v>42684</v>
      </c>
      <c r="E26" s="9">
        <v>0.50298611111111113</v>
      </c>
      <c r="F26" s="14">
        <f t="shared" si="0"/>
        <v>1.0185185185185297E-3</v>
      </c>
      <c r="G26" s="17">
        <f t="shared" si="1"/>
        <v>88.000000000000966</v>
      </c>
    </row>
    <row r="27" spans="1:10" x14ac:dyDescent="0.25">
      <c r="A27" s="8">
        <v>24</v>
      </c>
      <c r="B27" s="13">
        <v>42684</v>
      </c>
      <c r="C27" s="9">
        <v>0.50300925925925932</v>
      </c>
      <c r="D27" s="13">
        <v>42684</v>
      </c>
      <c r="E27" s="9">
        <v>0.50348379629629625</v>
      </c>
      <c r="F27" s="14">
        <f t="shared" si="0"/>
        <v>4.7453703703692618E-4</v>
      </c>
      <c r="G27" s="17">
        <f t="shared" si="1"/>
        <v>40.999999999990422</v>
      </c>
    </row>
    <row r="28" spans="1:10" x14ac:dyDescent="0.25">
      <c r="A28" s="8">
        <v>25</v>
      </c>
      <c r="B28" s="13">
        <v>42684</v>
      </c>
      <c r="C28" s="9">
        <v>0.50350694444444444</v>
      </c>
      <c r="D28" s="13">
        <v>42684</v>
      </c>
      <c r="E28" s="9">
        <v>0.50394675925925925</v>
      </c>
      <c r="F28" s="14">
        <f t="shared" si="0"/>
        <v>4.3981481481480955E-4</v>
      </c>
      <c r="G28" s="17">
        <f t="shared" si="1"/>
        <v>37.999999999999545</v>
      </c>
    </row>
    <row r="29" spans="1:10" x14ac:dyDescent="0.25">
      <c r="A29" s="8">
        <v>26</v>
      </c>
      <c r="B29" s="13">
        <v>42684</v>
      </c>
      <c r="C29" s="9">
        <v>0.50399305555555551</v>
      </c>
      <c r="D29" s="13">
        <v>42684</v>
      </c>
      <c r="E29" s="9">
        <v>0.50457175925925923</v>
      </c>
      <c r="F29" s="14">
        <f t="shared" si="0"/>
        <v>5.7870370370372015E-4</v>
      </c>
      <c r="G29" s="17">
        <f t="shared" si="1"/>
        <v>50.000000000001421</v>
      </c>
    </row>
    <row r="30" spans="1:10" x14ac:dyDescent="0.25">
      <c r="A30" s="8">
        <v>27</v>
      </c>
      <c r="B30" s="13">
        <v>42684</v>
      </c>
      <c r="C30" s="9">
        <v>0.50461805555555561</v>
      </c>
      <c r="D30" s="13">
        <v>42684</v>
      </c>
      <c r="E30" s="9">
        <v>0.50496527777777778</v>
      </c>
      <c r="F30" s="14">
        <f t="shared" si="0"/>
        <v>3.4722222222216548E-4</v>
      </c>
      <c r="G30" s="17">
        <f t="shared" si="1"/>
        <v>29.999999999995097</v>
      </c>
    </row>
    <row r="31" spans="1:10" x14ac:dyDescent="0.25">
      <c r="A31" s="8">
        <v>28</v>
      </c>
      <c r="B31" s="13">
        <v>42684</v>
      </c>
      <c r="C31" s="9">
        <v>0.50498842592592597</v>
      </c>
      <c r="D31" s="13">
        <v>42684</v>
      </c>
      <c r="E31" s="9">
        <v>0.50564814814814818</v>
      </c>
      <c r="F31" s="14">
        <f t="shared" si="0"/>
        <v>6.5972222222221433E-4</v>
      </c>
      <c r="G31" s="17">
        <f t="shared" si="1"/>
        <v>56.999999999999318</v>
      </c>
    </row>
    <row r="32" spans="1:10" x14ac:dyDescent="0.25">
      <c r="A32" s="8">
        <v>29</v>
      </c>
      <c r="B32" s="13">
        <v>42684</v>
      </c>
      <c r="C32" s="9">
        <v>0.5056828703703703</v>
      </c>
      <c r="D32" s="13">
        <v>42684</v>
      </c>
      <c r="E32" s="9">
        <v>0.50593750000000004</v>
      </c>
      <c r="F32" s="14">
        <f t="shared" si="0"/>
        <v>2.5462962962974345E-4</v>
      </c>
      <c r="G32" s="17">
        <f t="shared" si="1"/>
        <v>22.000000000009834</v>
      </c>
    </row>
    <row r="33" spans="1:7" x14ac:dyDescent="0.25">
      <c r="A33" s="8">
        <v>30</v>
      </c>
      <c r="B33" s="13">
        <v>42684</v>
      </c>
      <c r="C33" s="9">
        <v>0.50596064814814812</v>
      </c>
      <c r="D33" s="13">
        <v>42684</v>
      </c>
      <c r="E33" s="9">
        <v>0.5064467592592593</v>
      </c>
      <c r="F33" s="14">
        <f t="shared" si="0"/>
        <v>4.861111111111871E-4</v>
      </c>
      <c r="G33" s="17">
        <f t="shared" si="1"/>
        <v>42.000000000006565</v>
      </c>
    </row>
    <row r="34" spans="1:7" x14ac:dyDescent="0.25">
      <c r="A34" s="8">
        <v>31</v>
      </c>
      <c r="B34" s="13">
        <v>42684</v>
      </c>
      <c r="C34" s="9">
        <v>0.50645833333333334</v>
      </c>
      <c r="D34" s="13">
        <v>42684</v>
      </c>
      <c r="E34" s="9">
        <v>0.50706018518518514</v>
      </c>
      <c r="F34" s="14">
        <f t="shared" si="0"/>
        <v>6.018518518517979E-4</v>
      </c>
      <c r="G34" s="17">
        <f t="shared" si="1"/>
        <v>51.999999999995339</v>
      </c>
    </row>
    <row r="35" spans="1:7" x14ac:dyDescent="0.25">
      <c r="A35" s="8">
        <v>32</v>
      </c>
      <c r="B35" s="13">
        <v>42684</v>
      </c>
      <c r="C35" s="9">
        <v>0.50711805555555556</v>
      </c>
      <c r="D35" s="13">
        <v>42684</v>
      </c>
      <c r="E35" s="9">
        <v>0.5074305555555555</v>
      </c>
      <c r="F35" s="14">
        <f t="shared" si="0"/>
        <v>3.1249999999993783E-4</v>
      </c>
      <c r="G35" s="17">
        <f t="shared" si="1"/>
        <v>26.999999999994628</v>
      </c>
    </row>
    <row r="36" spans="1:7" x14ac:dyDescent="0.25">
      <c r="A36" s="8">
        <v>33</v>
      </c>
      <c r="B36" s="13">
        <v>42684</v>
      </c>
      <c r="C36" s="9">
        <v>0.50744212962962965</v>
      </c>
      <c r="D36" s="13">
        <v>42684</v>
      </c>
      <c r="E36" s="9">
        <v>0.50813657407407409</v>
      </c>
      <c r="F36" s="14">
        <f t="shared" si="0"/>
        <v>6.9444444444444198E-4</v>
      </c>
      <c r="G36" s="17">
        <f t="shared" si="1"/>
        <v>59.999999999999787</v>
      </c>
    </row>
    <row r="37" spans="1:7" x14ac:dyDescent="0.25">
      <c r="A37" s="8">
        <v>34</v>
      </c>
      <c r="B37" s="13">
        <v>42684</v>
      </c>
      <c r="C37" s="9">
        <v>0.50815972222222217</v>
      </c>
      <c r="D37" s="13">
        <v>42684</v>
      </c>
      <c r="E37" s="9">
        <v>0.50854166666666667</v>
      </c>
      <c r="F37" s="14">
        <f t="shared" si="0"/>
        <v>3.8194444444450415E-4</v>
      </c>
      <c r="G37" s="17">
        <f t="shared" si="1"/>
        <v>33.000000000005159</v>
      </c>
    </row>
    <row r="38" spans="1:7" x14ac:dyDescent="0.25">
      <c r="A38" s="8">
        <v>35</v>
      </c>
      <c r="B38" s="13">
        <v>42684</v>
      </c>
      <c r="C38" s="9">
        <v>0.50855324074074071</v>
      </c>
      <c r="D38" s="13">
        <v>42684</v>
      </c>
      <c r="E38" s="9">
        <v>0.50901620370370371</v>
      </c>
      <c r="F38" s="14">
        <f t="shared" si="0"/>
        <v>4.6296296296299833E-4</v>
      </c>
      <c r="G38" s="17">
        <f t="shared" si="1"/>
        <v>40.000000000003055</v>
      </c>
    </row>
    <row r="39" spans="1:7" x14ac:dyDescent="0.25">
      <c r="A39" s="8">
        <v>36</v>
      </c>
      <c r="B39" s="13">
        <v>42684</v>
      </c>
      <c r="C39" s="9">
        <v>0.50902777777777775</v>
      </c>
      <c r="D39" s="13">
        <v>42684</v>
      </c>
      <c r="E39" s="9">
        <v>0.50951388888888893</v>
      </c>
      <c r="F39" s="14">
        <f t="shared" si="0"/>
        <v>4.861111111111871E-4</v>
      </c>
      <c r="G39" s="17">
        <f t="shared" si="1"/>
        <v>42.000000000006565</v>
      </c>
    </row>
    <row r="40" spans="1:7" x14ac:dyDescent="0.25">
      <c r="A40" s="8">
        <v>37</v>
      </c>
      <c r="B40" s="13">
        <v>42684</v>
      </c>
      <c r="C40" s="9">
        <v>0.50959490740740743</v>
      </c>
      <c r="D40" s="13">
        <v>42684</v>
      </c>
      <c r="E40" s="9">
        <v>0.51075231481481487</v>
      </c>
      <c r="F40" s="14">
        <f t="shared" si="0"/>
        <v>1.1574074074074403E-3</v>
      </c>
      <c r="G40" s="17">
        <f t="shared" si="1"/>
        <v>100.00000000000284</v>
      </c>
    </row>
    <row r="41" spans="1:7" x14ac:dyDescent="0.25">
      <c r="A41" s="8">
        <v>38</v>
      </c>
      <c r="B41" s="13">
        <v>42684</v>
      </c>
      <c r="C41" s="9">
        <v>0.51086805555555559</v>
      </c>
      <c r="D41" s="13">
        <v>42684</v>
      </c>
      <c r="E41" s="9">
        <v>0.51107638888888884</v>
      </c>
      <c r="F41" s="14">
        <f t="shared" si="0"/>
        <v>2.0833333333325488E-4</v>
      </c>
      <c r="G41" s="17">
        <f t="shared" si="1"/>
        <v>17.999999999993221</v>
      </c>
    </row>
    <row r="42" spans="1:7" x14ac:dyDescent="0.25">
      <c r="A42" s="8">
        <v>39</v>
      </c>
      <c r="B42" s="13">
        <v>42684</v>
      </c>
      <c r="C42" s="9">
        <v>0.51108796296296299</v>
      </c>
      <c r="D42" s="13">
        <v>42684</v>
      </c>
      <c r="E42" s="9">
        <v>0.51168981481481479</v>
      </c>
      <c r="F42" s="14">
        <f t="shared" si="0"/>
        <v>6.018518518517979E-4</v>
      </c>
      <c r="G42" s="17">
        <f t="shared" si="1"/>
        <v>51.999999999995339</v>
      </c>
    </row>
    <row r="43" spans="1:7" x14ac:dyDescent="0.25">
      <c r="A43" s="8">
        <v>40</v>
      </c>
      <c r="B43" s="13">
        <v>42684</v>
      </c>
      <c r="C43" s="9">
        <v>0.51170138888888894</v>
      </c>
      <c r="D43" s="13">
        <v>42684</v>
      </c>
      <c r="E43" s="9">
        <v>0.51178240740740744</v>
      </c>
      <c r="F43" s="14">
        <f t="shared" si="0"/>
        <v>8.1018518518494176E-5</v>
      </c>
      <c r="G43" s="17">
        <f t="shared" si="1"/>
        <v>6.9999999999978968</v>
      </c>
    </row>
    <row r="44" spans="1:7" x14ac:dyDescent="0.25">
      <c r="A44" s="8">
        <v>41</v>
      </c>
      <c r="B44" s="13">
        <v>42684</v>
      </c>
      <c r="C44" s="9">
        <v>0.51179398148148147</v>
      </c>
      <c r="D44" s="13">
        <v>42684</v>
      </c>
      <c r="E44" s="9">
        <v>0.51230324074074074</v>
      </c>
      <c r="F44" s="14">
        <f t="shared" si="0"/>
        <v>5.0925925925926485E-4</v>
      </c>
      <c r="G44" s="17">
        <f t="shared" si="1"/>
        <v>44.000000000000483</v>
      </c>
    </row>
    <row r="45" spans="1:7" x14ac:dyDescent="0.25">
      <c r="A45" s="8">
        <v>42</v>
      </c>
      <c r="B45" s="13">
        <v>42684</v>
      </c>
      <c r="C45" s="9">
        <v>0.51231481481481478</v>
      </c>
      <c r="D45" s="13">
        <v>42684</v>
      </c>
      <c r="E45" s="9">
        <v>0.51292824074074073</v>
      </c>
      <c r="F45" s="14">
        <f t="shared" si="0"/>
        <v>6.134259259259478E-4</v>
      </c>
      <c r="G45" s="17">
        <f t="shared" si="1"/>
        <v>53.00000000000189</v>
      </c>
    </row>
    <row r="46" spans="1:7" x14ac:dyDescent="0.25">
      <c r="A46" s="8">
        <v>43</v>
      </c>
      <c r="B46" s="13">
        <v>42684</v>
      </c>
      <c r="C46" s="9">
        <v>0.51298611111111114</v>
      </c>
      <c r="D46" s="13">
        <v>42684</v>
      </c>
      <c r="E46" s="9">
        <v>0.51351851851851849</v>
      </c>
      <c r="F46" s="14">
        <f t="shared" si="0"/>
        <v>5.324074074073426E-4</v>
      </c>
      <c r="G46" s="17">
        <f t="shared" si="1"/>
        <v>45.999999999994401</v>
      </c>
    </row>
    <row r="47" spans="1:7" x14ac:dyDescent="0.25">
      <c r="A47" s="8">
        <v>44</v>
      </c>
      <c r="B47" s="13">
        <v>42684</v>
      </c>
      <c r="C47" s="9">
        <v>0.51355324074074071</v>
      </c>
      <c r="D47" s="13">
        <v>42684</v>
      </c>
      <c r="E47" s="9">
        <v>0.51439814814814822</v>
      </c>
      <c r="F47" s="14">
        <f t="shared" si="0"/>
        <v>8.4490740740750248E-4</v>
      </c>
      <c r="G47" s="17">
        <f t="shared" si="1"/>
        <v>73.000000000008214</v>
      </c>
    </row>
    <row r="48" spans="1:7" x14ac:dyDescent="0.25">
      <c r="A48" s="8">
        <v>45</v>
      </c>
      <c r="B48" s="13">
        <v>42684</v>
      </c>
      <c r="C48" s="9">
        <v>0.51440972222222225</v>
      </c>
      <c r="D48" s="13">
        <v>42684</v>
      </c>
      <c r="E48" s="9">
        <v>0.51508101851851851</v>
      </c>
      <c r="F48" s="14">
        <f t="shared" si="0"/>
        <v>6.712962962962532E-4</v>
      </c>
      <c r="G48" s="17">
        <f t="shared" si="1"/>
        <v>57.999999999996277</v>
      </c>
    </row>
    <row r="49" spans="1:7" x14ac:dyDescent="0.25">
      <c r="A49" s="8">
        <v>46</v>
      </c>
      <c r="B49" s="13">
        <v>42684</v>
      </c>
      <c r="C49" s="9">
        <v>0.5151041666666667</v>
      </c>
      <c r="D49" s="13">
        <v>42684</v>
      </c>
      <c r="E49" s="9">
        <v>0.51538194444444441</v>
      </c>
      <c r="F49" s="14">
        <f t="shared" si="0"/>
        <v>2.7777777777771018E-4</v>
      </c>
      <c r="G49" s="17">
        <f t="shared" si="1"/>
        <v>23.999999999994159</v>
      </c>
    </row>
    <row r="50" spans="1:7" x14ac:dyDescent="0.25">
      <c r="A50" s="8">
        <v>47</v>
      </c>
      <c r="B50" s="13">
        <v>42684</v>
      </c>
      <c r="C50" s="9">
        <v>0.51539351851851845</v>
      </c>
      <c r="D50" s="13">
        <v>42684</v>
      </c>
      <c r="E50" s="9">
        <v>0.51553240740740736</v>
      </c>
      <c r="F50" s="14">
        <f t="shared" si="0"/>
        <v>1.388888888889106E-4</v>
      </c>
      <c r="G50" s="17">
        <f t="shared" si="1"/>
        <v>12.000000000001876</v>
      </c>
    </row>
    <row r="51" spans="1:7" x14ac:dyDescent="0.25">
      <c r="A51" s="8">
        <v>48</v>
      </c>
      <c r="B51" s="13">
        <v>42684</v>
      </c>
      <c r="C51" s="9">
        <v>0.51554398148148151</v>
      </c>
      <c r="D51" s="13">
        <v>42684</v>
      </c>
      <c r="E51" s="9">
        <v>0.5157870370370371</v>
      </c>
      <c r="F51" s="14">
        <f t="shared" si="0"/>
        <v>2.4305555555559355E-4</v>
      </c>
      <c r="G51" s="17">
        <f t="shared" si="1"/>
        <v>21.000000000003283</v>
      </c>
    </row>
    <row r="52" spans="1:7" x14ac:dyDescent="0.25">
      <c r="A52" s="8">
        <v>49</v>
      </c>
      <c r="B52" s="13">
        <v>42684</v>
      </c>
      <c r="C52" s="9">
        <v>0.51582175925925922</v>
      </c>
      <c r="D52" s="13">
        <v>42684</v>
      </c>
      <c r="E52" s="9">
        <v>0.51599537037037035</v>
      </c>
      <c r="F52" s="14">
        <f t="shared" si="0"/>
        <v>1.7361111111113825E-4</v>
      </c>
      <c r="G52" s="17">
        <f t="shared" si="1"/>
        <v>15.000000000002345</v>
      </c>
    </row>
    <row r="53" spans="1:7" x14ac:dyDescent="0.25">
      <c r="A53" s="8">
        <v>50</v>
      </c>
      <c r="B53" s="13">
        <v>42684</v>
      </c>
      <c r="C53" s="9">
        <v>0.5160069444444445</v>
      </c>
      <c r="D53" s="13">
        <v>42684</v>
      </c>
      <c r="E53" s="9">
        <v>0.51684027777777775</v>
      </c>
      <c r="F53" s="14">
        <f t="shared" si="0"/>
        <v>8.3333333333324155E-4</v>
      </c>
      <c r="G53" s="17">
        <f t="shared" si="1"/>
        <v>71.99999999999207</v>
      </c>
    </row>
    <row r="54" spans="1:7" x14ac:dyDescent="0.25">
      <c r="A54" s="8">
        <v>51</v>
      </c>
      <c r="B54" s="13">
        <v>42684</v>
      </c>
      <c r="C54" s="9">
        <v>0.51686342592592593</v>
      </c>
      <c r="D54" s="13">
        <v>42684</v>
      </c>
      <c r="E54" s="9">
        <v>0.51730324074074074</v>
      </c>
      <c r="F54" s="14">
        <f t="shared" si="0"/>
        <v>4.3981481481480955E-4</v>
      </c>
      <c r="G54" s="17">
        <f t="shared" si="1"/>
        <v>37.999999999999545</v>
      </c>
    </row>
    <row r="55" spans="1:7" x14ac:dyDescent="0.25">
      <c r="A55" s="8">
        <v>52</v>
      </c>
      <c r="B55" s="13">
        <v>42684</v>
      </c>
      <c r="C55" s="9">
        <v>0.51730324074074074</v>
      </c>
      <c r="D55" s="13">
        <v>42684</v>
      </c>
      <c r="E55" s="9">
        <v>0.51778935185185182</v>
      </c>
      <c r="F55" s="14">
        <f t="shared" si="0"/>
        <v>4.8611111111107608E-4</v>
      </c>
      <c r="G55" s="17">
        <f t="shared" si="1"/>
        <v>41.999999999996973</v>
      </c>
    </row>
    <row r="56" spans="1:7" x14ac:dyDescent="0.25">
      <c r="A56" s="8">
        <v>53</v>
      </c>
      <c r="B56" s="13">
        <v>42684</v>
      </c>
      <c r="C56" s="9">
        <v>0.51784722222222224</v>
      </c>
      <c r="D56" s="13">
        <v>42684</v>
      </c>
      <c r="E56" s="9">
        <v>0.51857638888888891</v>
      </c>
      <c r="F56" s="14">
        <f t="shared" si="0"/>
        <v>7.2916666666666963E-4</v>
      </c>
      <c r="G56" s="17">
        <f t="shared" si="1"/>
        <v>63.000000000000256</v>
      </c>
    </row>
    <row r="57" spans="1:7" x14ac:dyDescent="0.25">
      <c r="A57" s="8">
        <v>54</v>
      </c>
      <c r="B57" s="13">
        <v>42684</v>
      </c>
      <c r="C57" s="9">
        <v>0.51858796296296295</v>
      </c>
      <c r="D57" s="13">
        <v>42684</v>
      </c>
      <c r="E57" s="9">
        <v>0.51914351851851859</v>
      </c>
      <c r="F57" s="14">
        <f t="shared" si="0"/>
        <v>5.555555555556424E-4</v>
      </c>
      <c r="G57" s="17">
        <f t="shared" si="1"/>
        <v>48.000000000007503</v>
      </c>
    </row>
    <row r="58" spans="1:7" x14ac:dyDescent="0.25">
      <c r="A58" s="8">
        <v>55</v>
      </c>
      <c r="B58" s="13">
        <v>42684</v>
      </c>
      <c r="C58" s="9">
        <v>0.51918981481481474</v>
      </c>
      <c r="D58" s="13">
        <v>42684</v>
      </c>
      <c r="E58" s="9">
        <v>0.51954861111111106</v>
      </c>
      <c r="F58" s="14">
        <f t="shared" si="0"/>
        <v>3.5879629629631538E-4</v>
      </c>
      <c r="G58" s="17">
        <f t="shared" si="1"/>
        <v>31.000000000001648</v>
      </c>
    </row>
    <row r="59" spans="1:7" x14ac:dyDescent="0.25">
      <c r="A59" s="8">
        <v>56</v>
      </c>
      <c r="B59" s="13">
        <v>42684</v>
      </c>
      <c r="C59" s="9">
        <v>0.51959490740740744</v>
      </c>
      <c r="D59" s="13">
        <v>42684</v>
      </c>
      <c r="E59" s="9">
        <v>0.52023148148148146</v>
      </c>
      <c r="F59" s="14">
        <f t="shared" si="0"/>
        <v>6.3657407407402555E-4</v>
      </c>
      <c r="G59" s="17">
        <f t="shared" si="1"/>
        <v>54.999999999995808</v>
      </c>
    </row>
    <row r="60" spans="1:7" x14ac:dyDescent="0.25">
      <c r="A60" s="8">
        <v>57</v>
      </c>
      <c r="B60" s="13">
        <v>42684</v>
      </c>
      <c r="C60" s="9">
        <v>0.52026620370370369</v>
      </c>
      <c r="D60" s="13">
        <v>42684</v>
      </c>
      <c r="E60" s="9">
        <v>0.52069444444444446</v>
      </c>
      <c r="F60" s="14">
        <f t="shared" si="0"/>
        <v>4.2824074074077068E-4</v>
      </c>
      <c r="G60" s="17">
        <f t="shared" si="1"/>
        <v>37.000000000002586</v>
      </c>
    </row>
    <row r="61" spans="1:7" x14ac:dyDescent="0.25">
      <c r="A61" s="8">
        <v>58</v>
      </c>
      <c r="B61" s="13">
        <v>42684</v>
      </c>
      <c r="C61" s="9">
        <v>0.52071759259259254</v>
      </c>
      <c r="D61" s="13">
        <v>42684</v>
      </c>
      <c r="E61" s="9">
        <v>0.52143518518518517</v>
      </c>
      <c r="F61" s="14">
        <f t="shared" si="0"/>
        <v>7.1759259259263075E-4</v>
      </c>
      <c r="G61" s="17">
        <f t="shared" si="1"/>
        <v>62.000000000003297</v>
      </c>
    </row>
    <row r="62" spans="1:7" x14ac:dyDescent="0.25">
      <c r="A62" s="8">
        <v>59</v>
      </c>
      <c r="B62" s="13">
        <v>42684</v>
      </c>
      <c r="C62" s="9">
        <v>0.52144675925925921</v>
      </c>
      <c r="D62" s="13">
        <v>42684</v>
      </c>
      <c r="E62" s="9">
        <v>0.52197916666666666</v>
      </c>
      <c r="F62" s="14">
        <f t="shared" si="0"/>
        <v>5.3240740740745363E-4</v>
      </c>
      <c r="G62" s="17">
        <f t="shared" si="1"/>
        <v>46.000000000003993</v>
      </c>
    </row>
    <row r="63" spans="1:7" x14ac:dyDescent="0.25">
      <c r="A63" s="8">
        <v>60</v>
      </c>
      <c r="B63" s="13">
        <v>42684</v>
      </c>
      <c r="C63" s="9">
        <v>0.52203703703703697</v>
      </c>
      <c r="D63" s="13">
        <v>42684</v>
      </c>
      <c r="E63" s="9">
        <v>0.52253472222222219</v>
      </c>
      <c r="F63" s="14">
        <f t="shared" si="0"/>
        <v>4.9768518518522598E-4</v>
      </c>
      <c r="G63" s="17">
        <f t="shared" si="1"/>
        <v>43.000000000003524</v>
      </c>
    </row>
    <row r="64" spans="1:7" x14ac:dyDescent="0.25">
      <c r="A64" s="8">
        <v>61</v>
      </c>
      <c r="B64" s="13">
        <v>42684</v>
      </c>
      <c r="C64" s="9">
        <v>0.52254629629629623</v>
      </c>
      <c r="D64" s="13">
        <v>42684</v>
      </c>
      <c r="E64" s="9">
        <v>0.52303240740740742</v>
      </c>
      <c r="F64" s="14">
        <f t="shared" si="0"/>
        <v>4.861111111111871E-4</v>
      </c>
      <c r="G64" s="17">
        <f t="shared" si="1"/>
        <v>42.000000000006565</v>
      </c>
    </row>
    <row r="65" spans="1:7" x14ac:dyDescent="0.25">
      <c r="A65" s="8">
        <v>62</v>
      </c>
      <c r="B65" s="13">
        <v>42684</v>
      </c>
      <c r="C65" s="9">
        <v>0.52304398148148146</v>
      </c>
      <c r="D65" s="13">
        <v>42684</v>
      </c>
      <c r="E65" s="9">
        <v>0.52350694444444446</v>
      </c>
      <c r="F65" s="14">
        <f t="shared" si="0"/>
        <v>4.6296296296299833E-4</v>
      </c>
      <c r="G65" s="17">
        <f t="shared" si="1"/>
        <v>40.000000000003055</v>
      </c>
    </row>
    <row r="66" spans="1:7" x14ac:dyDescent="0.25">
      <c r="A66" s="8">
        <v>63</v>
      </c>
      <c r="B66" s="13">
        <v>42684</v>
      </c>
      <c r="C66" s="9">
        <v>0.52351851851851849</v>
      </c>
      <c r="D66" s="13">
        <v>42684</v>
      </c>
      <c r="E66" s="9">
        <v>0.52410879629629636</v>
      </c>
      <c r="F66" s="14">
        <f t="shared" si="0"/>
        <v>5.9027777777787005E-4</v>
      </c>
      <c r="G66" s="17">
        <f t="shared" si="1"/>
        <v>51.000000000007972</v>
      </c>
    </row>
    <row r="67" spans="1:7" x14ac:dyDescent="0.25">
      <c r="A67" s="8">
        <v>64</v>
      </c>
      <c r="B67" s="13">
        <v>42684</v>
      </c>
      <c r="C67" s="9">
        <v>0.5241203703703704</v>
      </c>
      <c r="D67" s="13">
        <v>42684</v>
      </c>
      <c r="E67" s="9">
        <v>0.52515046296296297</v>
      </c>
      <c r="F67" s="14">
        <f t="shared" si="0"/>
        <v>1.0300925925925686E-3</v>
      </c>
      <c r="G67" s="17">
        <f t="shared" si="1"/>
        <v>88.999999999997925</v>
      </c>
    </row>
    <row r="68" spans="1:7" x14ac:dyDescent="0.25">
      <c r="A68" s="8">
        <v>65</v>
      </c>
      <c r="B68" s="13">
        <v>42684</v>
      </c>
      <c r="C68" s="9">
        <v>0.52840277777777778</v>
      </c>
      <c r="D68" s="13">
        <v>42684</v>
      </c>
      <c r="E68" s="9">
        <v>0.5292824074074074</v>
      </c>
      <c r="F68" s="14">
        <f t="shared" si="0"/>
        <v>8.796296296296191E-4</v>
      </c>
      <c r="G68" s="17">
        <f t="shared" si="1"/>
        <v>75.999999999999091</v>
      </c>
    </row>
    <row r="69" spans="1:7" x14ac:dyDescent="0.25">
      <c r="A69" s="8">
        <v>66</v>
      </c>
      <c r="B69" s="13">
        <v>42684</v>
      </c>
      <c r="C69" s="9">
        <v>0.52986111111111112</v>
      </c>
      <c r="D69" s="13">
        <v>42684</v>
      </c>
      <c r="E69" s="9">
        <v>0.53020833333333328</v>
      </c>
      <c r="F69" s="14">
        <f t="shared" ref="F69:F101" si="2">E69-C69</f>
        <v>3.4722222222216548E-4</v>
      </c>
      <c r="G69" s="17">
        <f t="shared" ref="G69:G103" si="3">F69*86400</f>
        <v>29.999999999995097</v>
      </c>
    </row>
    <row r="70" spans="1:7" x14ac:dyDescent="0.25">
      <c r="A70" s="8">
        <v>67</v>
      </c>
      <c r="B70" s="13">
        <v>42684</v>
      </c>
      <c r="C70" s="9">
        <v>0.53025462962962966</v>
      </c>
      <c r="D70" s="13">
        <v>42684</v>
      </c>
      <c r="E70" s="9">
        <v>0.53033564814814815</v>
      </c>
      <c r="F70" s="14">
        <f t="shared" si="2"/>
        <v>8.1018518518494176E-5</v>
      </c>
      <c r="G70" s="17">
        <f t="shared" si="3"/>
        <v>6.9999999999978968</v>
      </c>
    </row>
    <row r="71" spans="1:7" x14ac:dyDescent="0.25">
      <c r="A71" s="8">
        <v>68</v>
      </c>
      <c r="B71" s="13">
        <v>42684</v>
      </c>
      <c r="C71" s="9">
        <v>0.53043981481481484</v>
      </c>
      <c r="D71" s="13">
        <v>42684</v>
      </c>
      <c r="E71" s="9">
        <v>0.5307291666666667</v>
      </c>
      <c r="F71" s="14">
        <f t="shared" si="2"/>
        <v>2.8935185185186008E-4</v>
      </c>
      <c r="G71" s="17">
        <f t="shared" si="3"/>
        <v>25.000000000000711</v>
      </c>
    </row>
    <row r="72" spans="1:7" x14ac:dyDescent="0.25">
      <c r="A72" s="8">
        <v>69</v>
      </c>
      <c r="B72" s="13">
        <v>42684</v>
      </c>
      <c r="C72" s="9">
        <v>0.53145833333333337</v>
      </c>
      <c r="D72" s="13">
        <v>42684</v>
      </c>
      <c r="E72" s="9">
        <v>0.53234953703703702</v>
      </c>
      <c r="F72" s="14">
        <f t="shared" si="2"/>
        <v>8.9120370370365798E-4</v>
      </c>
      <c r="G72" s="17">
        <f t="shared" si="3"/>
        <v>76.999999999996049</v>
      </c>
    </row>
    <row r="73" spans="1:7" x14ac:dyDescent="0.25">
      <c r="A73" s="8">
        <v>70</v>
      </c>
      <c r="B73" s="13">
        <v>42684</v>
      </c>
      <c r="C73" s="9">
        <v>0.53237268518518521</v>
      </c>
      <c r="D73" s="13">
        <v>42684</v>
      </c>
      <c r="E73" s="9">
        <v>0.53288194444444448</v>
      </c>
      <c r="F73" s="14">
        <f t="shared" si="2"/>
        <v>5.0925925925926485E-4</v>
      </c>
      <c r="G73" s="17">
        <f t="shared" si="3"/>
        <v>44.000000000000483</v>
      </c>
    </row>
    <row r="74" spans="1:7" x14ac:dyDescent="0.25">
      <c r="A74" s="8">
        <v>71</v>
      </c>
      <c r="B74" s="13">
        <v>42684</v>
      </c>
      <c r="C74" s="9">
        <v>0.53289351851851852</v>
      </c>
      <c r="D74" s="13">
        <v>42684</v>
      </c>
      <c r="E74" s="9">
        <v>0.53340277777777778</v>
      </c>
      <c r="F74" s="14">
        <f t="shared" si="2"/>
        <v>5.0925925925926485E-4</v>
      </c>
      <c r="G74" s="17">
        <f t="shared" si="3"/>
        <v>44.000000000000483</v>
      </c>
    </row>
    <row r="75" spans="1:7" x14ac:dyDescent="0.25">
      <c r="A75" s="8">
        <v>72</v>
      </c>
      <c r="B75" s="13">
        <v>42684</v>
      </c>
      <c r="C75" s="9">
        <v>0.53341435185185182</v>
      </c>
      <c r="D75" s="13">
        <v>42684</v>
      </c>
      <c r="E75" s="9">
        <v>0.53384259259259259</v>
      </c>
      <c r="F75" s="14">
        <f t="shared" si="2"/>
        <v>4.2824074074077068E-4</v>
      </c>
      <c r="G75" s="17">
        <f t="shared" si="3"/>
        <v>37.000000000002586</v>
      </c>
    </row>
    <row r="76" spans="1:7" x14ac:dyDescent="0.25">
      <c r="A76" s="8">
        <v>73</v>
      </c>
      <c r="B76" s="13">
        <v>42684</v>
      </c>
      <c r="C76" s="9">
        <v>0.53388888888888886</v>
      </c>
      <c r="D76" s="13">
        <v>42684</v>
      </c>
      <c r="E76" s="9">
        <v>0.53451388888888884</v>
      </c>
      <c r="F76" s="14">
        <f t="shared" si="2"/>
        <v>6.2499999999998668E-4</v>
      </c>
      <c r="G76" s="17">
        <f t="shared" si="3"/>
        <v>53.999999999998849</v>
      </c>
    </row>
    <row r="77" spans="1:7" x14ac:dyDescent="0.25">
      <c r="A77" s="8">
        <v>74</v>
      </c>
      <c r="B77" s="13">
        <v>42684</v>
      </c>
      <c r="C77" s="9">
        <v>0.53460648148148149</v>
      </c>
      <c r="D77" s="13">
        <v>42684</v>
      </c>
      <c r="E77" s="9">
        <v>0.53498842592592599</v>
      </c>
      <c r="F77" s="14">
        <f t="shared" si="2"/>
        <v>3.8194444444450415E-4</v>
      </c>
      <c r="G77" s="17">
        <f t="shared" si="3"/>
        <v>33.000000000005159</v>
      </c>
    </row>
    <row r="78" spans="1:7" x14ac:dyDescent="0.25">
      <c r="A78" s="8">
        <v>75</v>
      </c>
      <c r="B78" s="13">
        <v>42684</v>
      </c>
      <c r="C78" s="9">
        <v>0.53498842592592599</v>
      </c>
      <c r="D78" s="13">
        <v>42684</v>
      </c>
      <c r="E78" s="9">
        <v>0.5352662037037037</v>
      </c>
      <c r="F78" s="14">
        <f t="shared" si="2"/>
        <v>2.7777777777771018E-4</v>
      </c>
      <c r="G78" s="17">
        <f t="shared" si="3"/>
        <v>23.999999999994159</v>
      </c>
    </row>
    <row r="79" spans="1:7" x14ac:dyDescent="0.25">
      <c r="A79" s="8">
        <v>76</v>
      </c>
      <c r="B79" s="13">
        <v>42684</v>
      </c>
      <c r="C79" s="9">
        <v>0.53528935185185189</v>
      </c>
      <c r="D79" s="13">
        <v>42684</v>
      </c>
      <c r="E79" s="9">
        <v>0.53589120370370369</v>
      </c>
      <c r="F79" s="14">
        <f t="shared" si="2"/>
        <v>6.018518518517979E-4</v>
      </c>
      <c r="G79" s="17">
        <f t="shared" si="3"/>
        <v>51.999999999995339</v>
      </c>
    </row>
    <row r="80" spans="1:7" x14ac:dyDescent="0.25">
      <c r="A80" s="8">
        <v>77</v>
      </c>
      <c r="B80" s="13">
        <v>42684</v>
      </c>
      <c r="C80" s="9">
        <v>0.53612268518518513</v>
      </c>
      <c r="D80" s="13">
        <v>42684</v>
      </c>
      <c r="E80" s="9">
        <v>0.53686342592592595</v>
      </c>
      <c r="F80" s="14">
        <f t="shared" si="2"/>
        <v>7.4074074074081953E-4</v>
      </c>
      <c r="G80" s="17">
        <f t="shared" si="3"/>
        <v>64.000000000006807</v>
      </c>
    </row>
    <row r="81" spans="1:7" x14ac:dyDescent="0.25">
      <c r="A81" s="8">
        <v>78</v>
      </c>
      <c r="B81" s="13">
        <v>42684</v>
      </c>
      <c r="C81" s="9">
        <v>0.53700231481481475</v>
      </c>
      <c r="D81" s="13">
        <v>42684</v>
      </c>
      <c r="E81" s="9">
        <v>0.53738425925925926</v>
      </c>
      <c r="F81" s="14">
        <f t="shared" si="2"/>
        <v>3.8194444444450415E-4</v>
      </c>
      <c r="G81" s="17">
        <f t="shared" si="3"/>
        <v>33.000000000005159</v>
      </c>
    </row>
    <row r="82" spans="1:7" x14ac:dyDescent="0.25">
      <c r="A82" s="8">
        <v>79</v>
      </c>
      <c r="B82" s="13">
        <v>42684</v>
      </c>
      <c r="C82" s="9">
        <v>0.53740740740740744</v>
      </c>
      <c r="D82" s="13">
        <v>42684</v>
      </c>
      <c r="E82" s="9">
        <v>0.53789351851851852</v>
      </c>
      <c r="F82" s="14">
        <f t="shared" si="2"/>
        <v>4.8611111111107608E-4</v>
      </c>
      <c r="G82" s="17">
        <f t="shared" si="3"/>
        <v>41.999999999996973</v>
      </c>
    </row>
    <row r="83" spans="1:7" x14ac:dyDescent="0.25">
      <c r="A83" s="8">
        <v>80</v>
      </c>
      <c r="B83" s="13">
        <v>42684</v>
      </c>
      <c r="C83" s="9">
        <v>0.53790509259259256</v>
      </c>
      <c r="D83" s="13">
        <v>42684</v>
      </c>
      <c r="E83" s="9">
        <v>0.5385416666666667</v>
      </c>
      <c r="F83" s="14">
        <f t="shared" si="2"/>
        <v>6.3657407407413658E-4</v>
      </c>
      <c r="G83" s="17">
        <f t="shared" si="3"/>
        <v>55.0000000000054</v>
      </c>
    </row>
    <row r="84" spans="1:7" x14ac:dyDescent="0.25">
      <c r="A84" s="8">
        <v>81</v>
      </c>
      <c r="B84" s="13">
        <v>42684</v>
      </c>
      <c r="C84" s="9">
        <v>0.53857638888888892</v>
      </c>
      <c r="D84" s="13">
        <v>42684</v>
      </c>
      <c r="E84" s="9">
        <v>0.53965277777777776</v>
      </c>
      <c r="F84" s="14">
        <f t="shared" si="2"/>
        <v>1.0763888888888351E-3</v>
      </c>
      <c r="G84" s="17">
        <f t="shared" si="3"/>
        <v>92.999999999995353</v>
      </c>
    </row>
    <row r="85" spans="1:7" x14ac:dyDescent="0.25">
      <c r="A85" s="8">
        <v>82</v>
      </c>
      <c r="B85" s="13">
        <v>42684</v>
      </c>
      <c r="C85" s="9">
        <v>0.53969907407407403</v>
      </c>
      <c r="D85" s="13">
        <v>42684</v>
      </c>
      <c r="E85" s="9">
        <v>0.54010416666666672</v>
      </c>
      <c r="F85" s="14">
        <f t="shared" si="2"/>
        <v>4.0509259259269292E-4</v>
      </c>
      <c r="G85" s="17">
        <f t="shared" si="3"/>
        <v>35.000000000008669</v>
      </c>
    </row>
    <row r="86" spans="1:7" x14ac:dyDescent="0.25">
      <c r="A86" s="8">
        <v>83</v>
      </c>
      <c r="B86" s="13">
        <v>42684</v>
      </c>
      <c r="C86" s="9">
        <v>0.54015046296296299</v>
      </c>
      <c r="D86" s="13">
        <v>42684</v>
      </c>
      <c r="E86" s="9">
        <v>0.54094907407407411</v>
      </c>
      <c r="F86" s="14">
        <f t="shared" si="2"/>
        <v>7.9861111111112493E-4</v>
      </c>
      <c r="G86" s="17">
        <f t="shared" si="3"/>
        <v>69.000000000001194</v>
      </c>
    </row>
    <row r="87" spans="1:7" x14ac:dyDescent="0.25">
      <c r="A87" s="8">
        <v>84</v>
      </c>
      <c r="B87" s="13">
        <v>42684</v>
      </c>
      <c r="C87" s="9">
        <v>0.54112268518518525</v>
      </c>
      <c r="D87" s="13">
        <v>42684</v>
      </c>
      <c r="E87" s="9">
        <v>0.54126157407407405</v>
      </c>
      <c r="F87" s="14">
        <f t="shared" si="2"/>
        <v>1.3888888888879958E-4</v>
      </c>
      <c r="G87" s="17">
        <f t="shared" si="3"/>
        <v>11.999999999992284</v>
      </c>
    </row>
    <row r="88" spans="1:7" x14ac:dyDescent="0.25">
      <c r="A88" s="8">
        <v>85</v>
      </c>
      <c r="B88" s="13">
        <v>42684</v>
      </c>
      <c r="C88" s="9">
        <v>0.54136574074074073</v>
      </c>
      <c r="D88" s="13">
        <v>42684</v>
      </c>
      <c r="E88" s="9">
        <v>0.54199074074074072</v>
      </c>
      <c r="F88" s="14">
        <f t="shared" si="2"/>
        <v>6.2499999999998668E-4</v>
      </c>
      <c r="G88" s="17">
        <f t="shared" si="3"/>
        <v>53.999999999998849</v>
      </c>
    </row>
    <row r="89" spans="1:7" x14ac:dyDescent="0.25">
      <c r="A89" s="8">
        <v>86</v>
      </c>
      <c r="B89" s="13">
        <v>42684</v>
      </c>
      <c r="C89" s="9">
        <v>0.54201388888888891</v>
      </c>
      <c r="D89" s="13">
        <v>42684</v>
      </c>
      <c r="E89" s="9">
        <v>0.54259259259259263</v>
      </c>
      <c r="F89" s="14">
        <f t="shared" si="2"/>
        <v>5.7870370370372015E-4</v>
      </c>
      <c r="G89" s="17">
        <f t="shared" si="3"/>
        <v>50.000000000001421</v>
      </c>
    </row>
    <row r="90" spans="1:7" x14ac:dyDescent="0.25">
      <c r="A90" s="8">
        <v>87</v>
      </c>
      <c r="B90" s="13">
        <v>42684</v>
      </c>
      <c r="C90" s="9">
        <v>0.5429166666666666</v>
      </c>
      <c r="D90" s="13">
        <v>42684</v>
      </c>
      <c r="E90" s="9">
        <v>0.54309027777777774</v>
      </c>
      <c r="F90" s="14">
        <f t="shared" si="2"/>
        <v>1.7361111111113825E-4</v>
      </c>
      <c r="G90" s="17">
        <f t="shared" si="3"/>
        <v>15.000000000002345</v>
      </c>
    </row>
    <row r="91" spans="1:7" x14ac:dyDescent="0.25">
      <c r="A91" s="8">
        <v>88</v>
      </c>
      <c r="B91" s="13">
        <v>42684</v>
      </c>
      <c r="C91" s="9">
        <v>0.54312499999999997</v>
      </c>
      <c r="D91" s="13">
        <v>42684</v>
      </c>
      <c r="E91" s="9">
        <v>0.54402777777777778</v>
      </c>
      <c r="F91" s="14">
        <f t="shared" si="2"/>
        <v>9.0277777777780788E-4</v>
      </c>
      <c r="G91" s="17">
        <f t="shared" si="3"/>
        <v>78.000000000002601</v>
      </c>
    </row>
    <row r="92" spans="1:7" x14ac:dyDescent="0.25">
      <c r="A92" s="8">
        <v>89</v>
      </c>
      <c r="B92" s="13">
        <v>42684</v>
      </c>
      <c r="C92" s="9">
        <v>0.54405092592592597</v>
      </c>
      <c r="D92" s="13">
        <v>42684</v>
      </c>
      <c r="E92" s="9">
        <v>0.54452546296296289</v>
      </c>
      <c r="F92" s="14">
        <f t="shared" si="2"/>
        <v>4.7453703703692618E-4</v>
      </c>
      <c r="G92" s="17">
        <f t="shared" si="3"/>
        <v>40.999999999990422</v>
      </c>
    </row>
    <row r="93" spans="1:7" x14ac:dyDescent="0.25">
      <c r="A93" s="8">
        <v>90</v>
      </c>
      <c r="B93" s="13">
        <v>42684</v>
      </c>
      <c r="C93" s="9">
        <v>0.54454861111111108</v>
      </c>
      <c r="D93" s="13">
        <v>42684</v>
      </c>
      <c r="E93" s="9">
        <v>0.54533564814814817</v>
      </c>
      <c r="F93" s="14">
        <f t="shared" si="2"/>
        <v>7.8703703703708605E-4</v>
      </c>
      <c r="G93" s="17">
        <f t="shared" si="3"/>
        <v>68.000000000004235</v>
      </c>
    </row>
    <row r="94" spans="1:7" x14ac:dyDescent="0.25">
      <c r="A94" s="8">
        <v>91</v>
      </c>
      <c r="B94" s="13">
        <v>42684</v>
      </c>
      <c r="C94" s="9">
        <v>0.54535879629629636</v>
      </c>
      <c r="D94" s="13">
        <v>42684</v>
      </c>
      <c r="E94" s="9">
        <v>0.54579861111111116</v>
      </c>
      <c r="F94" s="14">
        <f t="shared" si="2"/>
        <v>4.3981481481480955E-4</v>
      </c>
      <c r="G94" s="17">
        <f t="shared" si="3"/>
        <v>37.999999999999545</v>
      </c>
    </row>
    <row r="95" spans="1:7" x14ac:dyDescent="0.25">
      <c r="A95" s="8">
        <v>92</v>
      </c>
      <c r="B95" s="13">
        <v>42684</v>
      </c>
      <c r="C95" s="9">
        <v>0.54579861111111116</v>
      </c>
      <c r="D95" s="13">
        <v>42684</v>
      </c>
      <c r="E95" s="9">
        <v>0.54615740740740748</v>
      </c>
      <c r="F95" s="14">
        <f t="shared" si="2"/>
        <v>3.5879629629631538E-4</v>
      </c>
      <c r="G95" s="17">
        <f t="shared" si="3"/>
        <v>31.000000000001648</v>
      </c>
    </row>
    <row r="96" spans="1:7" x14ac:dyDescent="0.25">
      <c r="A96" s="8">
        <v>93</v>
      </c>
      <c r="B96" s="13">
        <v>42684</v>
      </c>
      <c r="C96" s="9">
        <v>0.5461921296296296</v>
      </c>
      <c r="D96" s="13">
        <v>42684</v>
      </c>
      <c r="E96" s="9">
        <v>0.54638888888888892</v>
      </c>
      <c r="F96" s="14">
        <f t="shared" si="2"/>
        <v>1.9675925925932702E-4</v>
      </c>
      <c r="G96" s="17">
        <f t="shared" si="3"/>
        <v>17.000000000005855</v>
      </c>
    </row>
    <row r="97" spans="1:12" x14ac:dyDescent="0.25">
      <c r="A97" s="8">
        <v>94</v>
      </c>
      <c r="B97" s="13">
        <v>42684</v>
      </c>
      <c r="C97" s="9">
        <v>0.54640046296296296</v>
      </c>
      <c r="D97" s="13">
        <v>42684</v>
      </c>
      <c r="E97" s="9">
        <v>0.54673611111111109</v>
      </c>
      <c r="F97" s="14">
        <f t="shared" si="2"/>
        <v>3.356481481481266E-4</v>
      </c>
      <c r="G97" s="17">
        <f t="shared" si="3"/>
        <v>28.999999999998138</v>
      </c>
    </row>
    <row r="98" spans="1:12" x14ac:dyDescent="0.25">
      <c r="A98" s="8">
        <v>95</v>
      </c>
      <c r="B98" s="13">
        <v>42684</v>
      </c>
      <c r="C98" s="9">
        <v>0.54674768518518524</v>
      </c>
      <c r="D98" s="13">
        <v>42684</v>
      </c>
      <c r="E98" s="9">
        <v>0.54700231481481476</v>
      </c>
      <c r="F98" s="14">
        <f t="shared" si="2"/>
        <v>2.546296296295214E-4</v>
      </c>
      <c r="G98" s="17">
        <f t="shared" si="3"/>
        <v>21.999999999990649</v>
      </c>
    </row>
    <row r="99" spans="1:12" x14ac:dyDescent="0.25">
      <c r="A99" s="8">
        <v>96</v>
      </c>
      <c r="B99" s="13">
        <v>42684</v>
      </c>
      <c r="C99" s="9">
        <v>0.54701388888888891</v>
      </c>
      <c r="D99" s="13">
        <v>42684</v>
      </c>
      <c r="E99" s="9">
        <v>0.54723379629629632</v>
      </c>
      <c r="F99" s="14">
        <f t="shared" si="2"/>
        <v>2.1990740740740478E-4</v>
      </c>
      <c r="G99" s="17">
        <f t="shared" si="3"/>
        <v>18.999999999999773</v>
      </c>
    </row>
    <row r="100" spans="1:12" x14ac:dyDescent="0.25">
      <c r="A100" s="8">
        <v>97</v>
      </c>
      <c r="B100" s="13">
        <v>42684</v>
      </c>
      <c r="C100" s="9">
        <v>0.54741898148148149</v>
      </c>
      <c r="D100" s="13">
        <v>42684</v>
      </c>
      <c r="E100" s="9">
        <v>0.54775462962962962</v>
      </c>
      <c r="F100" s="14">
        <f t="shared" si="2"/>
        <v>3.356481481481266E-4</v>
      </c>
      <c r="G100" s="17">
        <f t="shared" si="3"/>
        <v>28.999999999998138</v>
      </c>
    </row>
    <row r="101" spans="1:12" x14ac:dyDescent="0.25">
      <c r="A101" s="8">
        <v>98</v>
      </c>
      <c r="B101" s="13">
        <v>42684</v>
      </c>
      <c r="C101" s="9">
        <v>0.54775462962962962</v>
      </c>
      <c r="D101" s="13">
        <v>42684</v>
      </c>
      <c r="E101" s="9">
        <v>0.54837962962962961</v>
      </c>
      <c r="F101" s="14">
        <f t="shared" si="2"/>
        <v>6.2499999999998668E-4</v>
      </c>
      <c r="G101" s="17">
        <f t="shared" si="3"/>
        <v>53.999999999998849</v>
      </c>
    </row>
    <row r="102" spans="1:12" x14ac:dyDescent="0.25">
      <c r="A102" s="8">
        <v>99</v>
      </c>
      <c r="B102" s="13">
        <v>42684</v>
      </c>
      <c r="C102" s="9">
        <v>0.54842592592592598</v>
      </c>
      <c r="D102" s="13">
        <v>42684</v>
      </c>
      <c r="E102" s="9">
        <v>0.54925925925925922</v>
      </c>
      <c r="F102" s="14">
        <f>E102-C102</f>
        <v>8.3333333333324155E-4</v>
      </c>
      <c r="G102" s="17">
        <f t="shared" si="3"/>
        <v>71.99999999999207</v>
      </c>
    </row>
    <row r="103" spans="1:12" x14ac:dyDescent="0.25">
      <c r="A103" s="8">
        <v>100</v>
      </c>
      <c r="B103" s="13">
        <v>42684</v>
      </c>
      <c r="C103" s="9">
        <v>0.54932870370370368</v>
      </c>
      <c r="D103" s="13">
        <v>42685</v>
      </c>
      <c r="E103" s="9">
        <v>0.55027777777777775</v>
      </c>
      <c r="F103" s="14">
        <f>E103-C103</f>
        <v>9.490740740740744E-4</v>
      </c>
      <c r="G103" s="17">
        <f t="shared" si="3"/>
        <v>82.000000000000028</v>
      </c>
    </row>
    <row r="104" spans="1:12" x14ac:dyDescent="0.25">
      <c r="L104" s="19"/>
    </row>
  </sheetData>
  <mergeCells count="2">
    <mergeCell ref="B2:C2"/>
    <mergeCell ref="D2:E2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opLeftCell="A4" workbookViewId="0">
      <selection activeCell="J11" sqref="J11"/>
    </sheetView>
  </sheetViews>
  <sheetFormatPr defaultRowHeight="15" x14ac:dyDescent="0.25"/>
  <cols>
    <col min="1" max="1" width="10.140625" customWidth="1"/>
    <col min="2" max="2" width="14" customWidth="1"/>
    <col min="3" max="3" width="11.85546875" customWidth="1"/>
    <col min="4" max="4" width="11.7109375" customWidth="1"/>
    <col min="6" max="6" width="14.7109375" customWidth="1"/>
    <col min="11" max="11" width="24.5703125" customWidth="1"/>
    <col min="12" max="12" width="21" customWidth="1"/>
  </cols>
  <sheetData>
    <row r="1" spans="1:12" ht="39" customHeight="1" x14ac:dyDescent="0.25">
      <c r="A1" s="5" t="s">
        <v>4</v>
      </c>
    </row>
    <row r="2" spans="1:12" ht="42" customHeight="1" x14ac:dyDescent="0.25">
      <c r="A2" s="47" t="s">
        <v>5</v>
      </c>
      <c r="B2" s="42" t="s">
        <v>20</v>
      </c>
      <c r="C2" s="15" t="s">
        <v>17</v>
      </c>
      <c r="D2" s="26"/>
    </row>
    <row r="3" spans="1:12" x14ac:dyDescent="0.25">
      <c r="A3" s="6">
        <v>1</v>
      </c>
      <c r="B3" s="14">
        <f>'Obsluha na pokladni'!C5-'Obsluha na pokladni'!E4</f>
        <v>3.4722222222172139E-5</v>
      </c>
      <c r="C3" s="17">
        <f t="shared" ref="C3:C34" si="0">B3*86400</f>
        <v>2.9999999999956728</v>
      </c>
      <c r="D3" s="25"/>
      <c r="E3">
        <f>IF(C3&gt;2,C3,0)</f>
        <v>2.9999999999956728</v>
      </c>
      <c r="H3">
        <v>3</v>
      </c>
    </row>
    <row r="4" spans="1:12" x14ac:dyDescent="0.25">
      <c r="A4" s="6">
        <v>2</v>
      </c>
      <c r="B4" s="14">
        <f>'Obsluha na pokladni'!C6-'Obsluha na pokladni'!E5</f>
        <v>2.3148148148133263E-5</v>
      </c>
      <c r="C4" s="17">
        <f t="shared" si="0"/>
        <v>1.9999999999987139</v>
      </c>
      <c r="D4" s="25"/>
      <c r="E4">
        <v>0</v>
      </c>
      <c r="H4">
        <v>3</v>
      </c>
    </row>
    <row r="5" spans="1:12" ht="15.75" thickBot="1" x14ac:dyDescent="0.3">
      <c r="A5" s="6">
        <v>3</v>
      </c>
      <c r="B5" s="14">
        <f>'Obsluha na pokladni'!C7-'Obsluha na pokladni'!E6</f>
        <v>3.4722222222172139E-5</v>
      </c>
      <c r="C5" s="17">
        <f t="shared" si="0"/>
        <v>2.9999999999956728</v>
      </c>
      <c r="D5" s="25"/>
      <c r="E5">
        <f t="shared" ref="E5:E67" si="1">IF(C5&gt;2,C5,0)</f>
        <v>2.9999999999956728</v>
      </c>
      <c r="H5">
        <v>4</v>
      </c>
    </row>
    <row r="6" spans="1:12" x14ac:dyDescent="0.25">
      <c r="A6" s="6">
        <v>4</v>
      </c>
      <c r="B6" s="14">
        <f>'Obsluha na pokladni'!C8-'Obsluha na pokladni'!E7</f>
        <v>4.6296296296266526E-5</v>
      </c>
      <c r="C6" s="17">
        <f t="shared" si="0"/>
        <v>3.9999999999974278</v>
      </c>
      <c r="D6" s="25"/>
      <c r="E6">
        <f t="shared" si="1"/>
        <v>3.9999999999974278</v>
      </c>
      <c r="H6">
        <v>8</v>
      </c>
      <c r="K6" s="49" t="s">
        <v>32</v>
      </c>
      <c r="L6" s="49"/>
    </row>
    <row r="7" spans="1:12" x14ac:dyDescent="0.25">
      <c r="A7" s="6">
        <v>5</v>
      </c>
      <c r="B7" s="14">
        <f>'Obsluha na pokladni'!C9-'Obsluha na pokladni'!E8</f>
        <v>9.2592592592588563E-5</v>
      </c>
      <c r="C7" s="17">
        <f t="shared" si="0"/>
        <v>7.9999999999996518</v>
      </c>
      <c r="D7" s="25"/>
      <c r="E7">
        <f t="shared" si="1"/>
        <v>7.9999999999996518</v>
      </c>
      <c r="H7">
        <v>3</v>
      </c>
      <c r="K7" s="16"/>
      <c r="L7" s="16"/>
    </row>
    <row r="8" spans="1:12" x14ac:dyDescent="0.25">
      <c r="A8" s="6">
        <v>6</v>
      </c>
      <c r="B8" s="14">
        <f>'Obsluha na pokladni'!C10-'Obsluha na pokladni'!E9</f>
        <v>3.4722222222283161E-5</v>
      </c>
      <c r="C8" s="17">
        <f t="shared" si="0"/>
        <v>3.0000000000052651</v>
      </c>
      <c r="D8" s="25"/>
      <c r="E8">
        <f t="shared" si="1"/>
        <v>3.0000000000052651</v>
      </c>
      <c r="H8">
        <v>7</v>
      </c>
      <c r="K8" s="16" t="s">
        <v>33</v>
      </c>
      <c r="L8" s="16">
        <v>10.583333333333334</v>
      </c>
    </row>
    <row r="9" spans="1:12" x14ac:dyDescent="0.25">
      <c r="A9" s="6">
        <v>7</v>
      </c>
      <c r="B9" s="14">
        <f>'Obsluha na pokladni'!C11-'Obsluha na pokladni'!E10</f>
        <v>8.1018518518549687E-5</v>
      </c>
      <c r="C9" s="17">
        <f t="shared" si="0"/>
        <v>7.000000000002693</v>
      </c>
      <c r="D9" s="25"/>
      <c r="E9">
        <f t="shared" si="1"/>
        <v>7.000000000002693</v>
      </c>
      <c r="H9">
        <v>12</v>
      </c>
      <c r="K9" s="16" t="s">
        <v>34</v>
      </c>
      <c r="L9" s="16">
        <v>2.8621193289484101</v>
      </c>
    </row>
    <row r="10" spans="1:12" x14ac:dyDescent="0.25">
      <c r="A10" s="6">
        <v>8</v>
      </c>
      <c r="B10" s="14">
        <f>'Obsluha na pokladni'!C12-'Obsluha na pokladni'!E11</f>
        <v>1.388888888889106E-4</v>
      </c>
      <c r="C10" s="17">
        <f t="shared" si="0"/>
        <v>12.000000000001876</v>
      </c>
      <c r="D10" s="25"/>
      <c r="E10">
        <f t="shared" si="1"/>
        <v>12.000000000001876</v>
      </c>
      <c r="H10">
        <v>15</v>
      </c>
      <c r="K10" s="16" t="s">
        <v>35</v>
      </c>
      <c r="L10" s="16">
        <v>5</v>
      </c>
    </row>
    <row r="11" spans="1:12" x14ac:dyDescent="0.25">
      <c r="A11" s="6">
        <v>9</v>
      </c>
      <c r="B11" s="14">
        <f>'Obsluha na pokladni'!C13-'Obsluha na pokladni'!E12</f>
        <v>1.7361111111108274E-4</v>
      </c>
      <c r="C11" s="17">
        <f t="shared" si="0"/>
        <v>14.999999999997549</v>
      </c>
      <c r="D11" s="25"/>
      <c r="E11">
        <f t="shared" si="1"/>
        <v>14.999999999997549</v>
      </c>
      <c r="H11">
        <v>3</v>
      </c>
      <c r="K11" s="16" t="s">
        <v>36</v>
      </c>
      <c r="L11" s="16">
        <v>3</v>
      </c>
    </row>
    <row r="12" spans="1:12" x14ac:dyDescent="0.25">
      <c r="A12" s="6">
        <v>10</v>
      </c>
      <c r="B12" s="14">
        <f>'Obsluha na pokladni'!C14-'Obsluha na pokladni'!E13</f>
        <v>3.472222222222765E-5</v>
      </c>
      <c r="C12" s="17">
        <f t="shared" si="0"/>
        <v>3.000000000000469</v>
      </c>
      <c r="D12" s="25"/>
      <c r="E12">
        <f t="shared" si="1"/>
        <v>3.000000000000469</v>
      </c>
      <c r="H12">
        <v>30</v>
      </c>
      <c r="K12" s="16" t="s">
        <v>37</v>
      </c>
      <c r="L12" s="16">
        <v>14.021463877761207</v>
      </c>
    </row>
    <row r="13" spans="1:12" x14ac:dyDescent="0.25">
      <c r="A13" s="6">
        <v>11</v>
      </c>
      <c r="B13" s="14">
        <f>'Obsluha na pokladni'!C15-'Obsluha na pokladni'!E14</f>
        <v>3.4722222222222099E-4</v>
      </c>
      <c r="C13" s="17">
        <f t="shared" si="0"/>
        <v>29.999999999999893</v>
      </c>
      <c r="D13" s="25"/>
      <c r="E13">
        <f t="shared" si="1"/>
        <v>29.999999999999893</v>
      </c>
      <c r="H13">
        <v>5</v>
      </c>
      <c r="K13" s="16" t="s">
        <v>38</v>
      </c>
      <c r="L13" s="16">
        <v>196.60144927536234</v>
      </c>
    </row>
    <row r="14" spans="1:12" x14ac:dyDescent="0.25">
      <c r="A14" s="6">
        <v>12</v>
      </c>
      <c r="B14" s="14">
        <f>'Obsluha na pokladni'!C16-'Obsluha na pokladni'!E15</f>
        <v>5.7870370370305402E-5</v>
      </c>
      <c r="C14" s="17">
        <f t="shared" si="0"/>
        <v>4.9999999999943867</v>
      </c>
      <c r="D14" s="25"/>
      <c r="E14">
        <f t="shared" si="1"/>
        <v>4.9999999999943867</v>
      </c>
      <c r="H14">
        <v>3</v>
      </c>
      <c r="K14" s="16" t="s">
        <v>39</v>
      </c>
      <c r="L14" s="16">
        <v>7.8603765496970084</v>
      </c>
    </row>
    <row r="15" spans="1:12" x14ac:dyDescent="0.25">
      <c r="A15" s="6">
        <v>13</v>
      </c>
      <c r="B15" s="14">
        <f>'Obsluha na pokladni'!C17-'Obsluha na pokladni'!E16</f>
        <v>2.3148148148133263E-5</v>
      </c>
      <c r="C15" s="17">
        <f t="shared" si="0"/>
        <v>1.9999999999987139</v>
      </c>
      <c r="D15" s="25"/>
      <c r="E15">
        <f t="shared" si="1"/>
        <v>0</v>
      </c>
      <c r="H15">
        <v>62</v>
      </c>
      <c r="K15" s="16" t="s">
        <v>40</v>
      </c>
      <c r="L15" s="16">
        <v>2.7359311609892436</v>
      </c>
    </row>
    <row r="16" spans="1:12" x14ac:dyDescent="0.25">
      <c r="A16" s="6">
        <v>14</v>
      </c>
      <c r="B16" s="14">
        <f>'Obsluha na pokladni'!C18-'Obsluha na pokladni'!E17</f>
        <v>3.4722222222172139E-5</v>
      </c>
      <c r="C16" s="17">
        <f t="shared" si="0"/>
        <v>2.9999999999956728</v>
      </c>
      <c r="D16" s="25"/>
      <c r="E16">
        <f t="shared" si="1"/>
        <v>2.9999999999956728</v>
      </c>
      <c r="H16">
        <v>38</v>
      </c>
      <c r="K16" s="16" t="s">
        <v>41</v>
      </c>
      <c r="L16" s="16">
        <v>59</v>
      </c>
    </row>
    <row r="17" spans="1:12" x14ac:dyDescent="0.25">
      <c r="A17" s="6">
        <v>15</v>
      </c>
      <c r="B17" s="14">
        <f>'Obsluha na pokladni'!C19-'Obsluha na pokladni'!E18</f>
        <v>1.1574074074149898E-5</v>
      </c>
      <c r="C17" s="17">
        <f t="shared" si="0"/>
        <v>1.0000000000065512</v>
      </c>
      <c r="D17" s="25"/>
      <c r="E17">
        <f t="shared" si="1"/>
        <v>0</v>
      </c>
      <c r="H17">
        <v>14</v>
      </c>
      <c r="K17" s="16" t="s">
        <v>42</v>
      </c>
      <c r="L17" s="16">
        <v>3</v>
      </c>
    </row>
    <row r="18" spans="1:12" x14ac:dyDescent="0.25">
      <c r="A18" s="6">
        <v>16</v>
      </c>
      <c r="B18" s="14">
        <f>'Obsluha na pokladni'!C20-'Obsluha na pokladni'!E19</f>
        <v>7.1759259259251973E-4</v>
      </c>
      <c r="C18" s="17">
        <f t="shared" si="0"/>
        <v>61.999999999993705</v>
      </c>
      <c r="D18" s="25"/>
      <c r="E18">
        <f t="shared" si="1"/>
        <v>61.999999999993705</v>
      </c>
      <c r="H18">
        <v>4</v>
      </c>
      <c r="K18" s="16" t="s">
        <v>43</v>
      </c>
      <c r="L18" s="16">
        <v>62</v>
      </c>
    </row>
    <row r="19" spans="1:12" x14ac:dyDescent="0.25">
      <c r="A19" s="6">
        <v>17</v>
      </c>
      <c r="B19" s="14">
        <f>'Obsluha na pokladni'!C21-'Obsluha na pokladni'!E20</f>
        <v>2.3148148148133263E-5</v>
      </c>
      <c r="C19" s="17">
        <f t="shared" si="0"/>
        <v>1.9999999999987139</v>
      </c>
      <c r="D19" s="25"/>
      <c r="E19">
        <f t="shared" si="1"/>
        <v>0</v>
      </c>
      <c r="H19">
        <v>4</v>
      </c>
      <c r="K19" s="16" t="s">
        <v>44</v>
      </c>
      <c r="L19" s="16">
        <v>254</v>
      </c>
    </row>
    <row r="20" spans="1:12" x14ac:dyDescent="0.25">
      <c r="A20" s="6">
        <v>18</v>
      </c>
      <c r="B20" s="14">
        <f>'Obsluha na pokladni'!C22-'Obsluha na pokladni'!E21</f>
        <v>1.1574074074094387E-5</v>
      </c>
      <c r="C20" s="17">
        <f t="shared" si="0"/>
        <v>1.000000000001755</v>
      </c>
      <c r="D20" s="25"/>
      <c r="E20">
        <f t="shared" si="1"/>
        <v>0</v>
      </c>
      <c r="H20">
        <v>3</v>
      </c>
      <c r="K20" s="16" t="s">
        <v>45</v>
      </c>
      <c r="L20" s="16">
        <v>24</v>
      </c>
    </row>
    <row r="21" spans="1:12" x14ac:dyDescent="0.25">
      <c r="A21" s="6">
        <v>19</v>
      </c>
      <c r="B21" s="14">
        <f>'Obsluha na pokladni'!C23-'Obsluha na pokladni'!E22</f>
        <v>2.3148148148188774E-5</v>
      </c>
      <c r="C21" s="17">
        <f t="shared" si="0"/>
        <v>2.0000000000035101</v>
      </c>
      <c r="D21" s="25"/>
      <c r="E21">
        <v>0</v>
      </c>
      <c r="H21">
        <v>5</v>
      </c>
      <c r="K21" s="16" t="s">
        <v>46</v>
      </c>
      <c r="L21" s="16">
        <v>62</v>
      </c>
    </row>
    <row r="22" spans="1:12" x14ac:dyDescent="0.25">
      <c r="A22" s="6">
        <v>20</v>
      </c>
      <c r="B22" s="14">
        <f>'Obsluha na pokladni'!C24-'Obsluha na pokladni'!E23</f>
        <v>2.3148148148077752E-5</v>
      </c>
      <c r="C22" s="17">
        <f t="shared" si="0"/>
        <v>1.9999999999939178</v>
      </c>
      <c r="D22" s="25"/>
      <c r="E22">
        <f t="shared" si="1"/>
        <v>0</v>
      </c>
      <c r="H22">
        <v>7</v>
      </c>
      <c r="K22" s="16" t="s">
        <v>47</v>
      </c>
      <c r="L22" s="16">
        <v>3</v>
      </c>
    </row>
    <row r="23" spans="1:12" ht="15.75" thickBot="1" x14ac:dyDescent="0.3">
      <c r="A23" s="6">
        <v>21</v>
      </c>
      <c r="B23" s="14">
        <f>'Obsluha na pokladni'!C25-'Obsluha na pokladni'!E24</f>
        <v>4.3981481481480955E-4</v>
      </c>
      <c r="C23" s="17">
        <f t="shared" si="0"/>
        <v>37.999999999999545</v>
      </c>
      <c r="D23" s="25"/>
      <c r="E23">
        <f t="shared" si="1"/>
        <v>37.999999999999545</v>
      </c>
      <c r="H23">
        <v>10</v>
      </c>
      <c r="K23" s="48" t="s">
        <v>48</v>
      </c>
      <c r="L23" s="48">
        <v>5.9207449317565866</v>
      </c>
    </row>
    <row r="24" spans="1:12" x14ac:dyDescent="0.25">
      <c r="A24" s="6">
        <v>22</v>
      </c>
      <c r="B24" s="14">
        <f>'Obsluha na pokladni'!C26-'Obsluha na pokladni'!E25</f>
        <v>1.6203703703709937E-4</v>
      </c>
      <c r="C24" s="17">
        <f t="shared" si="0"/>
        <v>14.000000000005386</v>
      </c>
      <c r="D24" s="25"/>
      <c r="E24">
        <f t="shared" si="1"/>
        <v>14.000000000005386</v>
      </c>
      <c r="H24">
        <v>5</v>
      </c>
    </row>
    <row r="25" spans="1:12" x14ac:dyDescent="0.25">
      <c r="A25" s="6">
        <v>23</v>
      </c>
      <c r="B25" s="14">
        <f>'Obsluha na pokladni'!C27-'Obsluha na pokladni'!E26</f>
        <v>2.3148148148188774E-5</v>
      </c>
      <c r="C25" s="17">
        <f t="shared" si="0"/>
        <v>2.0000000000035101</v>
      </c>
      <c r="D25" s="25"/>
      <c r="E25">
        <v>0</v>
      </c>
      <c r="H25">
        <v>3</v>
      </c>
    </row>
    <row r="26" spans="1:12" x14ac:dyDescent="0.25">
      <c r="A26" s="6">
        <v>24</v>
      </c>
      <c r="B26" s="14">
        <f>'Obsluha na pokladni'!C28-'Obsluha na pokladni'!E27</f>
        <v>2.3148148148188774E-5</v>
      </c>
      <c r="C26" s="17">
        <f t="shared" si="0"/>
        <v>2.0000000000035101</v>
      </c>
      <c r="D26" s="25"/>
      <c r="E26">
        <v>0</v>
      </c>
      <c r="H26">
        <v>3</v>
      </c>
    </row>
    <row r="27" spans="1:12" x14ac:dyDescent="0.25">
      <c r="A27" s="6">
        <v>25</v>
      </c>
      <c r="B27" s="14">
        <f>'Obsluha na pokladni'!C29-'Obsluha na pokladni'!E28</f>
        <v>4.6296296296266526E-5</v>
      </c>
      <c r="C27" s="17">
        <f t="shared" si="0"/>
        <v>3.9999999999974278</v>
      </c>
      <c r="D27" s="25"/>
      <c r="E27">
        <f t="shared" si="1"/>
        <v>3.9999999999974278</v>
      </c>
    </row>
    <row r="28" spans="1:12" x14ac:dyDescent="0.25">
      <c r="A28" s="6">
        <v>26</v>
      </c>
      <c r="B28" s="14">
        <f>'Obsluha na pokladni'!C30-'Obsluha na pokladni'!E29</f>
        <v>4.6296296296377548E-5</v>
      </c>
      <c r="C28" s="17">
        <f t="shared" si="0"/>
        <v>4.0000000000070202</v>
      </c>
      <c r="D28" s="25"/>
      <c r="E28">
        <f t="shared" si="1"/>
        <v>4.0000000000070202</v>
      </c>
    </row>
    <row r="29" spans="1:12" x14ac:dyDescent="0.25">
      <c r="A29" s="6">
        <v>27</v>
      </c>
      <c r="B29" s="14">
        <f>'Obsluha na pokladni'!C31-'Obsluha na pokladni'!E30</f>
        <v>2.3148148148188774E-5</v>
      </c>
      <c r="C29" s="17">
        <f t="shared" si="0"/>
        <v>2.0000000000035101</v>
      </c>
      <c r="D29" s="25"/>
      <c r="E29">
        <v>0</v>
      </c>
    </row>
    <row r="30" spans="1:12" x14ac:dyDescent="0.25">
      <c r="A30" s="6">
        <v>28</v>
      </c>
      <c r="B30" s="14">
        <f>'Obsluha na pokladni'!C32-'Obsluha na pokladni'!E31</f>
        <v>3.4722222222116628E-5</v>
      </c>
      <c r="C30" s="17">
        <f t="shared" si="0"/>
        <v>2.9999999999908766</v>
      </c>
      <c r="D30" s="25"/>
      <c r="E30">
        <f t="shared" si="1"/>
        <v>2.9999999999908766</v>
      </c>
    </row>
    <row r="31" spans="1:12" x14ac:dyDescent="0.25">
      <c r="A31" s="6">
        <v>29</v>
      </c>
      <c r="B31" s="14">
        <f>'Obsluha na pokladni'!C33-'Obsluha na pokladni'!E32</f>
        <v>2.3148148148077752E-5</v>
      </c>
      <c r="C31" s="17">
        <f t="shared" si="0"/>
        <v>1.9999999999939178</v>
      </c>
      <c r="D31" s="25"/>
      <c r="E31">
        <f t="shared" si="1"/>
        <v>0</v>
      </c>
    </row>
    <row r="32" spans="1:12" x14ac:dyDescent="0.25">
      <c r="A32" s="6">
        <v>30</v>
      </c>
      <c r="B32" s="14">
        <f>'Obsluha na pokladni'!C34-'Obsluha na pokladni'!E33</f>
        <v>1.1574074074038876E-5</v>
      </c>
      <c r="C32" s="17">
        <f t="shared" si="0"/>
        <v>0.99999999999695888</v>
      </c>
      <c r="D32" s="25"/>
      <c r="E32">
        <f t="shared" si="1"/>
        <v>0</v>
      </c>
    </row>
    <row r="33" spans="1:5" x14ac:dyDescent="0.25">
      <c r="A33" s="6">
        <v>31</v>
      </c>
      <c r="B33" s="14">
        <f>'Obsluha na pokladni'!C35-'Obsluha na pokladni'!E34</f>
        <v>5.7870370370416424E-5</v>
      </c>
      <c r="C33" s="17">
        <f t="shared" si="0"/>
        <v>5.000000000003979</v>
      </c>
      <c r="D33" s="25"/>
      <c r="E33">
        <f t="shared" si="1"/>
        <v>5.000000000003979</v>
      </c>
    </row>
    <row r="34" spans="1:5" x14ac:dyDescent="0.25">
      <c r="A34" s="6">
        <v>32</v>
      </c>
      <c r="B34" s="14">
        <f>'Obsluha na pokladni'!C36-'Obsluha na pokladni'!E35</f>
        <v>1.1574074074149898E-5</v>
      </c>
      <c r="C34" s="17">
        <f t="shared" si="0"/>
        <v>1.0000000000065512</v>
      </c>
      <c r="D34" s="25"/>
      <c r="E34">
        <f t="shared" si="1"/>
        <v>0</v>
      </c>
    </row>
    <row r="35" spans="1:5" x14ac:dyDescent="0.25">
      <c r="A35" s="6">
        <v>33</v>
      </c>
      <c r="B35" s="14">
        <f>'Obsluha na pokladni'!C37-'Obsluha na pokladni'!E36</f>
        <v>2.3148148148077752E-5</v>
      </c>
      <c r="C35" s="17">
        <f t="shared" ref="C35:C65" si="2">B35*86400</f>
        <v>1.9999999999939178</v>
      </c>
      <c r="D35" s="25"/>
      <c r="E35">
        <f t="shared" si="1"/>
        <v>0</v>
      </c>
    </row>
    <row r="36" spans="1:5" x14ac:dyDescent="0.25">
      <c r="A36" s="6">
        <v>34</v>
      </c>
      <c r="B36" s="14">
        <f>'Obsluha na pokladni'!C38-'Obsluha na pokladni'!E37</f>
        <v>1.1574074074038876E-5</v>
      </c>
      <c r="C36" s="17">
        <f t="shared" si="2"/>
        <v>0.99999999999695888</v>
      </c>
      <c r="D36" s="25"/>
      <c r="E36">
        <f t="shared" si="1"/>
        <v>0</v>
      </c>
    </row>
    <row r="37" spans="1:5" x14ac:dyDescent="0.25">
      <c r="A37" s="6">
        <v>35</v>
      </c>
      <c r="B37" s="14">
        <f>'Obsluha na pokladni'!C39-'Obsluha na pokladni'!E38</f>
        <v>1.1574074074038876E-5</v>
      </c>
      <c r="C37" s="17">
        <f t="shared" si="2"/>
        <v>0.99999999999695888</v>
      </c>
      <c r="D37" s="25"/>
      <c r="E37">
        <f t="shared" si="1"/>
        <v>0</v>
      </c>
    </row>
    <row r="38" spans="1:5" x14ac:dyDescent="0.25">
      <c r="A38" s="6">
        <v>36</v>
      </c>
      <c r="B38" s="14">
        <f>'Obsluha na pokladni'!C40-'Obsluha na pokladni'!E39</f>
        <v>8.1018518518494176E-5</v>
      </c>
      <c r="C38" s="17">
        <f t="shared" si="2"/>
        <v>6.9999999999978968</v>
      </c>
      <c r="D38" s="25"/>
      <c r="E38">
        <f t="shared" si="1"/>
        <v>6.9999999999978968</v>
      </c>
    </row>
    <row r="39" spans="1:5" x14ac:dyDescent="0.25">
      <c r="A39" s="6">
        <v>37</v>
      </c>
      <c r="B39" s="14">
        <f>'Obsluha na pokladni'!C41-'Obsluha na pokladni'!E40</f>
        <v>1.1574074074072183E-4</v>
      </c>
      <c r="C39" s="17">
        <f t="shared" si="2"/>
        <v>9.9999999999983658</v>
      </c>
      <c r="D39" s="25"/>
      <c r="E39">
        <f t="shared" si="1"/>
        <v>9.9999999999983658</v>
      </c>
    </row>
    <row r="40" spans="1:5" x14ac:dyDescent="0.25">
      <c r="A40" s="6">
        <v>38</v>
      </c>
      <c r="B40" s="14">
        <f>'Obsluha na pokladni'!C42-'Obsluha na pokladni'!E41</f>
        <v>1.1574074074149898E-5</v>
      </c>
      <c r="C40" s="17">
        <f t="shared" si="2"/>
        <v>1.0000000000065512</v>
      </c>
      <c r="D40" s="25"/>
      <c r="E40">
        <f t="shared" si="1"/>
        <v>0</v>
      </c>
    </row>
    <row r="41" spans="1:5" x14ac:dyDescent="0.25">
      <c r="A41" s="6">
        <v>39</v>
      </c>
      <c r="B41" s="14">
        <f>'Obsluha na pokladni'!C43-'Obsluha na pokladni'!E42</f>
        <v>1.1574074074149898E-5</v>
      </c>
      <c r="C41" s="17">
        <f t="shared" si="2"/>
        <v>1.0000000000065512</v>
      </c>
      <c r="D41" s="25"/>
      <c r="E41">
        <f t="shared" si="1"/>
        <v>0</v>
      </c>
    </row>
    <row r="42" spans="1:5" x14ac:dyDescent="0.25">
      <c r="A42" s="6">
        <v>40</v>
      </c>
      <c r="B42" s="14">
        <f>'Obsluha na pokladni'!C44-'Obsluha na pokladni'!E43</f>
        <v>1.1574074074038876E-5</v>
      </c>
      <c r="C42" s="17">
        <f t="shared" si="2"/>
        <v>0.99999999999695888</v>
      </c>
      <c r="D42" s="25"/>
      <c r="E42">
        <f t="shared" si="1"/>
        <v>0</v>
      </c>
    </row>
    <row r="43" spans="1:5" x14ac:dyDescent="0.25">
      <c r="A43" s="6">
        <v>41</v>
      </c>
      <c r="B43" s="14">
        <f>'Obsluha na pokladni'!C45-'Obsluha na pokladni'!E44</f>
        <v>1.1574074074038876E-5</v>
      </c>
      <c r="C43" s="17">
        <f t="shared" si="2"/>
        <v>0.99999999999695888</v>
      </c>
      <c r="D43" s="25"/>
      <c r="E43">
        <f t="shared" si="1"/>
        <v>0</v>
      </c>
    </row>
    <row r="44" spans="1:5" x14ac:dyDescent="0.25">
      <c r="A44" s="6">
        <v>42</v>
      </c>
      <c r="B44" s="14">
        <f>'Obsluha na pokladni'!C46-'Obsluha na pokladni'!E45</f>
        <v>5.7870370370416424E-5</v>
      </c>
      <c r="C44" s="17">
        <f t="shared" si="2"/>
        <v>5.000000000003979</v>
      </c>
      <c r="D44" s="25"/>
      <c r="E44">
        <f t="shared" si="1"/>
        <v>5.000000000003979</v>
      </c>
    </row>
    <row r="45" spans="1:5" x14ac:dyDescent="0.25">
      <c r="A45" s="6">
        <v>43</v>
      </c>
      <c r="B45" s="14">
        <f>'Obsluha na pokladni'!C47-'Obsluha na pokladni'!E46</f>
        <v>3.472222222222765E-5</v>
      </c>
      <c r="C45" s="17">
        <f t="shared" si="2"/>
        <v>3.000000000000469</v>
      </c>
      <c r="D45" s="25"/>
      <c r="E45">
        <f t="shared" si="1"/>
        <v>3.000000000000469</v>
      </c>
    </row>
    <row r="46" spans="1:5" x14ac:dyDescent="0.25">
      <c r="A46" s="6">
        <v>44</v>
      </c>
      <c r="B46" s="14">
        <f>'Obsluha na pokladni'!C48-'Obsluha na pokladni'!E47</f>
        <v>1.1574074074038876E-5</v>
      </c>
      <c r="C46" s="17">
        <f t="shared" si="2"/>
        <v>0.99999999999695888</v>
      </c>
      <c r="D46" s="25"/>
      <c r="E46">
        <f t="shared" si="1"/>
        <v>0</v>
      </c>
    </row>
    <row r="47" spans="1:5" x14ac:dyDescent="0.25">
      <c r="A47" s="6">
        <v>45</v>
      </c>
      <c r="B47" s="14">
        <f>'Obsluha na pokladni'!C49-'Obsluha na pokladni'!E48</f>
        <v>2.3148148148188774E-5</v>
      </c>
      <c r="C47" s="17">
        <f t="shared" si="2"/>
        <v>2.0000000000035101</v>
      </c>
      <c r="D47" s="25"/>
      <c r="E47">
        <v>0</v>
      </c>
    </row>
    <row r="48" spans="1:5" x14ac:dyDescent="0.25">
      <c r="A48" s="6">
        <v>46</v>
      </c>
      <c r="B48" s="14">
        <f>'Obsluha na pokladni'!C50-'Obsluha na pokladni'!E49</f>
        <v>1.1574074074038876E-5</v>
      </c>
      <c r="C48" s="17">
        <f t="shared" si="2"/>
        <v>0.99999999999695888</v>
      </c>
      <c r="D48" s="25"/>
      <c r="E48">
        <f t="shared" si="1"/>
        <v>0</v>
      </c>
    </row>
    <row r="49" spans="1:5" x14ac:dyDescent="0.25">
      <c r="A49" s="6">
        <v>47</v>
      </c>
      <c r="B49" s="14">
        <f>'Obsluha na pokladni'!C51-'Obsluha na pokladni'!E50</f>
        <v>1.1574074074149898E-5</v>
      </c>
      <c r="C49" s="17">
        <f t="shared" si="2"/>
        <v>1.0000000000065512</v>
      </c>
      <c r="D49" s="25"/>
      <c r="E49">
        <f t="shared" si="1"/>
        <v>0</v>
      </c>
    </row>
    <row r="50" spans="1:5" x14ac:dyDescent="0.25">
      <c r="A50" s="6">
        <v>48</v>
      </c>
      <c r="B50" s="14">
        <f>'Obsluha na pokladni'!C52-'Obsluha na pokladni'!E51</f>
        <v>3.4722222222116628E-5</v>
      </c>
      <c r="C50" s="17">
        <f t="shared" si="2"/>
        <v>2.9999999999908766</v>
      </c>
      <c r="D50" s="25"/>
      <c r="E50">
        <f t="shared" si="1"/>
        <v>2.9999999999908766</v>
      </c>
    </row>
    <row r="51" spans="1:5" x14ac:dyDescent="0.25">
      <c r="A51" s="6">
        <v>49</v>
      </c>
      <c r="B51" s="14">
        <f>'Obsluha na pokladni'!C53-'Obsluha na pokladni'!E52</f>
        <v>1.1574074074149898E-5</v>
      </c>
      <c r="C51" s="17">
        <f t="shared" si="2"/>
        <v>1.0000000000065512</v>
      </c>
      <c r="D51" s="25"/>
      <c r="E51">
        <f t="shared" si="1"/>
        <v>0</v>
      </c>
    </row>
    <row r="52" spans="1:5" x14ac:dyDescent="0.25">
      <c r="A52" s="6">
        <v>50</v>
      </c>
      <c r="B52" s="14">
        <f>'Obsluha na pokladni'!C54-'Obsluha na pokladni'!E53</f>
        <v>2.3148148148188774E-5</v>
      </c>
      <c r="C52" s="17">
        <f t="shared" si="2"/>
        <v>2.0000000000035101</v>
      </c>
      <c r="D52" s="25"/>
      <c r="E52">
        <v>0</v>
      </c>
    </row>
    <row r="53" spans="1:5" x14ac:dyDescent="0.25">
      <c r="A53" s="6">
        <v>51</v>
      </c>
      <c r="B53" s="14">
        <f>'Obsluha na pokladni'!C55-'Obsluha na pokladni'!E54</f>
        <v>0</v>
      </c>
      <c r="C53" s="17">
        <f t="shared" si="2"/>
        <v>0</v>
      </c>
      <c r="D53" s="25"/>
      <c r="E53">
        <f t="shared" si="1"/>
        <v>0</v>
      </c>
    </row>
    <row r="54" spans="1:5" x14ac:dyDescent="0.25">
      <c r="A54" s="6">
        <v>52</v>
      </c>
      <c r="B54" s="14">
        <f>'Obsluha na pokladni'!C56-'Obsluha na pokladni'!E55</f>
        <v>5.7870370370416424E-5</v>
      </c>
      <c r="C54" s="17">
        <f t="shared" si="2"/>
        <v>5.000000000003979</v>
      </c>
      <c r="D54" s="25"/>
      <c r="E54">
        <f t="shared" si="1"/>
        <v>5.000000000003979</v>
      </c>
    </row>
    <row r="55" spans="1:5" x14ac:dyDescent="0.25">
      <c r="A55" s="6">
        <v>53</v>
      </c>
      <c r="B55" s="14">
        <f>'Obsluha na pokladni'!C57-'Obsluha na pokladni'!E56</f>
        <v>1.1574074074038876E-5</v>
      </c>
      <c r="C55" s="17">
        <f t="shared" si="2"/>
        <v>0.99999999999695888</v>
      </c>
      <c r="D55" s="25"/>
      <c r="E55">
        <f t="shared" si="1"/>
        <v>0</v>
      </c>
    </row>
    <row r="56" spans="1:5" x14ac:dyDescent="0.25">
      <c r="A56" s="6">
        <v>54</v>
      </c>
      <c r="B56" s="14">
        <f>'Obsluha na pokladni'!C58-'Obsluha na pokladni'!E57</f>
        <v>4.6296296296155504E-5</v>
      </c>
      <c r="C56" s="17">
        <f t="shared" si="2"/>
        <v>3.9999999999878355</v>
      </c>
      <c r="D56" s="25"/>
      <c r="E56">
        <f t="shared" si="1"/>
        <v>3.9999999999878355</v>
      </c>
    </row>
    <row r="57" spans="1:5" x14ac:dyDescent="0.25">
      <c r="A57" s="6">
        <v>55</v>
      </c>
      <c r="B57" s="14">
        <f>'Obsluha na pokladni'!C59-'Obsluha na pokladni'!E58</f>
        <v>4.6296296296377548E-5</v>
      </c>
      <c r="C57" s="17">
        <f t="shared" si="2"/>
        <v>4.0000000000070202</v>
      </c>
      <c r="D57" s="25"/>
      <c r="E57">
        <f t="shared" si="1"/>
        <v>4.0000000000070202</v>
      </c>
    </row>
    <row r="58" spans="1:5" x14ac:dyDescent="0.25">
      <c r="A58" s="6">
        <v>56</v>
      </c>
      <c r="B58" s="14">
        <f>'Obsluha na pokladni'!C60-'Obsluha na pokladni'!E59</f>
        <v>3.472222222222765E-5</v>
      </c>
      <c r="C58" s="17">
        <f t="shared" si="2"/>
        <v>3.000000000000469</v>
      </c>
      <c r="D58" s="25"/>
      <c r="E58">
        <f t="shared" si="1"/>
        <v>3.000000000000469</v>
      </c>
    </row>
    <row r="59" spans="1:5" x14ac:dyDescent="0.25">
      <c r="A59" s="6">
        <v>57</v>
      </c>
      <c r="B59" s="14">
        <f>'Obsluha na pokladni'!C61-'Obsluha na pokladni'!E60</f>
        <v>2.3148148148077752E-5</v>
      </c>
      <c r="C59" s="17">
        <f t="shared" si="2"/>
        <v>1.9999999999939178</v>
      </c>
      <c r="D59" s="25"/>
      <c r="E59">
        <f t="shared" si="1"/>
        <v>0</v>
      </c>
    </row>
    <row r="60" spans="1:5" x14ac:dyDescent="0.25">
      <c r="A60" s="6">
        <v>58</v>
      </c>
      <c r="B60" s="14">
        <f>'Obsluha na pokladni'!C62-'Obsluha na pokladni'!E61</f>
        <v>1.1574074074038876E-5</v>
      </c>
      <c r="C60" s="17">
        <f t="shared" si="2"/>
        <v>0.99999999999695888</v>
      </c>
      <c r="D60" s="25"/>
      <c r="E60">
        <f t="shared" si="1"/>
        <v>0</v>
      </c>
    </row>
    <row r="61" spans="1:5" x14ac:dyDescent="0.25">
      <c r="A61" s="6">
        <v>59</v>
      </c>
      <c r="B61" s="14">
        <f>'Obsluha na pokladni'!C63-'Obsluha na pokladni'!E62</f>
        <v>5.7870370370305402E-5</v>
      </c>
      <c r="C61" s="17">
        <f t="shared" si="2"/>
        <v>4.9999999999943867</v>
      </c>
      <c r="D61" s="25"/>
      <c r="E61">
        <f t="shared" si="1"/>
        <v>4.9999999999943867</v>
      </c>
    </row>
    <row r="62" spans="1:5" x14ac:dyDescent="0.25">
      <c r="A62" s="6">
        <v>60</v>
      </c>
      <c r="B62" s="14">
        <f>'Obsluha na pokladni'!C64-'Obsluha na pokladni'!E63</f>
        <v>1.1574074074038876E-5</v>
      </c>
      <c r="C62" s="17">
        <f t="shared" si="2"/>
        <v>0.99999999999695888</v>
      </c>
      <c r="D62" s="25"/>
      <c r="E62">
        <f t="shared" si="1"/>
        <v>0</v>
      </c>
    </row>
    <row r="63" spans="1:5" x14ac:dyDescent="0.25">
      <c r="A63" s="6">
        <v>61</v>
      </c>
      <c r="B63" s="14">
        <f>'Obsluha na pokladni'!C65-'Obsluha na pokladni'!E64</f>
        <v>1.1574074074038876E-5</v>
      </c>
      <c r="C63" s="17">
        <f t="shared" si="2"/>
        <v>0.99999999999695888</v>
      </c>
      <c r="D63" s="25"/>
      <c r="E63">
        <f t="shared" si="1"/>
        <v>0</v>
      </c>
    </row>
    <row r="64" spans="1:5" x14ac:dyDescent="0.25">
      <c r="A64" s="6">
        <v>62</v>
      </c>
      <c r="B64" s="14">
        <f>'Obsluha na pokladni'!C66-'Obsluha na pokladni'!E65</f>
        <v>1.1574074074038876E-5</v>
      </c>
      <c r="C64" s="17">
        <f t="shared" si="2"/>
        <v>0.99999999999695888</v>
      </c>
      <c r="D64" s="25"/>
      <c r="E64">
        <f t="shared" si="1"/>
        <v>0</v>
      </c>
    </row>
    <row r="65" spans="1:5" x14ac:dyDescent="0.25">
      <c r="A65" s="6">
        <v>63</v>
      </c>
      <c r="B65" s="14">
        <f>'Obsluha na pokladni'!C67-'Obsluha na pokladni'!E66</f>
        <v>1.1574074074038876E-5</v>
      </c>
      <c r="C65" s="17">
        <f t="shared" si="2"/>
        <v>0.99999999999695888</v>
      </c>
      <c r="D65" s="25"/>
      <c r="E65">
        <f t="shared" si="1"/>
        <v>0</v>
      </c>
    </row>
    <row r="66" spans="1:5" x14ac:dyDescent="0.25">
      <c r="A66" s="6">
        <v>64</v>
      </c>
      <c r="B66" s="14">
        <f>'Obsluha na pokladni'!C69-'Obsluha na pokladni'!E68</f>
        <v>5.7870370370372015E-4</v>
      </c>
      <c r="C66" s="17">
        <f t="shared" ref="C66:C97" si="3">B66*86400</f>
        <v>50.000000000001421</v>
      </c>
      <c r="D66" s="25"/>
      <c r="E66">
        <f t="shared" si="1"/>
        <v>50.000000000001421</v>
      </c>
    </row>
    <row r="67" spans="1:5" x14ac:dyDescent="0.25">
      <c r="A67" s="6">
        <v>65</v>
      </c>
      <c r="B67" s="14">
        <f>'Obsluha na pokladni'!C70-'Obsluha na pokladni'!E69</f>
        <v>4.6296296296377548E-5</v>
      </c>
      <c r="C67" s="17">
        <f t="shared" si="3"/>
        <v>4.0000000000070202</v>
      </c>
      <c r="D67" s="25"/>
      <c r="E67">
        <f t="shared" si="1"/>
        <v>4.0000000000070202</v>
      </c>
    </row>
    <row r="68" spans="1:5" x14ac:dyDescent="0.25">
      <c r="A68" s="6">
        <v>66</v>
      </c>
      <c r="B68" s="14">
        <f>'Obsluha na pokladni'!C71-'Obsluha na pokladni'!E70</f>
        <v>1.0416666666668295E-4</v>
      </c>
      <c r="C68" s="17">
        <f t="shared" si="3"/>
        <v>9.0000000000014069</v>
      </c>
      <c r="D68" s="25"/>
      <c r="E68">
        <f t="shared" ref="E68:E100" si="4">IF(C68&gt;2,C68,0)</f>
        <v>9.0000000000014069</v>
      </c>
    </row>
    <row r="69" spans="1:5" x14ac:dyDescent="0.25">
      <c r="A69" s="6">
        <v>67</v>
      </c>
      <c r="B69" s="14">
        <f>'Obsluha na pokladni'!C72-'Obsluha na pokladni'!E71</f>
        <v>7.2916666666666963E-4</v>
      </c>
      <c r="C69" s="17">
        <f t="shared" si="3"/>
        <v>63.000000000000256</v>
      </c>
      <c r="D69" s="25"/>
      <c r="E69">
        <f t="shared" si="4"/>
        <v>63.000000000000256</v>
      </c>
    </row>
    <row r="70" spans="1:5" x14ac:dyDescent="0.25">
      <c r="A70" s="6">
        <v>68</v>
      </c>
      <c r="B70" s="14">
        <f>'Obsluha na pokladni'!C73-'Obsluha na pokladni'!E72</f>
        <v>2.3148148148188774E-5</v>
      </c>
      <c r="C70" s="17">
        <f t="shared" si="3"/>
        <v>2.0000000000035101</v>
      </c>
      <c r="D70" s="25"/>
      <c r="E70">
        <v>0</v>
      </c>
    </row>
    <row r="71" spans="1:5" x14ac:dyDescent="0.25">
      <c r="A71" s="6">
        <v>69</v>
      </c>
      <c r="B71" s="14">
        <f>'Obsluha na pokladni'!C74-'Obsluha na pokladni'!E73</f>
        <v>1.1574074074038876E-5</v>
      </c>
      <c r="C71" s="17">
        <f t="shared" si="3"/>
        <v>0.99999999999695888</v>
      </c>
      <c r="D71" s="25"/>
      <c r="E71">
        <f t="shared" si="4"/>
        <v>0</v>
      </c>
    </row>
    <row r="72" spans="1:5" x14ac:dyDescent="0.25">
      <c r="A72" s="6">
        <v>70</v>
      </c>
      <c r="B72" s="14">
        <f>'Obsluha na pokladni'!C75-'Obsluha na pokladni'!E74</f>
        <v>1.1574074074038876E-5</v>
      </c>
      <c r="C72" s="17">
        <f t="shared" si="3"/>
        <v>0.99999999999695888</v>
      </c>
      <c r="D72" s="25"/>
      <c r="E72">
        <f t="shared" si="4"/>
        <v>0</v>
      </c>
    </row>
    <row r="73" spans="1:5" x14ac:dyDescent="0.25">
      <c r="A73" s="6">
        <v>71</v>
      </c>
      <c r="B73" s="14">
        <f>'Obsluha na pokladni'!C76-'Obsluha na pokladni'!E75</f>
        <v>4.6296296296266526E-5</v>
      </c>
      <c r="C73" s="17">
        <f t="shared" si="3"/>
        <v>3.9999999999974278</v>
      </c>
      <c r="D73" s="25"/>
      <c r="E73">
        <f t="shared" si="4"/>
        <v>3.9999999999974278</v>
      </c>
    </row>
    <row r="74" spans="1:5" x14ac:dyDescent="0.25">
      <c r="A74" s="6">
        <v>72</v>
      </c>
      <c r="B74" s="14">
        <f>'Obsluha na pokladni'!C77-'Obsluha na pokladni'!E76</f>
        <v>9.2592592592644074E-5</v>
      </c>
      <c r="C74" s="17">
        <f t="shared" si="3"/>
        <v>8.000000000004448</v>
      </c>
      <c r="D74" s="25"/>
      <c r="E74">
        <f t="shared" si="4"/>
        <v>8.000000000004448</v>
      </c>
    </row>
    <row r="75" spans="1:5" x14ac:dyDescent="0.25">
      <c r="A75" s="6">
        <v>73</v>
      </c>
      <c r="B75" s="14">
        <f>'Obsluha na pokladni'!C78-'Obsluha na pokladni'!E77</f>
        <v>0</v>
      </c>
      <c r="C75" s="17">
        <f t="shared" si="3"/>
        <v>0</v>
      </c>
      <c r="D75" s="25"/>
      <c r="E75">
        <f t="shared" si="4"/>
        <v>0</v>
      </c>
    </row>
    <row r="76" spans="1:5" x14ac:dyDescent="0.25">
      <c r="A76" s="6">
        <v>74</v>
      </c>
      <c r="B76" s="14">
        <f>'Obsluha na pokladni'!C79-'Obsluha na pokladni'!E78</f>
        <v>2.3148148148188774E-5</v>
      </c>
      <c r="C76" s="17">
        <f t="shared" si="3"/>
        <v>2.0000000000035101</v>
      </c>
      <c r="D76" s="25"/>
      <c r="E76">
        <v>0</v>
      </c>
    </row>
    <row r="77" spans="1:5" x14ac:dyDescent="0.25">
      <c r="A77" s="6">
        <v>75</v>
      </c>
      <c r="B77" s="14">
        <f>'Obsluha na pokladni'!C80-'Obsluha na pokladni'!E79</f>
        <v>2.3148148148144365E-4</v>
      </c>
      <c r="C77" s="17">
        <f t="shared" si="3"/>
        <v>19.999999999996732</v>
      </c>
      <c r="D77" s="25"/>
      <c r="E77">
        <f t="shared" si="4"/>
        <v>19.999999999996732</v>
      </c>
    </row>
    <row r="78" spans="1:5" x14ac:dyDescent="0.25">
      <c r="A78" s="6">
        <v>76</v>
      </c>
      <c r="B78" s="14">
        <f>'Obsluha na pokladni'!C81-'Obsluha na pokladni'!E80</f>
        <v>1.3888888888879958E-4</v>
      </c>
      <c r="C78" s="17">
        <f t="shared" si="3"/>
        <v>11.999999999992284</v>
      </c>
      <c r="D78" s="25"/>
      <c r="E78">
        <f t="shared" si="4"/>
        <v>11.999999999992284</v>
      </c>
    </row>
    <row r="79" spans="1:5" x14ac:dyDescent="0.25">
      <c r="A79" s="6">
        <v>77</v>
      </c>
      <c r="B79" s="14">
        <f>'Obsluha na pokladni'!C82-'Obsluha na pokladni'!E81</f>
        <v>2.3148148148188774E-5</v>
      </c>
      <c r="C79" s="17">
        <f t="shared" si="3"/>
        <v>2.0000000000035101</v>
      </c>
      <c r="D79" s="25"/>
      <c r="E79">
        <v>0</v>
      </c>
    </row>
    <row r="80" spans="1:5" x14ac:dyDescent="0.25">
      <c r="A80" s="6">
        <v>78</v>
      </c>
      <c r="B80" s="14">
        <f>'Obsluha na pokladni'!C83-'Obsluha na pokladni'!E82</f>
        <v>1.1574074074038876E-5</v>
      </c>
      <c r="C80" s="17">
        <f t="shared" si="3"/>
        <v>0.99999999999695888</v>
      </c>
      <c r="D80" s="25"/>
      <c r="E80">
        <f t="shared" si="4"/>
        <v>0</v>
      </c>
    </row>
    <row r="81" spans="1:5" x14ac:dyDescent="0.25">
      <c r="A81" s="6">
        <v>79</v>
      </c>
      <c r="B81" s="14">
        <f>'Obsluha na pokladni'!C84-'Obsluha na pokladni'!E83</f>
        <v>3.472222222222765E-5</v>
      </c>
      <c r="C81" s="17">
        <f t="shared" si="3"/>
        <v>3.000000000000469</v>
      </c>
      <c r="D81" s="25"/>
      <c r="E81">
        <f t="shared" si="4"/>
        <v>3.000000000000469</v>
      </c>
    </row>
    <row r="82" spans="1:5" x14ac:dyDescent="0.25">
      <c r="A82" s="6">
        <v>80</v>
      </c>
      <c r="B82" s="14">
        <f>'Obsluha na pokladni'!C85-'Obsluha na pokladni'!E84</f>
        <v>4.6296296296266526E-5</v>
      </c>
      <c r="C82" s="17">
        <f t="shared" si="3"/>
        <v>3.9999999999974278</v>
      </c>
      <c r="D82" s="25"/>
      <c r="E82">
        <f t="shared" si="4"/>
        <v>3.9999999999974278</v>
      </c>
    </row>
    <row r="83" spans="1:5" x14ac:dyDescent="0.25">
      <c r="A83" s="6">
        <v>81</v>
      </c>
      <c r="B83" s="14">
        <f>'Obsluha na pokladni'!C86-'Obsluha na pokladni'!E85</f>
        <v>4.6296296296266526E-5</v>
      </c>
      <c r="C83" s="17">
        <f t="shared" si="3"/>
        <v>3.9999999999974278</v>
      </c>
      <c r="D83" s="25"/>
      <c r="E83">
        <f t="shared" si="4"/>
        <v>3.9999999999974278</v>
      </c>
    </row>
    <row r="84" spans="1:5" x14ac:dyDescent="0.25">
      <c r="A84" s="6">
        <v>82</v>
      </c>
      <c r="B84" s="14">
        <f>'Obsluha na pokladni'!C87-'Obsluha na pokladni'!E86</f>
        <v>1.7361111111113825E-4</v>
      </c>
      <c r="C84" s="17">
        <f t="shared" si="3"/>
        <v>15.000000000002345</v>
      </c>
      <c r="D84" s="25"/>
      <c r="E84">
        <f t="shared" si="4"/>
        <v>15.000000000002345</v>
      </c>
    </row>
    <row r="85" spans="1:5" x14ac:dyDescent="0.25">
      <c r="A85" s="6">
        <v>83</v>
      </c>
      <c r="B85" s="14">
        <f>'Obsluha na pokladni'!C88-'Obsluha na pokladni'!E87</f>
        <v>1.0416666666668295E-4</v>
      </c>
      <c r="C85" s="17">
        <f t="shared" si="3"/>
        <v>9.0000000000014069</v>
      </c>
      <c r="D85" s="25"/>
      <c r="E85">
        <f t="shared" si="4"/>
        <v>9.0000000000014069</v>
      </c>
    </row>
    <row r="86" spans="1:5" x14ac:dyDescent="0.25">
      <c r="A86" s="6">
        <v>84</v>
      </c>
      <c r="B86" s="14">
        <f>'Obsluha na pokladni'!C89-'Obsluha na pokladni'!E88</f>
        <v>2.3148148148188774E-5</v>
      </c>
      <c r="C86" s="17">
        <f t="shared" si="3"/>
        <v>2.0000000000035101</v>
      </c>
      <c r="D86" s="25"/>
      <c r="E86">
        <v>0</v>
      </c>
    </row>
    <row r="87" spans="1:5" x14ac:dyDescent="0.25">
      <c r="A87" s="6">
        <v>85</v>
      </c>
      <c r="B87" s="14">
        <f>'Obsluha na pokladni'!C90-'Obsluha na pokladni'!E89</f>
        <v>3.240740740739767E-4</v>
      </c>
      <c r="C87" s="17">
        <f t="shared" si="3"/>
        <v>27.999999999991587</v>
      </c>
      <c r="D87" s="25"/>
      <c r="E87">
        <f t="shared" si="4"/>
        <v>27.999999999991587</v>
      </c>
    </row>
    <row r="88" spans="1:5" x14ac:dyDescent="0.25">
      <c r="A88" s="6">
        <v>86</v>
      </c>
      <c r="B88" s="14">
        <f>'Obsluha na pokladni'!C91-'Obsluha na pokladni'!E90</f>
        <v>3.472222222222765E-5</v>
      </c>
      <c r="C88" s="17">
        <f t="shared" si="3"/>
        <v>3.000000000000469</v>
      </c>
      <c r="D88" s="25"/>
      <c r="E88">
        <f t="shared" si="4"/>
        <v>3.000000000000469</v>
      </c>
    </row>
    <row r="89" spans="1:5" x14ac:dyDescent="0.25">
      <c r="A89" s="6">
        <v>87</v>
      </c>
      <c r="B89" s="14">
        <f>'Obsluha na pokladni'!C92-'Obsluha na pokladni'!E91</f>
        <v>2.3148148148188774E-5</v>
      </c>
      <c r="C89" s="17">
        <f t="shared" si="3"/>
        <v>2.0000000000035101</v>
      </c>
      <c r="D89" s="25"/>
      <c r="E89">
        <v>0</v>
      </c>
    </row>
    <row r="90" spans="1:5" x14ac:dyDescent="0.25">
      <c r="A90" s="6">
        <v>88</v>
      </c>
      <c r="B90" s="14">
        <f>'Obsluha na pokladni'!C93-'Obsluha na pokladni'!E92</f>
        <v>2.3148148148188774E-5</v>
      </c>
      <c r="C90" s="17">
        <f t="shared" si="3"/>
        <v>2.0000000000035101</v>
      </c>
      <c r="D90" s="25"/>
      <c r="E90">
        <v>0</v>
      </c>
    </row>
    <row r="91" spans="1:5" x14ac:dyDescent="0.25">
      <c r="A91" s="6">
        <v>89</v>
      </c>
      <c r="B91" s="14">
        <f>'Obsluha na pokladni'!C94-'Obsluha na pokladni'!E93</f>
        <v>2.3148148148188774E-5</v>
      </c>
      <c r="C91" s="17">
        <f t="shared" si="3"/>
        <v>2.0000000000035101</v>
      </c>
      <c r="D91" s="25"/>
      <c r="E91">
        <v>0</v>
      </c>
    </row>
    <row r="92" spans="1:5" x14ac:dyDescent="0.25">
      <c r="A92" s="6">
        <v>90</v>
      </c>
      <c r="B92" s="14">
        <f>'Obsluha na pokladni'!C95-'Obsluha na pokladni'!E94</f>
        <v>0</v>
      </c>
      <c r="C92" s="17">
        <f t="shared" si="3"/>
        <v>0</v>
      </c>
      <c r="D92" s="25"/>
      <c r="E92">
        <v>0</v>
      </c>
    </row>
    <row r="93" spans="1:5" x14ac:dyDescent="0.25">
      <c r="A93" s="6">
        <v>91</v>
      </c>
      <c r="B93" s="14">
        <f>'Obsluha na pokladni'!C96-'Obsluha na pokladni'!E95</f>
        <v>3.4722222222116628E-5</v>
      </c>
      <c r="C93" s="17">
        <f t="shared" si="3"/>
        <v>2.9999999999908766</v>
      </c>
      <c r="D93" s="25"/>
      <c r="E93">
        <f t="shared" si="4"/>
        <v>2.9999999999908766</v>
      </c>
    </row>
    <row r="94" spans="1:5" x14ac:dyDescent="0.25">
      <c r="A94" s="6">
        <v>92</v>
      </c>
      <c r="B94" s="14">
        <f>'Obsluha na pokladni'!C97-'Obsluha na pokladni'!E96</f>
        <v>1.1574074074038876E-5</v>
      </c>
      <c r="C94" s="17">
        <f t="shared" si="3"/>
        <v>0.99999999999695888</v>
      </c>
      <c r="D94" s="25"/>
      <c r="E94">
        <f t="shared" si="4"/>
        <v>0</v>
      </c>
    </row>
    <row r="95" spans="1:5" x14ac:dyDescent="0.25">
      <c r="A95" s="6">
        <v>93</v>
      </c>
      <c r="B95" s="14">
        <f>'Obsluha na pokladni'!C98-'Obsluha na pokladni'!E97</f>
        <v>1.1574074074149898E-5</v>
      </c>
      <c r="C95" s="17">
        <f t="shared" si="3"/>
        <v>1.0000000000065512</v>
      </c>
      <c r="D95" s="25"/>
      <c r="E95">
        <f t="shared" si="4"/>
        <v>0</v>
      </c>
    </row>
    <row r="96" spans="1:5" x14ac:dyDescent="0.25">
      <c r="A96" s="6">
        <v>94</v>
      </c>
      <c r="B96" s="14">
        <f>'Obsluha na pokladni'!C99-'Obsluha na pokladni'!E98</f>
        <v>1.1574074074149898E-5</v>
      </c>
      <c r="C96" s="17">
        <f t="shared" si="3"/>
        <v>1.0000000000065512</v>
      </c>
      <c r="D96" s="25"/>
      <c r="E96">
        <f t="shared" si="4"/>
        <v>0</v>
      </c>
    </row>
    <row r="97" spans="1:5" x14ac:dyDescent="0.25">
      <c r="A97" s="6">
        <v>95</v>
      </c>
      <c r="B97" s="14">
        <f>'Obsluha na pokladni'!C100-'Obsluha na pokladni'!E99</f>
        <v>1.8518518518517713E-4</v>
      </c>
      <c r="C97" s="17">
        <f t="shared" si="3"/>
        <v>15.999999999999304</v>
      </c>
      <c r="D97" s="25"/>
      <c r="E97">
        <f t="shared" si="4"/>
        <v>15.999999999999304</v>
      </c>
    </row>
    <row r="98" spans="1:5" x14ac:dyDescent="0.25">
      <c r="A98" s="6">
        <v>96</v>
      </c>
      <c r="B98" s="14">
        <f>'Obsluha na pokladni'!C101-'Obsluha na pokladni'!E100</f>
        <v>0</v>
      </c>
      <c r="C98" s="17">
        <f t="shared" ref="C98:C100" si="5">B98*86400</f>
        <v>0</v>
      </c>
      <c r="D98" s="25"/>
      <c r="E98">
        <f t="shared" si="4"/>
        <v>0</v>
      </c>
    </row>
    <row r="99" spans="1:5" x14ac:dyDescent="0.25">
      <c r="A99" s="6">
        <v>97</v>
      </c>
      <c r="B99" s="14">
        <f>'Obsluha na pokladni'!C102-'Obsluha na pokladni'!E101</f>
        <v>4.6296296296377548E-5</v>
      </c>
      <c r="C99" s="17">
        <f t="shared" si="5"/>
        <v>4.0000000000070202</v>
      </c>
      <c r="D99" s="25"/>
      <c r="E99">
        <f t="shared" si="4"/>
        <v>4.0000000000070202</v>
      </c>
    </row>
    <row r="100" spans="1:5" x14ac:dyDescent="0.25">
      <c r="A100" s="6">
        <v>98</v>
      </c>
      <c r="B100" s="14">
        <f>'Obsluha na pokladni'!C103-'Obsluha na pokladni'!E102</f>
        <v>6.94444444444553E-5</v>
      </c>
      <c r="C100" s="17">
        <f t="shared" si="5"/>
        <v>6.0000000000009379</v>
      </c>
      <c r="D100" s="25"/>
      <c r="E100">
        <f t="shared" si="4"/>
        <v>6.0000000000009379</v>
      </c>
    </row>
    <row r="101" spans="1:5" x14ac:dyDescent="0.25">
      <c r="A101" s="6">
        <v>99</v>
      </c>
      <c r="B101" s="14"/>
      <c r="C101" s="17"/>
      <c r="D101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3"/>
  <sheetViews>
    <sheetView workbookViewId="0">
      <selection activeCell="H7" sqref="H7"/>
    </sheetView>
  </sheetViews>
  <sheetFormatPr defaultRowHeight="15" x14ac:dyDescent="0.25"/>
  <cols>
    <col min="2" max="2" width="13.5703125" customWidth="1"/>
    <col min="3" max="3" width="13" customWidth="1"/>
  </cols>
  <sheetData>
    <row r="1" spans="1:4" ht="36" customHeight="1" x14ac:dyDescent="0.35">
      <c r="A1" s="7" t="s">
        <v>3</v>
      </c>
      <c r="B1" s="2"/>
    </row>
    <row r="2" spans="1:4" ht="46.5" customHeight="1" x14ac:dyDescent="0.25">
      <c r="A2" s="21" t="s">
        <v>0</v>
      </c>
      <c r="B2" s="21" t="s">
        <v>18</v>
      </c>
      <c r="C2" s="15" t="s">
        <v>19</v>
      </c>
      <c r="D2" s="15" t="s">
        <v>17</v>
      </c>
    </row>
    <row r="3" spans="1:4" x14ac:dyDescent="0.25">
      <c r="A3" s="40">
        <v>1</v>
      </c>
      <c r="B3" s="39">
        <v>0.63468749999999996</v>
      </c>
      <c r="C3" s="41">
        <f>B4-B3</f>
        <v>2.1990740740740478E-4</v>
      </c>
      <c r="D3" s="17">
        <f>C3*86400</f>
        <v>18.999999999999773</v>
      </c>
    </row>
    <row r="4" spans="1:4" x14ac:dyDescent="0.25">
      <c r="A4" s="40">
        <v>2</v>
      </c>
      <c r="B4" s="39">
        <v>0.63490740740740736</v>
      </c>
      <c r="C4" s="41">
        <f t="shared" ref="C4:C40" si="0">B5-B4</f>
        <v>1.1226851851852127E-3</v>
      </c>
      <c r="D4" s="17">
        <f t="shared" ref="D4:D40" si="1">C4*86400</f>
        <v>97.000000000002373</v>
      </c>
    </row>
    <row r="5" spans="1:4" x14ac:dyDescent="0.25">
      <c r="A5" s="40">
        <v>3</v>
      </c>
      <c r="B5" s="39">
        <v>0.63603009259259258</v>
      </c>
      <c r="C5" s="41">
        <f t="shared" si="0"/>
        <v>6.94444444444553E-5</v>
      </c>
      <c r="D5" s="17">
        <f t="shared" si="1"/>
        <v>6.0000000000009379</v>
      </c>
    </row>
    <row r="6" spans="1:4" x14ac:dyDescent="0.25">
      <c r="A6" s="40">
        <v>4</v>
      </c>
      <c r="B6" s="39">
        <v>0.63609953703703703</v>
      </c>
      <c r="C6" s="41">
        <f t="shared" si="0"/>
        <v>2.083333333333659E-4</v>
      </c>
      <c r="D6" s="17">
        <f t="shared" si="1"/>
        <v>18.000000000002814</v>
      </c>
    </row>
    <row r="7" spans="1:4" x14ac:dyDescent="0.25">
      <c r="A7" s="40">
        <v>5</v>
      </c>
      <c r="B7" s="39">
        <v>0.6363078703703704</v>
      </c>
      <c r="C7" s="41">
        <f t="shared" si="0"/>
        <v>3.7037037037035425E-4</v>
      </c>
      <c r="D7" s="17">
        <f t="shared" si="1"/>
        <v>31.999999999998607</v>
      </c>
    </row>
    <row r="8" spans="1:4" x14ac:dyDescent="0.25">
      <c r="A8" s="40">
        <v>6</v>
      </c>
      <c r="B8" s="39">
        <v>0.63667824074074075</v>
      </c>
      <c r="C8" s="41">
        <f t="shared" si="0"/>
        <v>1.1111111111110628E-3</v>
      </c>
      <c r="D8" s="17">
        <f t="shared" si="1"/>
        <v>95.999999999995822</v>
      </c>
    </row>
    <row r="9" spans="1:4" x14ac:dyDescent="0.25">
      <c r="A9" s="40">
        <v>7</v>
      </c>
      <c r="B9" s="39">
        <v>0.63778935185185182</v>
      </c>
      <c r="C9" s="41">
        <f t="shared" si="0"/>
        <v>2.3148148148188774E-5</v>
      </c>
      <c r="D9" s="17">
        <f t="shared" si="1"/>
        <v>2.0000000000035101</v>
      </c>
    </row>
    <row r="10" spans="1:4" x14ac:dyDescent="0.25">
      <c r="A10" s="40">
        <v>8</v>
      </c>
      <c r="B10" s="39">
        <v>0.6378125</v>
      </c>
      <c r="C10" s="41">
        <f t="shared" si="0"/>
        <v>1.2731481481487172E-4</v>
      </c>
      <c r="D10" s="17">
        <f t="shared" si="1"/>
        <v>11.000000000004917</v>
      </c>
    </row>
    <row r="11" spans="1:4" x14ac:dyDescent="0.25">
      <c r="A11" s="40">
        <v>9</v>
      </c>
      <c r="B11" s="39">
        <v>0.63793981481481488</v>
      </c>
      <c r="C11" s="41">
        <f t="shared" si="0"/>
        <v>1.5046296296294948E-4</v>
      </c>
      <c r="D11" s="17">
        <f t="shared" si="1"/>
        <v>12.999999999998835</v>
      </c>
    </row>
    <row r="12" spans="1:4" x14ac:dyDescent="0.25">
      <c r="A12" s="40">
        <v>10</v>
      </c>
      <c r="B12" s="39">
        <v>0.63809027777777783</v>
      </c>
      <c r="C12" s="41">
        <f t="shared" si="0"/>
        <v>8.1018518518494176E-5</v>
      </c>
      <c r="D12" s="17">
        <f t="shared" si="1"/>
        <v>6.9999999999978968</v>
      </c>
    </row>
    <row r="13" spans="1:4" x14ac:dyDescent="0.25">
      <c r="A13" s="40">
        <v>11</v>
      </c>
      <c r="B13" s="39">
        <v>0.63817129629629632</v>
      </c>
      <c r="C13" s="41">
        <f t="shared" si="0"/>
        <v>1.1574074074038876E-5</v>
      </c>
      <c r="D13" s="17">
        <f t="shared" si="1"/>
        <v>0.99999999999695888</v>
      </c>
    </row>
    <row r="14" spans="1:4" x14ac:dyDescent="0.25">
      <c r="A14" s="40">
        <v>12</v>
      </c>
      <c r="B14" s="39">
        <v>0.63818287037037036</v>
      </c>
      <c r="C14" s="41">
        <f t="shared" si="0"/>
        <v>1.5046296296294948E-4</v>
      </c>
      <c r="D14" s="17">
        <f t="shared" si="1"/>
        <v>12.999999999998835</v>
      </c>
    </row>
    <row r="15" spans="1:4" x14ac:dyDescent="0.25">
      <c r="A15" s="40">
        <v>13</v>
      </c>
      <c r="B15" s="39">
        <v>0.63833333333333331</v>
      </c>
      <c r="C15" s="41">
        <f t="shared" si="0"/>
        <v>2.3148148148188774E-5</v>
      </c>
      <c r="D15" s="17">
        <f t="shared" si="1"/>
        <v>2.0000000000035101</v>
      </c>
    </row>
    <row r="16" spans="1:4" x14ac:dyDescent="0.25">
      <c r="A16" s="40">
        <v>14</v>
      </c>
      <c r="B16" s="39">
        <v>0.6383564814814815</v>
      </c>
      <c r="C16" s="41">
        <f t="shared" si="0"/>
        <v>2.3148148148188774E-5</v>
      </c>
      <c r="D16" s="17">
        <f t="shared" si="1"/>
        <v>2.0000000000035101</v>
      </c>
    </row>
    <row r="17" spans="1:4" x14ac:dyDescent="0.25">
      <c r="A17" s="40">
        <v>15</v>
      </c>
      <c r="B17" s="39">
        <v>0.63837962962962969</v>
      </c>
      <c r="C17" s="41">
        <f t="shared" si="0"/>
        <v>1.96759259259216E-4</v>
      </c>
      <c r="D17" s="17">
        <f t="shared" si="1"/>
        <v>16.999999999996263</v>
      </c>
    </row>
    <row r="18" spans="1:4" x14ac:dyDescent="0.25">
      <c r="A18" s="40">
        <v>16</v>
      </c>
      <c r="B18" s="39">
        <v>0.6385763888888889</v>
      </c>
      <c r="C18" s="41">
        <f t="shared" si="0"/>
        <v>5.7870370370305402E-5</v>
      </c>
      <c r="D18" s="17">
        <f t="shared" si="1"/>
        <v>4.9999999999943867</v>
      </c>
    </row>
    <row r="19" spans="1:4" x14ac:dyDescent="0.25">
      <c r="A19" s="40">
        <v>17</v>
      </c>
      <c r="B19" s="39">
        <v>0.63863425925925921</v>
      </c>
      <c r="C19" s="41">
        <f t="shared" si="0"/>
        <v>4.3981481481480955E-4</v>
      </c>
      <c r="D19" s="17">
        <f t="shared" si="1"/>
        <v>37.999999999999545</v>
      </c>
    </row>
    <row r="20" spans="1:4" x14ac:dyDescent="0.25">
      <c r="A20" s="40">
        <v>18</v>
      </c>
      <c r="B20" s="39">
        <v>0.63907407407407402</v>
      </c>
      <c r="C20" s="41">
        <f t="shared" si="0"/>
        <v>2.5462962962974345E-4</v>
      </c>
      <c r="D20" s="17">
        <f t="shared" si="1"/>
        <v>22.000000000009834</v>
      </c>
    </row>
    <row r="21" spans="1:4" x14ac:dyDescent="0.25">
      <c r="A21" s="40">
        <v>19</v>
      </c>
      <c r="B21" s="39">
        <v>0.63932870370370376</v>
      </c>
      <c r="C21" s="41">
        <f t="shared" si="0"/>
        <v>1.1574074074038876E-5</v>
      </c>
      <c r="D21" s="17">
        <f t="shared" si="1"/>
        <v>0.99999999999695888</v>
      </c>
    </row>
    <row r="22" spans="1:4" x14ac:dyDescent="0.25">
      <c r="A22" s="40">
        <v>20</v>
      </c>
      <c r="B22" s="39">
        <v>0.6393402777777778</v>
      </c>
      <c r="C22" s="41">
        <f t="shared" si="0"/>
        <v>2.777777777778212E-4</v>
      </c>
      <c r="D22" s="17">
        <f t="shared" si="1"/>
        <v>24.000000000003752</v>
      </c>
    </row>
    <row r="23" spans="1:4" x14ac:dyDescent="0.25">
      <c r="A23" s="40">
        <v>21</v>
      </c>
      <c r="B23" s="39">
        <v>0.63961805555555562</v>
      </c>
      <c r="C23" s="41">
        <f t="shared" si="0"/>
        <v>4.9768518518511495E-4</v>
      </c>
      <c r="D23" s="17">
        <f t="shared" si="1"/>
        <v>42.999999999993932</v>
      </c>
    </row>
    <row r="24" spans="1:4" x14ac:dyDescent="0.25">
      <c r="A24" s="40">
        <v>22</v>
      </c>
      <c r="B24" s="39">
        <v>0.64011574074074074</v>
      </c>
      <c r="C24" s="41">
        <f t="shared" si="0"/>
        <v>6.3657407407402555E-4</v>
      </c>
      <c r="D24" s="17">
        <f t="shared" si="1"/>
        <v>54.999999999995808</v>
      </c>
    </row>
    <row r="25" spans="1:4" x14ac:dyDescent="0.25">
      <c r="A25" s="40">
        <v>23</v>
      </c>
      <c r="B25" s="39">
        <v>0.64075231481481476</v>
      </c>
      <c r="C25" s="41">
        <f t="shared" si="0"/>
        <v>4.9768518518522598E-4</v>
      </c>
      <c r="D25" s="17">
        <f t="shared" si="1"/>
        <v>43.000000000003524</v>
      </c>
    </row>
    <row r="26" spans="1:4" x14ac:dyDescent="0.25">
      <c r="A26" s="40">
        <v>24</v>
      </c>
      <c r="B26" s="39">
        <v>0.64124999999999999</v>
      </c>
      <c r="C26" s="41">
        <f t="shared" si="0"/>
        <v>2.5462962962963243E-4</v>
      </c>
      <c r="D26" s="17">
        <f t="shared" si="1"/>
        <v>22.000000000000242</v>
      </c>
    </row>
    <row r="27" spans="1:4" x14ac:dyDescent="0.25">
      <c r="A27" s="40">
        <v>25</v>
      </c>
      <c r="B27" s="39">
        <v>0.64150462962962962</v>
      </c>
      <c r="C27" s="41">
        <f t="shared" si="0"/>
        <v>2.1990740740740478E-4</v>
      </c>
      <c r="D27" s="17">
        <f t="shared" si="1"/>
        <v>18.999999999999773</v>
      </c>
    </row>
    <row r="28" spans="1:4" x14ac:dyDescent="0.25">
      <c r="A28" s="40">
        <v>26</v>
      </c>
      <c r="B28" s="39">
        <v>0.64172453703703702</v>
      </c>
      <c r="C28" s="41">
        <f t="shared" si="0"/>
        <v>2.3148148148188774E-5</v>
      </c>
      <c r="D28" s="17">
        <f t="shared" si="1"/>
        <v>2.0000000000035101</v>
      </c>
    </row>
    <row r="29" spans="1:4" x14ac:dyDescent="0.25">
      <c r="A29" s="40">
        <v>27</v>
      </c>
      <c r="B29" s="39">
        <v>0.64174768518518521</v>
      </c>
      <c r="C29" s="41">
        <f t="shared" si="0"/>
        <v>1.273148148147607E-4</v>
      </c>
      <c r="D29" s="17">
        <f t="shared" si="1"/>
        <v>10.999999999995325</v>
      </c>
    </row>
    <row r="30" spans="1:4" x14ac:dyDescent="0.25">
      <c r="A30" s="40">
        <v>28</v>
      </c>
      <c r="B30" s="39">
        <v>0.64187499999999997</v>
      </c>
      <c r="C30" s="41">
        <f t="shared" si="0"/>
        <v>2.3148148148188774E-5</v>
      </c>
      <c r="D30" s="17">
        <f t="shared" si="1"/>
        <v>2.0000000000035101</v>
      </c>
    </row>
    <row r="31" spans="1:4" x14ac:dyDescent="0.25">
      <c r="A31" s="40">
        <v>29</v>
      </c>
      <c r="B31" s="39">
        <v>0.64189814814814816</v>
      </c>
      <c r="C31" s="41">
        <f t="shared" si="0"/>
        <v>3.472222222222765E-4</v>
      </c>
      <c r="D31" s="17">
        <f t="shared" si="1"/>
        <v>30.00000000000469</v>
      </c>
    </row>
    <row r="32" spans="1:4" x14ac:dyDescent="0.25">
      <c r="A32" s="40">
        <v>30</v>
      </c>
      <c r="B32" s="39">
        <v>0.64224537037037044</v>
      </c>
      <c r="C32" s="41">
        <f t="shared" si="0"/>
        <v>2.0833333333325488E-4</v>
      </c>
      <c r="D32" s="17">
        <f t="shared" si="1"/>
        <v>17.999999999993221</v>
      </c>
    </row>
    <row r="33" spans="1:4" x14ac:dyDescent="0.25">
      <c r="A33" s="40">
        <v>31</v>
      </c>
      <c r="B33" s="39">
        <v>0.64245370370370369</v>
      </c>
      <c r="C33" s="41">
        <f t="shared" si="0"/>
        <v>1.1342592592592515E-3</v>
      </c>
      <c r="D33" s="17">
        <f t="shared" si="1"/>
        <v>97.999999999999332</v>
      </c>
    </row>
    <row r="34" spans="1:4" x14ac:dyDescent="0.25">
      <c r="A34" s="40">
        <v>32</v>
      </c>
      <c r="B34" s="39">
        <v>0.64358796296296295</v>
      </c>
      <c r="C34" s="41">
        <f t="shared" si="0"/>
        <v>4.6296296296299833E-4</v>
      </c>
      <c r="D34" s="17">
        <f t="shared" si="1"/>
        <v>40.000000000003055</v>
      </c>
    </row>
    <row r="35" spans="1:4" x14ac:dyDescent="0.25">
      <c r="A35" s="40">
        <v>33</v>
      </c>
      <c r="B35" s="39">
        <v>0.64405092592592594</v>
      </c>
      <c r="C35" s="41">
        <f t="shared" si="0"/>
        <v>2.3148148148188774E-5</v>
      </c>
      <c r="D35" s="17">
        <f t="shared" si="1"/>
        <v>2.0000000000035101</v>
      </c>
    </row>
    <row r="36" spans="1:4" x14ac:dyDescent="0.25">
      <c r="A36" s="40">
        <v>34</v>
      </c>
      <c r="B36" s="39">
        <v>0.64407407407407413</v>
      </c>
      <c r="C36" s="41">
        <f t="shared" si="0"/>
        <v>2.3148148148077752E-5</v>
      </c>
      <c r="D36" s="17">
        <f t="shared" si="1"/>
        <v>1.9999999999939178</v>
      </c>
    </row>
    <row r="37" spans="1:4" x14ac:dyDescent="0.25">
      <c r="A37" s="40">
        <v>35</v>
      </c>
      <c r="B37" s="39">
        <v>0.64409722222222221</v>
      </c>
      <c r="C37" s="41">
        <f t="shared" si="0"/>
        <v>8.1018518518494176E-5</v>
      </c>
      <c r="D37" s="17">
        <f t="shared" si="1"/>
        <v>6.9999999999978968</v>
      </c>
    </row>
    <row r="38" spans="1:4" x14ac:dyDescent="0.25">
      <c r="A38" s="40">
        <v>36</v>
      </c>
      <c r="B38" s="39">
        <v>0.6441782407407407</v>
      </c>
      <c r="C38" s="41">
        <f t="shared" si="0"/>
        <v>3.472222222222765E-5</v>
      </c>
      <c r="D38" s="17">
        <f t="shared" si="1"/>
        <v>3.000000000000469</v>
      </c>
    </row>
    <row r="39" spans="1:4" x14ac:dyDescent="0.25">
      <c r="A39" s="40">
        <v>37</v>
      </c>
      <c r="B39" s="39">
        <v>0.64421296296296293</v>
      </c>
      <c r="C39" s="41">
        <f t="shared" si="0"/>
        <v>6.94444444444553E-5</v>
      </c>
      <c r="D39" s="17">
        <f t="shared" si="1"/>
        <v>6.0000000000009379</v>
      </c>
    </row>
    <row r="40" spans="1:4" x14ac:dyDescent="0.25">
      <c r="A40" s="40">
        <v>38</v>
      </c>
      <c r="B40" s="39">
        <v>0.64428240740740739</v>
      </c>
      <c r="C40" s="41">
        <f t="shared" si="0"/>
        <v>2.3148148148188774E-5</v>
      </c>
      <c r="D40" s="17">
        <f t="shared" si="1"/>
        <v>2.0000000000035101</v>
      </c>
    </row>
    <row r="41" spans="1:4" x14ac:dyDescent="0.25">
      <c r="A41" s="40">
        <v>39</v>
      </c>
      <c r="B41" s="39">
        <v>0.64430555555555558</v>
      </c>
      <c r="C41" s="41"/>
      <c r="D41" s="17"/>
    </row>
    <row r="42" spans="1:4" x14ac:dyDescent="0.25">
      <c r="A42" s="22"/>
      <c r="B42" s="23"/>
      <c r="C42" s="24"/>
      <c r="D42" s="24"/>
    </row>
    <row r="43" spans="1:4" x14ac:dyDescent="0.25">
      <c r="A43" s="22"/>
      <c r="B43" s="23"/>
      <c r="C43" s="24"/>
      <c r="D43" s="24"/>
    </row>
    <row r="44" spans="1:4" x14ac:dyDescent="0.25">
      <c r="A44" s="22"/>
      <c r="B44" s="23"/>
      <c r="C44" s="24"/>
      <c r="D44" s="24"/>
    </row>
    <row r="45" spans="1:4" x14ac:dyDescent="0.25">
      <c r="A45" s="22"/>
      <c r="B45" s="23"/>
      <c r="C45" s="24"/>
      <c r="D45" s="24"/>
    </row>
    <row r="46" spans="1:4" x14ac:dyDescent="0.25">
      <c r="A46" s="22"/>
      <c r="B46" s="23"/>
      <c r="C46" s="24"/>
      <c r="D46" s="24"/>
    </row>
    <row r="47" spans="1:4" x14ac:dyDescent="0.25">
      <c r="A47" s="22"/>
      <c r="B47" s="23"/>
      <c r="C47" s="24"/>
      <c r="D47" s="24"/>
    </row>
    <row r="48" spans="1:4" x14ac:dyDescent="0.25">
      <c r="A48" s="22"/>
      <c r="B48" s="23"/>
      <c r="C48" s="24"/>
      <c r="D48" s="24"/>
    </row>
    <row r="49" spans="1:4" x14ac:dyDescent="0.25">
      <c r="A49" s="22"/>
      <c r="B49" s="23"/>
      <c r="C49" s="24"/>
      <c r="D49" s="24"/>
    </row>
    <row r="50" spans="1:4" x14ac:dyDescent="0.25">
      <c r="A50" s="22"/>
      <c r="B50" s="23"/>
      <c r="C50" s="24"/>
      <c r="D50" s="24"/>
    </row>
    <row r="51" spans="1:4" x14ac:dyDescent="0.25">
      <c r="A51" s="22"/>
      <c r="B51" s="23"/>
      <c r="C51" s="24"/>
      <c r="D51" s="24"/>
    </row>
    <row r="52" spans="1:4" x14ac:dyDescent="0.25">
      <c r="A52" s="22"/>
      <c r="B52" s="23"/>
      <c r="C52" s="24"/>
      <c r="D52" s="24"/>
    </row>
    <row r="53" spans="1:4" x14ac:dyDescent="0.25">
      <c r="A53" s="22"/>
      <c r="B53" s="23"/>
      <c r="C53" s="24"/>
      <c r="D53" s="24"/>
    </row>
    <row r="54" spans="1:4" x14ac:dyDescent="0.25">
      <c r="A54" s="22"/>
      <c r="B54" s="23"/>
      <c r="C54" s="24"/>
      <c r="D54" s="24"/>
    </row>
    <row r="55" spans="1:4" x14ac:dyDescent="0.25">
      <c r="A55" s="22"/>
      <c r="B55" s="23"/>
      <c r="C55" s="24"/>
      <c r="D55" s="24"/>
    </row>
    <row r="56" spans="1:4" x14ac:dyDescent="0.25">
      <c r="A56" s="22"/>
      <c r="B56" s="23"/>
      <c r="C56" s="24"/>
      <c r="D56" s="24"/>
    </row>
    <row r="57" spans="1:4" x14ac:dyDescent="0.25">
      <c r="A57" s="22"/>
      <c r="B57" s="23"/>
      <c r="C57" s="24"/>
      <c r="D57" s="24"/>
    </row>
    <row r="58" spans="1:4" x14ac:dyDescent="0.25">
      <c r="A58" s="22"/>
      <c r="B58" s="23"/>
      <c r="C58" s="24"/>
      <c r="D58" s="24"/>
    </row>
    <row r="59" spans="1:4" x14ac:dyDescent="0.25">
      <c r="A59" s="22"/>
      <c r="B59" s="23"/>
      <c r="C59" s="24"/>
      <c r="D59" s="24"/>
    </row>
    <row r="60" spans="1:4" x14ac:dyDescent="0.25">
      <c r="A60" s="22"/>
      <c r="B60" s="23"/>
      <c r="C60" s="24"/>
      <c r="D60" s="24"/>
    </row>
    <row r="61" spans="1:4" x14ac:dyDescent="0.25">
      <c r="A61" s="22"/>
      <c r="B61" s="23"/>
      <c r="C61" s="24"/>
      <c r="D61" s="24"/>
    </row>
    <row r="62" spans="1:4" x14ac:dyDescent="0.25">
      <c r="A62" s="22"/>
      <c r="B62" s="23"/>
      <c r="C62" s="24"/>
      <c r="D62" s="24"/>
    </row>
    <row r="63" spans="1:4" x14ac:dyDescent="0.25">
      <c r="A63" s="22"/>
      <c r="B63" s="23"/>
      <c r="C63" s="24"/>
      <c r="D63" s="24"/>
    </row>
    <row r="64" spans="1:4" x14ac:dyDescent="0.25">
      <c r="A64" s="22"/>
      <c r="B64" s="23"/>
      <c r="C64" s="24"/>
      <c r="D64" s="24"/>
    </row>
    <row r="65" spans="1:4" x14ac:dyDescent="0.25">
      <c r="A65" s="22"/>
      <c r="B65" s="23"/>
      <c r="C65" s="24"/>
      <c r="D65" s="24"/>
    </row>
    <row r="66" spans="1:4" x14ac:dyDescent="0.25">
      <c r="A66" s="22"/>
      <c r="B66" s="23"/>
      <c r="C66" s="24"/>
      <c r="D66" s="24"/>
    </row>
    <row r="67" spans="1:4" x14ac:dyDescent="0.25">
      <c r="A67" s="22"/>
      <c r="B67" s="23"/>
      <c r="C67" s="24"/>
      <c r="D67" s="24"/>
    </row>
    <row r="68" spans="1:4" x14ac:dyDescent="0.25">
      <c r="A68" s="22"/>
      <c r="B68" s="23"/>
      <c r="C68" s="24"/>
      <c r="D68" s="24"/>
    </row>
    <row r="69" spans="1:4" x14ac:dyDescent="0.25">
      <c r="A69" s="22"/>
      <c r="B69" s="23"/>
      <c r="C69" s="24"/>
      <c r="D69" s="24"/>
    </row>
    <row r="70" spans="1:4" x14ac:dyDescent="0.25">
      <c r="A70" s="22"/>
      <c r="B70" s="23"/>
      <c r="C70" s="24"/>
      <c r="D70" s="24"/>
    </row>
    <row r="71" spans="1:4" x14ac:dyDescent="0.25">
      <c r="A71" s="22"/>
      <c r="B71" s="23"/>
      <c r="C71" s="24"/>
      <c r="D71" s="24"/>
    </row>
    <row r="72" spans="1:4" x14ac:dyDescent="0.25">
      <c r="A72" s="22"/>
      <c r="B72" s="23"/>
      <c r="C72" s="24"/>
      <c r="D72" s="24"/>
    </row>
    <row r="73" spans="1:4" x14ac:dyDescent="0.25">
      <c r="A73" s="22"/>
      <c r="B73" s="23"/>
      <c r="C73" s="24"/>
      <c r="D73" s="24"/>
    </row>
    <row r="74" spans="1:4" x14ac:dyDescent="0.25">
      <c r="A74" s="22"/>
      <c r="B74" s="23"/>
      <c r="C74" s="24"/>
      <c r="D74" s="24"/>
    </row>
    <row r="75" spans="1:4" x14ac:dyDescent="0.25">
      <c r="A75" s="22"/>
      <c r="B75" s="23"/>
      <c r="C75" s="24"/>
      <c r="D75" s="24"/>
    </row>
    <row r="76" spans="1:4" x14ac:dyDescent="0.25">
      <c r="A76" s="22"/>
      <c r="B76" s="23"/>
      <c r="C76" s="24"/>
      <c r="D76" s="24"/>
    </row>
    <row r="77" spans="1:4" x14ac:dyDescent="0.25">
      <c r="A77" s="22"/>
      <c r="B77" s="23"/>
      <c r="C77" s="24"/>
      <c r="D77" s="24"/>
    </row>
    <row r="78" spans="1:4" x14ac:dyDescent="0.25">
      <c r="A78" s="22"/>
      <c r="B78" s="23"/>
      <c r="C78" s="24"/>
      <c r="D78" s="24"/>
    </row>
    <row r="79" spans="1:4" x14ac:dyDescent="0.25">
      <c r="A79" s="22"/>
      <c r="B79" s="23"/>
      <c r="C79" s="24"/>
      <c r="D79" s="24"/>
    </row>
    <row r="80" spans="1:4" x14ac:dyDescent="0.25">
      <c r="A80" s="22"/>
      <c r="B80" s="23"/>
      <c r="C80" s="24"/>
      <c r="D80" s="24"/>
    </row>
    <row r="81" spans="1:4" x14ac:dyDescent="0.25">
      <c r="A81" s="22"/>
      <c r="B81" s="23"/>
      <c r="C81" s="24"/>
      <c r="D81" s="24"/>
    </row>
    <row r="82" spans="1:4" x14ac:dyDescent="0.25">
      <c r="A82" s="22"/>
      <c r="B82" s="23"/>
      <c r="C82" s="24"/>
      <c r="D82" s="24"/>
    </row>
    <row r="83" spans="1:4" x14ac:dyDescent="0.25">
      <c r="A83" s="22"/>
      <c r="B83" s="23"/>
      <c r="C83" s="24"/>
      <c r="D83" s="24"/>
    </row>
    <row r="84" spans="1:4" x14ac:dyDescent="0.25">
      <c r="A84" s="22"/>
      <c r="B84" s="23"/>
      <c r="C84" s="24"/>
      <c r="D84" s="24"/>
    </row>
    <row r="85" spans="1:4" x14ac:dyDescent="0.25">
      <c r="A85" s="22"/>
      <c r="B85" s="23"/>
      <c r="C85" s="24"/>
      <c r="D85" s="24"/>
    </row>
    <row r="86" spans="1:4" x14ac:dyDescent="0.25">
      <c r="A86" s="22"/>
      <c r="B86" s="23"/>
      <c r="C86" s="24"/>
      <c r="D86" s="24"/>
    </row>
    <row r="87" spans="1:4" x14ac:dyDescent="0.25">
      <c r="A87" s="22"/>
      <c r="B87" s="23"/>
      <c r="C87" s="24"/>
      <c r="D87" s="24"/>
    </row>
    <row r="88" spans="1:4" x14ac:dyDescent="0.25">
      <c r="A88" s="22"/>
      <c r="B88" s="23"/>
      <c r="C88" s="24"/>
      <c r="D88" s="24"/>
    </row>
    <row r="89" spans="1:4" x14ac:dyDescent="0.25">
      <c r="A89" s="22"/>
      <c r="B89" s="23"/>
      <c r="C89" s="24"/>
      <c r="D89" s="24"/>
    </row>
    <row r="90" spans="1:4" x14ac:dyDescent="0.25">
      <c r="A90" s="22"/>
      <c r="B90" s="23"/>
      <c r="C90" s="24"/>
      <c r="D90" s="24"/>
    </row>
    <row r="91" spans="1:4" x14ac:dyDescent="0.25">
      <c r="A91" s="22"/>
      <c r="B91" s="23"/>
      <c r="C91" s="24"/>
      <c r="D91" s="24"/>
    </row>
    <row r="92" spans="1:4" x14ac:dyDescent="0.25">
      <c r="A92" s="22"/>
      <c r="B92" s="23"/>
      <c r="C92" s="24"/>
      <c r="D92" s="24"/>
    </row>
    <row r="93" spans="1:4" x14ac:dyDescent="0.25">
      <c r="A93" s="22"/>
      <c r="B93" s="23"/>
      <c r="C93" s="24"/>
      <c r="D93" s="24"/>
    </row>
    <row r="94" spans="1:4" x14ac:dyDescent="0.25">
      <c r="A94" s="22"/>
      <c r="B94" s="23"/>
      <c r="C94" s="24"/>
      <c r="D94" s="24"/>
    </row>
    <row r="95" spans="1:4" x14ac:dyDescent="0.25">
      <c r="A95" s="22"/>
      <c r="B95" s="23"/>
      <c r="C95" s="24"/>
      <c r="D95" s="24"/>
    </row>
    <row r="96" spans="1:4" x14ac:dyDescent="0.25">
      <c r="A96" s="22"/>
      <c r="B96" s="23"/>
      <c r="C96" s="24"/>
      <c r="D96" s="24"/>
    </row>
    <row r="97" spans="1:4" x14ac:dyDescent="0.25">
      <c r="A97" s="22"/>
      <c r="B97" s="23"/>
      <c r="C97" s="24"/>
      <c r="D97" s="24"/>
    </row>
    <row r="98" spans="1:4" x14ac:dyDescent="0.25">
      <c r="A98" s="22"/>
      <c r="B98" s="23"/>
      <c r="C98" s="24"/>
      <c r="D98" s="24"/>
    </row>
    <row r="99" spans="1:4" x14ac:dyDescent="0.25">
      <c r="A99" s="22"/>
      <c r="B99" s="23"/>
      <c r="C99" s="24"/>
      <c r="D99" s="24"/>
    </row>
    <row r="100" spans="1:4" x14ac:dyDescent="0.25">
      <c r="A100" s="22"/>
      <c r="B100" s="23"/>
      <c r="C100" s="24"/>
      <c r="D100" s="24"/>
    </row>
    <row r="101" spans="1:4" x14ac:dyDescent="0.25">
      <c r="A101" s="22"/>
      <c r="B101" s="23"/>
      <c r="C101" s="24"/>
      <c r="D101" s="24"/>
    </row>
    <row r="102" spans="1:4" x14ac:dyDescent="0.25">
      <c r="A102" s="22"/>
      <c r="B102" s="23"/>
      <c r="C102" s="24"/>
      <c r="D102" s="24"/>
    </row>
    <row r="103" spans="1:4" x14ac:dyDescent="0.25">
      <c r="A103" s="25"/>
      <c r="B103" s="25"/>
      <c r="C103" s="25"/>
      <c r="D103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"/>
  <sheetViews>
    <sheetView workbookViewId="0">
      <selection activeCell="E14" sqref="E14"/>
    </sheetView>
  </sheetViews>
  <sheetFormatPr defaultRowHeight="15" x14ac:dyDescent="0.25"/>
  <cols>
    <col min="1" max="1" width="8.140625" bestFit="1" customWidth="1"/>
    <col min="2" max="2" width="11.5703125" customWidth="1"/>
    <col min="4" max="4" width="18.140625" customWidth="1"/>
    <col min="5" max="5" width="16.85546875" customWidth="1"/>
    <col min="6" max="6" width="16.5703125" customWidth="1"/>
  </cols>
  <sheetData>
    <row r="1" spans="1:6" ht="33.75" customHeight="1" x14ac:dyDescent="0.3">
      <c r="A1" s="57" t="s">
        <v>31</v>
      </c>
      <c r="B1" s="57"/>
      <c r="C1" s="57"/>
    </row>
    <row r="2" spans="1:6" ht="37.5" customHeight="1" x14ac:dyDescent="0.25">
      <c r="A2" s="18" t="s">
        <v>0</v>
      </c>
      <c r="B2" s="18" t="s">
        <v>21</v>
      </c>
      <c r="C2" s="28"/>
    </row>
    <row r="3" spans="1:6" x14ac:dyDescent="0.25">
      <c r="A3" s="31">
        <v>1</v>
      </c>
      <c r="B3" s="32">
        <v>2</v>
      </c>
      <c r="D3" s="43" t="s">
        <v>22</v>
      </c>
      <c r="E3" s="30">
        <v>55</v>
      </c>
    </row>
    <row r="4" spans="1:6" x14ac:dyDescent="0.25">
      <c r="A4" s="31">
        <v>2</v>
      </c>
      <c r="B4" s="32">
        <v>2</v>
      </c>
    </row>
    <row r="5" spans="1:6" x14ac:dyDescent="0.25">
      <c r="A5" s="31">
        <v>3</v>
      </c>
      <c r="B5" s="32">
        <v>1</v>
      </c>
      <c r="D5" s="44" t="s">
        <v>14</v>
      </c>
      <c r="E5" s="44" t="s">
        <v>15</v>
      </c>
      <c r="F5" s="44" t="s">
        <v>16</v>
      </c>
    </row>
    <row r="6" spans="1:6" x14ac:dyDescent="0.25">
      <c r="A6" s="31">
        <v>4</v>
      </c>
      <c r="B6" s="32">
        <v>1</v>
      </c>
      <c r="D6" s="45">
        <v>1</v>
      </c>
      <c r="E6" s="45">
        <f>COUNTIF(B3:B57,1)</f>
        <v>37</v>
      </c>
      <c r="F6" s="45">
        <f>E6*100/E3</f>
        <v>67.272727272727266</v>
      </c>
    </row>
    <row r="7" spans="1:6" x14ac:dyDescent="0.25">
      <c r="A7" s="31">
        <v>5</v>
      </c>
      <c r="B7" s="32">
        <v>1</v>
      </c>
      <c r="D7" s="45">
        <v>2</v>
      </c>
      <c r="E7" s="45">
        <f>COUNTIF(B3:B57,2)</f>
        <v>13</v>
      </c>
      <c r="F7" s="45">
        <f>E7*100/E3</f>
        <v>23.636363636363637</v>
      </c>
    </row>
    <row r="8" spans="1:6" x14ac:dyDescent="0.25">
      <c r="A8" s="31">
        <v>6</v>
      </c>
      <c r="B8" s="32">
        <v>1</v>
      </c>
      <c r="D8" s="45">
        <v>3</v>
      </c>
      <c r="E8" s="45">
        <f>COUNTIF(B3:B57,3)</f>
        <v>5</v>
      </c>
      <c r="F8" s="45">
        <f>E8*100/E3</f>
        <v>9.0909090909090917</v>
      </c>
    </row>
    <row r="9" spans="1:6" x14ac:dyDescent="0.25">
      <c r="A9" s="31">
        <v>7</v>
      </c>
      <c r="B9" s="32">
        <v>2</v>
      </c>
      <c r="E9" s="43" t="s">
        <v>30</v>
      </c>
      <c r="F9" s="46">
        <f>SUM(F6:F8)</f>
        <v>100</v>
      </c>
    </row>
    <row r="10" spans="1:6" x14ac:dyDescent="0.25">
      <c r="A10" s="31">
        <v>8</v>
      </c>
      <c r="B10" s="32">
        <v>1</v>
      </c>
    </row>
    <row r="11" spans="1:6" x14ac:dyDescent="0.25">
      <c r="A11" s="31">
        <v>9</v>
      </c>
      <c r="B11" s="32">
        <v>1</v>
      </c>
    </row>
    <row r="12" spans="1:6" x14ac:dyDescent="0.25">
      <c r="A12" s="31">
        <v>10</v>
      </c>
      <c r="B12" s="32">
        <v>1</v>
      </c>
    </row>
    <row r="13" spans="1:6" x14ac:dyDescent="0.25">
      <c r="A13" s="31">
        <v>11</v>
      </c>
      <c r="B13" s="32">
        <v>1</v>
      </c>
    </row>
    <row r="14" spans="1:6" x14ac:dyDescent="0.25">
      <c r="A14" s="31">
        <v>12</v>
      </c>
      <c r="B14" s="32">
        <v>1</v>
      </c>
    </row>
    <row r="15" spans="1:6" x14ac:dyDescent="0.25">
      <c r="A15" s="31">
        <v>13</v>
      </c>
      <c r="B15" s="32">
        <v>1</v>
      </c>
    </row>
    <row r="16" spans="1:6" x14ac:dyDescent="0.25">
      <c r="A16" s="31">
        <v>14</v>
      </c>
      <c r="B16" s="32">
        <v>1</v>
      </c>
    </row>
    <row r="17" spans="1:2" x14ac:dyDescent="0.25">
      <c r="A17" s="31">
        <v>15</v>
      </c>
      <c r="B17" s="32">
        <v>1</v>
      </c>
    </row>
    <row r="18" spans="1:2" x14ac:dyDescent="0.25">
      <c r="A18" s="31">
        <v>16</v>
      </c>
      <c r="B18" s="32">
        <v>2</v>
      </c>
    </row>
    <row r="19" spans="1:2" x14ac:dyDescent="0.25">
      <c r="A19" s="31">
        <v>17</v>
      </c>
      <c r="B19" s="32">
        <v>1</v>
      </c>
    </row>
    <row r="20" spans="1:2" x14ac:dyDescent="0.25">
      <c r="A20" s="31">
        <v>18</v>
      </c>
      <c r="B20" s="32">
        <v>1</v>
      </c>
    </row>
    <row r="21" spans="1:2" x14ac:dyDescent="0.25">
      <c r="A21" s="31">
        <v>19</v>
      </c>
      <c r="B21" s="32">
        <v>1</v>
      </c>
    </row>
    <row r="22" spans="1:2" x14ac:dyDescent="0.25">
      <c r="A22" s="31">
        <v>20</v>
      </c>
      <c r="B22" s="32">
        <v>1</v>
      </c>
    </row>
    <row r="23" spans="1:2" x14ac:dyDescent="0.25">
      <c r="A23" s="31">
        <v>21</v>
      </c>
      <c r="B23" s="32">
        <v>1</v>
      </c>
    </row>
    <row r="24" spans="1:2" x14ac:dyDescent="0.25">
      <c r="A24" s="31">
        <v>22</v>
      </c>
      <c r="B24" s="32">
        <v>3</v>
      </c>
    </row>
    <row r="25" spans="1:2" x14ac:dyDescent="0.25">
      <c r="A25" s="31">
        <v>23</v>
      </c>
      <c r="B25" s="32">
        <v>1</v>
      </c>
    </row>
    <row r="26" spans="1:2" x14ac:dyDescent="0.25">
      <c r="A26" s="31">
        <v>24</v>
      </c>
      <c r="B26" s="32">
        <v>1</v>
      </c>
    </row>
    <row r="27" spans="1:2" x14ac:dyDescent="0.25">
      <c r="A27" s="31">
        <v>25</v>
      </c>
      <c r="B27" s="32">
        <v>2</v>
      </c>
    </row>
    <row r="28" spans="1:2" x14ac:dyDescent="0.25">
      <c r="A28" s="31">
        <v>26</v>
      </c>
      <c r="B28" s="32">
        <v>2</v>
      </c>
    </row>
    <row r="29" spans="1:2" x14ac:dyDescent="0.25">
      <c r="A29" s="31">
        <v>27</v>
      </c>
      <c r="B29" s="32">
        <v>1</v>
      </c>
    </row>
    <row r="30" spans="1:2" x14ac:dyDescent="0.25">
      <c r="A30" s="31">
        <v>28</v>
      </c>
      <c r="B30" s="32">
        <v>1</v>
      </c>
    </row>
    <row r="31" spans="1:2" x14ac:dyDescent="0.25">
      <c r="A31" s="31">
        <v>29</v>
      </c>
      <c r="B31" s="32">
        <v>1</v>
      </c>
    </row>
    <row r="32" spans="1:2" x14ac:dyDescent="0.25">
      <c r="A32" s="31">
        <v>30</v>
      </c>
      <c r="B32" s="32">
        <v>1</v>
      </c>
    </row>
    <row r="33" spans="1:2" x14ac:dyDescent="0.25">
      <c r="A33" s="31">
        <v>31</v>
      </c>
      <c r="B33" s="32">
        <v>2</v>
      </c>
    </row>
    <row r="34" spans="1:2" x14ac:dyDescent="0.25">
      <c r="A34" s="31">
        <v>32</v>
      </c>
      <c r="B34" s="32">
        <v>1</v>
      </c>
    </row>
    <row r="35" spans="1:2" x14ac:dyDescent="0.25">
      <c r="A35" s="31">
        <v>33</v>
      </c>
      <c r="B35" s="32">
        <v>1</v>
      </c>
    </row>
    <row r="36" spans="1:2" x14ac:dyDescent="0.25">
      <c r="A36" s="31">
        <v>34</v>
      </c>
      <c r="B36" s="32">
        <v>1</v>
      </c>
    </row>
    <row r="37" spans="1:2" x14ac:dyDescent="0.25">
      <c r="A37" s="31">
        <v>35</v>
      </c>
      <c r="B37" s="32">
        <v>1</v>
      </c>
    </row>
    <row r="38" spans="1:2" x14ac:dyDescent="0.25">
      <c r="A38" s="31">
        <v>36</v>
      </c>
      <c r="B38" s="32">
        <v>1</v>
      </c>
    </row>
    <row r="39" spans="1:2" x14ac:dyDescent="0.25">
      <c r="A39" s="31">
        <v>37</v>
      </c>
      <c r="B39" s="32">
        <v>1</v>
      </c>
    </row>
    <row r="40" spans="1:2" x14ac:dyDescent="0.25">
      <c r="A40" s="31">
        <v>38</v>
      </c>
      <c r="B40" s="32">
        <v>1</v>
      </c>
    </row>
    <row r="41" spans="1:2" x14ac:dyDescent="0.25">
      <c r="A41" s="31">
        <v>39</v>
      </c>
      <c r="B41" s="32">
        <v>2</v>
      </c>
    </row>
    <row r="42" spans="1:2" x14ac:dyDescent="0.25">
      <c r="A42" s="31">
        <v>40</v>
      </c>
      <c r="B42" s="32">
        <v>1</v>
      </c>
    </row>
    <row r="43" spans="1:2" x14ac:dyDescent="0.25">
      <c r="A43" s="31">
        <v>41</v>
      </c>
      <c r="B43" s="32">
        <v>1</v>
      </c>
    </row>
    <row r="44" spans="1:2" x14ac:dyDescent="0.25">
      <c r="A44" s="31">
        <v>42</v>
      </c>
      <c r="B44" s="32">
        <v>1</v>
      </c>
    </row>
    <row r="45" spans="1:2" x14ac:dyDescent="0.25">
      <c r="A45" s="31">
        <v>43</v>
      </c>
      <c r="B45" s="32">
        <v>1</v>
      </c>
    </row>
    <row r="46" spans="1:2" x14ac:dyDescent="0.25">
      <c r="A46" s="31">
        <v>44</v>
      </c>
      <c r="B46" s="32">
        <v>1</v>
      </c>
    </row>
    <row r="47" spans="1:2" x14ac:dyDescent="0.25">
      <c r="A47" s="31">
        <v>45</v>
      </c>
      <c r="B47" s="32">
        <v>1</v>
      </c>
    </row>
    <row r="48" spans="1:2" x14ac:dyDescent="0.25">
      <c r="A48" s="31">
        <v>46</v>
      </c>
      <c r="B48" s="32">
        <v>1</v>
      </c>
    </row>
    <row r="49" spans="1:2" x14ac:dyDescent="0.25">
      <c r="A49" s="31">
        <v>47</v>
      </c>
      <c r="B49" s="32">
        <v>2</v>
      </c>
    </row>
    <row r="50" spans="1:2" x14ac:dyDescent="0.25">
      <c r="A50" s="31">
        <v>48</v>
      </c>
      <c r="B50" s="32">
        <v>2</v>
      </c>
    </row>
    <row r="51" spans="1:2" x14ac:dyDescent="0.25">
      <c r="A51" s="31">
        <v>49</v>
      </c>
      <c r="B51" s="32">
        <v>2</v>
      </c>
    </row>
    <row r="52" spans="1:2" x14ac:dyDescent="0.25">
      <c r="A52" s="31">
        <v>50</v>
      </c>
      <c r="B52" s="32">
        <v>2</v>
      </c>
    </row>
    <row r="53" spans="1:2" x14ac:dyDescent="0.25">
      <c r="A53" s="31">
        <v>51</v>
      </c>
      <c r="B53" s="32">
        <v>3</v>
      </c>
    </row>
    <row r="54" spans="1:2" x14ac:dyDescent="0.25">
      <c r="A54" s="31">
        <v>52</v>
      </c>
      <c r="B54" s="32">
        <v>3</v>
      </c>
    </row>
    <row r="55" spans="1:2" x14ac:dyDescent="0.25">
      <c r="A55" s="31">
        <v>53</v>
      </c>
      <c r="B55" s="32">
        <v>3</v>
      </c>
    </row>
    <row r="56" spans="1:2" x14ac:dyDescent="0.25">
      <c r="A56" s="31">
        <v>54</v>
      </c>
      <c r="B56" s="32">
        <v>3</v>
      </c>
    </row>
    <row r="57" spans="1:2" x14ac:dyDescent="0.25">
      <c r="A57" s="31">
        <v>55</v>
      </c>
      <c r="B57" s="32">
        <v>2</v>
      </c>
    </row>
    <row r="58" spans="1:2" x14ac:dyDescent="0.25">
      <c r="A58" s="29"/>
    </row>
    <row r="59" spans="1:2" x14ac:dyDescent="0.25">
      <c r="A59" s="29"/>
    </row>
    <row r="60" spans="1:2" x14ac:dyDescent="0.25">
      <c r="A60" s="29"/>
    </row>
    <row r="61" spans="1:2" x14ac:dyDescent="0.25">
      <c r="A61" s="29"/>
    </row>
    <row r="62" spans="1:2" x14ac:dyDescent="0.25">
      <c r="A62" s="29"/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3"/>
  <sheetViews>
    <sheetView workbookViewId="0">
      <selection activeCell="J8" sqref="J8"/>
    </sheetView>
  </sheetViews>
  <sheetFormatPr defaultRowHeight="15" x14ac:dyDescent="0.25"/>
  <cols>
    <col min="2" max="3" width="8.140625" customWidth="1"/>
  </cols>
  <sheetData>
    <row r="1" spans="1:8" ht="27.75" customHeight="1" x14ac:dyDescent="0.35">
      <c r="A1" s="2" t="s">
        <v>7</v>
      </c>
    </row>
    <row r="2" spans="1:8" ht="48.75" customHeight="1" x14ac:dyDescent="0.25">
      <c r="A2" s="18" t="s">
        <v>0</v>
      </c>
      <c r="B2" s="18" t="s">
        <v>8</v>
      </c>
      <c r="C2" s="18" t="s">
        <v>9</v>
      </c>
      <c r="D2" s="15" t="s">
        <v>6</v>
      </c>
      <c r="E2" s="15" t="s">
        <v>17</v>
      </c>
    </row>
    <row r="3" spans="1:8" x14ac:dyDescent="0.25">
      <c r="A3" s="10">
        <v>1</v>
      </c>
      <c r="B3" s="38">
        <v>0</v>
      </c>
      <c r="C3" s="38">
        <v>4.5949074074074078E-3</v>
      </c>
      <c r="D3" s="55">
        <f>C3-B3</f>
        <v>4.5949074074074078E-3</v>
      </c>
      <c r="E3" s="54">
        <f>D3*86400</f>
        <v>397.00000000000006</v>
      </c>
      <c r="G3" s="59" t="s">
        <v>51</v>
      </c>
      <c r="H3" s="61">
        <f>MAX(E3:E31)</f>
        <v>1302</v>
      </c>
    </row>
    <row r="4" spans="1:8" x14ac:dyDescent="0.25">
      <c r="A4" s="10">
        <v>2</v>
      </c>
      <c r="B4" s="38">
        <v>2.8935185185185189E-4</v>
      </c>
      <c r="C4" s="38">
        <v>4.2013888888888891E-3</v>
      </c>
      <c r="D4" s="55">
        <f t="shared" ref="D4:D31" si="0">C4-B4</f>
        <v>3.9120370370370368E-3</v>
      </c>
      <c r="E4" s="54">
        <f t="shared" ref="E4:E31" si="1">D4*86400</f>
        <v>338</v>
      </c>
      <c r="G4" s="59" t="s">
        <v>50</v>
      </c>
      <c r="H4" s="61">
        <f>MIN(E3:E31)</f>
        <v>234</v>
      </c>
    </row>
    <row r="5" spans="1:8" x14ac:dyDescent="0.25">
      <c r="A5" s="10">
        <v>3</v>
      </c>
      <c r="B5" s="38">
        <v>1.0763888888888889E-3</v>
      </c>
      <c r="C5" s="38">
        <v>1.238425925925926E-2</v>
      </c>
      <c r="D5" s="55">
        <f t="shared" si="0"/>
        <v>1.1307870370370371E-2</v>
      </c>
      <c r="E5" s="54">
        <f t="shared" si="1"/>
        <v>977</v>
      </c>
      <c r="G5" s="59" t="s">
        <v>49</v>
      </c>
      <c r="H5" s="61">
        <f>AVERAGE(E3:E31)</f>
        <v>513.44827586206895</v>
      </c>
    </row>
    <row r="6" spans="1:8" x14ac:dyDescent="0.25">
      <c r="A6" s="10">
        <v>4</v>
      </c>
      <c r="B6" s="38">
        <v>1.6203703703703703E-3</v>
      </c>
      <c r="C6" s="38">
        <v>7.9861111111111122E-3</v>
      </c>
      <c r="D6" s="55">
        <f t="shared" si="0"/>
        <v>6.3657407407407421E-3</v>
      </c>
      <c r="E6" s="54">
        <f t="shared" si="1"/>
        <v>550.00000000000011</v>
      </c>
    </row>
    <row r="7" spans="1:8" x14ac:dyDescent="0.25">
      <c r="A7" s="10">
        <v>5</v>
      </c>
      <c r="B7" s="38">
        <v>2.5925925925925925E-3</v>
      </c>
      <c r="C7" s="38">
        <v>8.4027777777777781E-3</v>
      </c>
      <c r="D7" s="55">
        <f t="shared" si="0"/>
        <v>5.8101851851851856E-3</v>
      </c>
      <c r="E7" s="54">
        <f t="shared" si="1"/>
        <v>502.00000000000006</v>
      </c>
    </row>
    <row r="8" spans="1:8" x14ac:dyDescent="0.25">
      <c r="A8" s="10">
        <v>6</v>
      </c>
      <c r="B8" s="38">
        <v>6.7129629629629622E-3</v>
      </c>
      <c r="C8" s="38">
        <v>9.4212962962962957E-3</v>
      </c>
      <c r="D8" s="55">
        <f t="shared" si="0"/>
        <v>2.7083333333333334E-3</v>
      </c>
      <c r="E8" s="54">
        <f t="shared" si="1"/>
        <v>234</v>
      </c>
    </row>
    <row r="9" spans="1:8" x14ac:dyDescent="0.25">
      <c r="A9" s="10">
        <v>7</v>
      </c>
      <c r="B9" s="38">
        <v>8.0671296296296307E-3</v>
      </c>
      <c r="C9" s="38">
        <v>1.2962962962962963E-2</v>
      </c>
      <c r="D9" s="55">
        <f t="shared" si="0"/>
        <v>4.8958333333333319E-3</v>
      </c>
      <c r="E9" s="54">
        <f t="shared" si="1"/>
        <v>422.99999999999989</v>
      </c>
    </row>
    <row r="10" spans="1:8" x14ac:dyDescent="0.25">
      <c r="A10" s="10">
        <v>8</v>
      </c>
      <c r="B10" s="38">
        <v>1.0393518518518519E-2</v>
      </c>
      <c r="C10" s="38">
        <v>1.8483796296296297E-2</v>
      </c>
      <c r="D10" s="55">
        <f t="shared" si="0"/>
        <v>8.0902777777777778E-3</v>
      </c>
      <c r="E10" s="54">
        <f t="shared" si="1"/>
        <v>699</v>
      </c>
    </row>
    <row r="11" spans="1:8" x14ac:dyDescent="0.25">
      <c r="A11" s="10">
        <v>9</v>
      </c>
      <c r="B11" s="38">
        <v>1.4120370370370368E-2</v>
      </c>
      <c r="C11" s="38">
        <v>2.0034722222222221E-2</v>
      </c>
      <c r="D11" s="55">
        <f t="shared" si="0"/>
        <v>5.9143518518518529E-3</v>
      </c>
      <c r="E11" s="54">
        <f t="shared" si="1"/>
        <v>511.00000000000011</v>
      </c>
    </row>
    <row r="12" spans="1:8" x14ac:dyDescent="0.25">
      <c r="A12" s="10">
        <v>10</v>
      </c>
      <c r="B12" s="38">
        <v>1.486111111111111E-2</v>
      </c>
      <c r="C12" s="38">
        <v>1.9247685185185184E-2</v>
      </c>
      <c r="D12" s="55">
        <f t="shared" si="0"/>
        <v>4.386574074074074E-3</v>
      </c>
      <c r="E12" s="54">
        <f t="shared" si="1"/>
        <v>379</v>
      </c>
    </row>
    <row r="13" spans="1:8" x14ac:dyDescent="0.25">
      <c r="A13" s="10">
        <v>11</v>
      </c>
      <c r="B13" s="38">
        <v>1.6342592592592593E-2</v>
      </c>
      <c r="C13" s="38">
        <v>1.9444444444444445E-2</v>
      </c>
      <c r="D13" s="55">
        <f t="shared" si="0"/>
        <v>3.1018518518518522E-3</v>
      </c>
      <c r="E13" s="54">
        <f t="shared" si="1"/>
        <v>268</v>
      </c>
    </row>
    <row r="14" spans="1:8" x14ac:dyDescent="0.25">
      <c r="A14" s="10">
        <v>12</v>
      </c>
      <c r="B14" s="38">
        <v>1.8194444444444444E-2</v>
      </c>
      <c r="C14" s="38">
        <v>2.298611111111111E-2</v>
      </c>
      <c r="D14" s="55">
        <f t="shared" si="0"/>
        <v>4.7916666666666663E-3</v>
      </c>
      <c r="E14" s="54">
        <f t="shared" si="1"/>
        <v>413.99999999999994</v>
      </c>
    </row>
    <row r="15" spans="1:8" x14ac:dyDescent="0.25">
      <c r="A15" s="10">
        <v>13</v>
      </c>
      <c r="B15" s="38">
        <v>2.0983796296296296E-2</v>
      </c>
      <c r="C15" s="38">
        <v>2.6469907407407411E-2</v>
      </c>
      <c r="D15" s="55">
        <f t="shared" si="0"/>
        <v>5.4861111111111152E-3</v>
      </c>
      <c r="E15" s="54">
        <f t="shared" si="1"/>
        <v>474.00000000000034</v>
      </c>
    </row>
    <row r="16" spans="1:8" x14ac:dyDescent="0.25">
      <c r="A16" s="10">
        <v>14</v>
      </c>
      <c r="B16" s="38">
        <v>0</v>
      </c>
      <c r="C16" s="38">
        <v>3.3680555555555551E-3</v>
      </c>
      <c r="D16" s="55">
        <f t="shared" si="0"/>
        <v>3.3680555555555551E-3</v>
      </c>
      <c r="E16" s="54">
        <f t="shared" si="1"/>
        <v>290.99999999999994</v>
      </c>
    </row>
    <row r="17" spans="1:5" x14ac:dyDescent="0.25">
      <c r="A17" s="10">
        <v>15</v>
      </c>
      <c r="B17" s="38">
        <v>1.1574074074074073E-5</v>
      </c>
      <c r="C17" s="38">
        <v>3.37962962962963E-3</v>
      </c>
      <c r="D17" s="55">
        <f t="shared" si="0"/>
        <v>3.368055555555556E-3</v>
      </c>
      <c r="E17" s="54">
        <f t="shared" si="1"/>
        <v>291.00000000000006</v>
      </c>
    </row>
    <row r="18" spans="1:5" x14ac:dyDescent="0.25">
      <c r="A18" s="10">
        <v>16</v>
      </c>
      <c r="B18" s="38">
        <v>1.7361111111111112E-4</v>
      </c>
      <c r="C18" s="38">
        <v>7.9976851851851858E-3</v>
      </c>
      <c r="D18" s="55">
        <f t="shared" si="0"/>
        <v>7.8240740740740753E-3</v>
      </c>
      <c r="E18" s="54">
        <f t="shared" si="1"/>
        <v>676.00000000000011</v>
      </c>
    </row>
    <row r="19" spans="1:5" x14ac:dyDescent="0.25">
      <c r="A19" s="10">
        <v>17</v>
      </c>
      <c r="B19" s="38">
        <v>3.4722222222222224E-4</v>
      </c>
      <c r="C19" s="38">
        <v>6.4814814814814813E-3</v>
      </c>
      <c r="D19" s="55">
        <f t="shared" si="0"/>
        <v>6.1342592592592594E-3</v>
      </c>
      <c r="E19" s="54">
        <f t="shared" si="1"/>
        <v>530</v>
      </c>
    </row>
    <row r="20" spans="1:5" x14ac:dyDescent="0.25">
      <c r="A20" s="10">
        <v>18</v>
      </c>
      <c r="B20" s="38">
        <v>3.5879629629629635E-4</v>
      </c>
      <c r="C20" s="38">
        <v>8.7962962962962968E-3</v>
      </c>
      <c r="D20" s="55">
        <f t="shared" si="0"/>
        <v>8.4375000000000006E-3</v>
      </c>
      <c r="E20" s="54">
        <f t="shared" si="1"/>
        <v>729</v>
      </c>
    </row>
    <row r="21" spans="1:5" x14ac:dyDescent="0.25">
      <c r="A21" s="10">
        <v>19</v>
      </c>
      <c r="B21" s="38">
        <v>4.3981481481481481E-4</v>
      </c>
      <c r="C21" s="38">
        <v>7.0023148148148154E-3</v>
      </c>
      <c r="D21" s="55">
        <f t="shared" si="0"/>
        <v>6.5625000000000006E-3</v>
      </c>
      <c r="E21" s="54">
        <f t="shared" si="1"/>
        <v>567</v>
      </c>
    </row>
    <row r="22" spans="1:5" x14ac:dyDescent="0.25">
      <c r="A22" s="10">
        <v>20</v>
      </c>
      <c r="B22" s="38">
        <v>8.564814814814815E-4</v>
      </c>
      <c r="C22" s="38">
        <v>6.053240740740741E-3</v>
      </c>
      <c r="D22" s="55">
        <f t="shared" si="0"/>
        <v>5.1967592592592595E-3</v>
      </c>
      <c r="E22" s="54">
        <f t="shared" si="1"/>
        <v>449</v>
      </c>
    </row>
    <row r="23" spans="1:5" x14ac:dyDescent="0.25">
      <c r="A23" s="10">
        <v>21</v>
      </c>
      <c r="B23" s="38">
        <v>1.7245370370370372E-3</v>
      </c>
      <c r="C23" s="38">
        <v>5.3240740740740748E-3</v>
      </c>
      <c r="D23" s="55">
        <f t="shared" si="0"/>
        <v>3.5995370370370374E-3</v>
      </c>
      <c r="E23" s="54">
        <f t="shared" si="1"/>
        <v>311.00000000000006</v>
      </c>
    </row>
    <row r="24" spans="1:5" x14ac:dyDescent="0.25">
      <c r="A24" s="10">
        <v>22</v>
      </c>
      <c r="B24" s="39">
        <v>0</v>
      </c>
      <c r="C24" s="39">
        <v>4.9768518518518521E-3</v>
      </c>
      <c r="D24" s="55">
        <f t="shared" si="0"/>
        <v>4.9768518518518521E-3</v>
      </c>
      <c r="E24" s="54">
        <f t="shared" si="1"/>
        <v>430</v>
      </c>
    </row>
    <row r="25" spans="1:5" x14ac:dyDescent="0.25">
      <c r="A25" s="10">
        <v>23</v>
      </c>
      <c r="B25" s="39">
        <v>4.0509259259259258E-4</v>
      </c>
      <c r="C25" s="39">
        <v>8.5416666666666679E-3</v>
      </c>
      <c r="D25" s="55">
        <f t="shared" si="0"/>
        <v>8.1365740740740756E-3</v>
      </c>
      <c r="E25" s="54">
        <f t="shared" si="1"/>
        <v>703.00000000000011</v>
      </c>
    </row>
    <row r="26" spans="1:5" x14ac:dyDescent="0.25">
      <c r="A26" s="10">
        <v>24</v>
      </c>
      <c r="B26" s="39">
        <v>8.3333333333333339E-4</v>
      </c>
      <c r="C26" s="39">
        <v>4.340277777777778E-3</v>
      </c>
      <c r="D26" s="55">
        <f t="shared" si="0"/>
        <v>3.5069444444444445E-3</v>
      </c>
      <c r="E26" s="54">
        <f t="shared" si="1"/>
        <v>303</v>
      </c>
    </row>
    <row r="27" spans="1:5" x14ac:dyDescent="0.25">
      <c r="A27" s="10">
        <v>25</v>
      </c>
      <c r="B27" s="39">
        <v>1.0763888888888889E-3</v>
      </c>
      <c r="C27" s="39">
        <v>7.1296296296296307E-3</v>
      </c>
      <c r="D27" s="55">
        <f t="shared" si="0"/>
        <v>6.0532407407407418E-3</v>
      </c>
      <c r="E27" s="54">
        <f t="shared" si="1"/>
        <v>523.00000000000011</v>
      </c>
    </row>
    <row r="28" spans="1:5" x14ac:dyDescent="0.25">
      <c r="A28" s="10">
        <v>26</v>
      </c>
      <c r="B28" s="39">
        <v>1.2152777777777778E-3</v>
      </c>
      <c r="C28" s="39">
        <v>1.6284722222222221E-2</v>
      </c>
      <c r="D28" s="55">
        <f t="shared" si="0"/>
        <v>1.5069444444444444E-2</v>
      </c>
      <c r="E28" s="54">
        <f t="shared" si="1"/>
        <v>1302</v>
      </c>
    </row>
    <row r="29" spans="1:5" x14ac:dyDescent="0.25">
      <c r="A29" s="10">
        <v>27</v>
      </c>
      <c r="B29" s="39">
        <v>1.8402777777777777E-3</v>
      </c>
      <c r="C29" s="39">
        <v>1.1909722222222223E-2</v>
      </c>
      <c r="D29" s="55">
        <f t="shared" si="0"/>
        <v>1.0069444444444445E-2</v>
      </c>
      <c r="E29" s="54">
        <f t="shared" si="1"/>
        <v>870</v>
      </c>
    </row>
    <row r="30" spans="1:5" x14ac:dyDescent="0.25">
      <c r="A30" s="10">
        <v>28</v>
      </c>
      <c r="B30" s="39">
        <v>2.4074074074074076E-3</v>
      </c>
      <c r="C30" s="39">
        <v>8.0208333333333329E-3</v>
      </c>
      <c r="D30" s="55">
        <f t="shared" si="0"/>
        <v>5.6134259259259254E-3</v>
      </c>
      <c r="E30" s="54">
        <f t="shared" si="1"/>
        <v>484.99999999999994</v>
      </c>
    </row>
    <row r="31" spans="1:5" x14ac:dyDescent="0.25">
      <c r="A31" s="10">
        <v>29</v>
      </c>
      <c r="B31" s="39">
        <v>2.627314814814815E-3</v>
      </c>
      <c r="C31" s="39">
        <v>5.6828703703703702E-3</v>
      </c>
      <c r="D31" s="55">
        <f t="shared" si="0"/>
        <v>3.0555555555555553E-3</v>
      </c>
      <c r="E31" s="54">
        <f t="shared" si="1"/>
        <v>264</v>
      </c>
    </row>
    <row r="32" spans="1:5" x14ac:dyDescent="0.25">
      <c r="A32" s="10">
        <v>30</v>
      </c>
      <c r="B32" s="4"/>
      <c r="C32" s="3"/>
      <c r="D32" s="52"/>
      <c r="E32" s="52"/>
    </row>
    <row r="33" spans="1:6" x14ac:dyDescent="0.25">
      <c r="A33" s="37"/>
      <c r="B33" s="24"/>
      <c r="C33" s="25"/>
      <c r="D33" s="25"/>
      <c r="E33" s="25"/>
      <c r="F33" s="25"/>
    </row>
    <row r="34" spans="1:6" x14ac:dyDescent="0.25">
      <c r="A34" s="37"/>
      <c r="B34" s="24"/>
      <c r="C34" s="25"/>
      <c r="D34" s="25"/>
      <c r="E34" s="25"/>
      <c r="F34" s="25"/>
    </row>
    <row r="35" spans="1:6" x14ac:dyDescent="0.25">
      <c r="A35" s="37"/>
      <c r="B35" s="24"/>
      <c r="C35" s="25"/>
      <c r="D35" s="25"/>
      <c r="E35" s="25"/>
      <c r="F35" s="25"/>
    </row>
    <row r="36" spans="1:6" x14ac:dyDescent="0.25">
      <c r="A36" s="37"/>
      <c r="B36" s="24"/>
      <c r="C36" s="25"/>
      <c r="D36" s="25"/>
      <c r="E36" s="25"/>
      <c r="F36" s="25"/>
    </row>
    <row r="37" spans="1:6" x14ac:dyDescent="0.25">
      <c r="A37" s="37"/>
      <c r="B37" s="24"/>
      <c r="C37" s="25"/>
      <c r="D37" s="25"/>
      <c r="E37" s="25"/>
      <c r="F37" s="25"/>
    </row>
    <row r="38" spans="1:6" x14ac:dyDescent="0.25">
      <c r="A38" s="37"/>
      <c r="B38" s="24"/>
      <c r="C38" s="25"/>
      <c r="D38" s="25"/>
      <c r="E38" s="25"/>
      <c r="F38" s="25"/>
    </row>
    <row r="39" spans="1:6" x14ac:dyDescent="0.25">
      <c r="A39" s="37"/>
      <c r="B39" s="24"/>
      <c r="C39" s="25"/>
      <c r="D39" s="25"/>
      <c r="E39" s="25"/>
      <c r="F39" s="25"/>
    </row>
    <row r="40" spans="1:6" x14ac:dyDescent="0.25">
      <c r="A40" s="37"/>
      <c r="B40" s="24"/>
      <c r="C40" s="25"/>
      <c r="D40" s="25"/>
      <c r="E40" s="25"/>
      <c r="F40" s="25"/>
    </row>
    <row r="41" spans="1:6" x14ac:dyDescent="0.25">
      <c r="A41" s="37"/>
      <c r="B41" s="24"/>
      <c r="C41" s="25"/>
      <c r="D41" s="25"/>
      <c r="E41" s="25"/>
      <c r="F41" s="25"/>
    </row>
    <row r="42" spans="1:6" x14ac:dyDescent="0.25">
      <c r="A42" s="37"/>
      <c r="B42" s="24"/>
      <c r="C42" s="25"/>
      <c r="D42" s="25"/>
      <c r="E42" s="25"/>
      <c r="F42" s="25"/>
    </row>
    <row r="43" spans="1:6" x14ac:dyDescent="0.25">
      <c r="A43" s="37"/>
      <c r="B43" s="24"/>
      <c r="C43" s="25"/>
      <c r="D43" s="25"/>
      <c r="E43" s="25"/>
      <c r="F43" s="25"/>
    </row>
    <row r="44" spans="1:6" x14ac:dyDescent="0.25">
      <c r="A44" s="37"/>
      <c r="B44" s="24"/>
      <c r="C44" s="25"/>
      <c r="D44" s="25"/>
      <c r="E44" s="25"/>
      <c r="F44" s="25"/>
    </row>
    <row r="45" spans="1:6" x14ac:dyDescent="0.25">
      <c r="A45" s="37"/>
      <c r="B45" s="24"/>
      <c r="C45" s="25"/>
      <c r="D45" s="25"/>
      <c r="E45" s="25"/>
      <c r="F45" s="25"/>
    </row>
    <row r="46" spans="1:6" x14ac:dyDescent="0.25">
      <c r="A46" s="37"/>
      <c r="B46" s="24"/>
      <c r="C46" s="25"/>
      <c r="D46" s="25"/>
      <c r="E46" s="25"/>
      <c r="F46" s="25"/>
    </row>
    <row r="47" spans="1:6" x14ac:dyDescent="0.25">
      <c r="A47" s="37"/>
      <c r="B47" s="24"/>
      <c r="C47" s="25"/>
      <c r="D47" s="25"/>
      <c r="E47" s="25"/>
      <c r="F47" s="25"/>
    </row>
    <row r="48" spans="1:6" x14ac:dyDescent="0.25">
      <c r="A48" s="37"/>
      <c r="B48" s="24"/>
      <c r="C48" s="25"/>
      <c r="D48" s="25"/>
      <c r="E48" s="25"/>
      <c r="F48" s="25"/>
    </row>
    <row r="49" spans="1:6" x14ac:dyDescent="0.25">
      <c r="A49" s="37"/>
      <c r="B49" s="24"/>
      <c r="C49" s="25"/>
      <c r="D49" s="25"/>
      <c r="E49" s="25"/>
      <c r="F49" s="25"/>
    </row>
    <row r="50" spans="1:6" x14ac:dyDescent="0.25">
      <c r="A50" s="37"/>
      <c r="B50" s="24"/>
      <c r="C50" s="25"/>
      <c r="D50" s="25"/>
      <c r="E50" s="25"/>
      <c r="F50" s="25"/>
    </row>
    <row r="51" spans="1:6" x14ac:dyDescent="0.25">
      <c r="A51" s="37"/>
      <c r="B51" s="24"/>
      <c r="C51" s="25"/>
      <c r="D51" s="25"/>
      <c r="E51" s="25"/>
      <c r="F51" s="25"/>
    </row>
    <row r="52" spans="1:6" x14ac:dyDescent="0.25">
      <c r="A52" s="37"/>
      <c r="B52" s="24"/>
      <c r="C52" s="25"/>
      <c r="D52" s="25"/>
      <c r="E52" s="25"/>
      <c r="F52" s="25"/>
    </row>
    <row r="53" spans="1:6" x14ac:dyDescent="0.25">
      <c r="A53" s="37"/>
      <c r="B53" s="24"/>
      <c r="C53" s="25"/>
      <c r="D53" s="25"/>
      <c r="E53" s="25"/>
      <c r="F53" s="25"/>
    </row>
    <row r="54" spans="1:6" x14ac:dyDescent="0.25">
      <c r="A54" s="37"/>
      <c r="B54" s="24"/>
      <c r="C54" s="25"/>
      <c r="D54" s="25"/>
      <c r="E54" s="25"/>
      <c r="F54" s="25"/>
    </row>
    <row r="55" spans="1:6" x14ac:dyDescent="0.25">
      <c r="A55" s="37"/>
      <c r="B55" s="24"/>
      <c r="C55" s="25"/>
      <c r="D55" s="25"/>
      <c r="E55" s="25"/>
      <c r="F55" s="25"/>
    </row>
    <row r="56" spans="1:6" x14ac:dyDescent="0.25">
      <c r="A56" s="37"/>
      <c r="B56" s="24"/>
      <c r="C56" s="25"/>
      <c r="D56" s="25"/>
      <c r="E56" s="25"/>
      <c r="F56" s="25"/>
    </row>
    <row r="57" spans="1:6" x14ac:dyDescent="0.25">
      <c r="A57" s="37"/>
      <c r="B57" s="24"/>
      <c r="C57" s="25"/>
      <c r="D57" s="25"/>
      <c r="E57" s="25"/>
      <c r="F57" s="25"/>
    </row>
    <row r="58" spans="1:6" x14ac:dyDescent="0.25">
      <c r="A58" s="37"/>
      <c r="B58" s="24"/>
      <c r="C58" s="25"/>
      <c r="D58" s="25"/>
      <c r="E58" s="25"/>
      <c r="F58" s="25"/>
    </row>
    <row r="59" spans="1:6" x14ac:dyDescent="0.25">
      <c r="A59" s="37"/>
      <c r="B59" s="24"/>
      <c r="C59" s="25"/>
      <c r="D59" s="25"/>
      <c r="E59" s="25"/>
      <c r="F59" s="25"/>
    </row>
    <row r="60" spans="1:6" x14ac:dyDescent="0.25">
      <c r="A60" s="37"/>
      <c r="B60" s="24"/>
      <c r="C60" s="25"/>
      <c r="D60" s="25"/>
      <c r="E60" s="25"/>
      <c r="F60" s="25"/>
    </row>
    <row r="61" spans="1:6" x14ac:dyDescent="0.25">
      <c r="A61" s="37"/>
      <c r="B61" s="24"/>
      <c r="C61" s="25"/>
      <c r="D61" s="25"/>
      <c r="E61" s="25"/>
      <c r="F61" s="25"/>
    </row>
    <row r="62" spans="1:6" x14ac:dyDescent="0.25">
      <c r="A62" s="37"/>
      <c r="B62" s="24"/>
      <c r="C62" s="25"/>
      <c r="D62" s="25"/>
      <c r="E62" s="25"/>
      <c r="F62" s="25"/>
    </row>
    <row r="63" spans="1:6" x14ac:dyDescent="0.25">
      <c r="A63" s="37"/>
      <c r="B63" s="24"/>
      <c r="C63" s="25"/>
      <c r="D63" s="25"/>
      <c r="E63" s="25"/>
      <c r="F63" s="25"/>
    </row>
    <row r="64" spans="1:6" x14ac:dyDescent="0.25">
      <c r="A64" s="37"/>
      <c r="B64" s="24"/>
      <c r="C64" s="25"/>
      <c r="D64" s="25"/>
      <c r="E64" s="25"/>
      <c r="F64" s="25"/>
    </row>
    <row r="65" spans="1:6" x14ac:dyDescent="0.25">
      <c r="A65" s="37"/>
      <c r="B65" s="24"/>
      <c r="C65" s="25"/>
      <c r="D65" s="25"/>
      <c r="E65" s="25"/>
      <c r="F65" s="25"/>
    </row>
    <row r="66" spans="1:6" x14ac:dyDescent="0.25">
      <c r="A66" s="37"/>
      <c r="B66" s="24"/>
      <c r="C66" s="25"/>
      <c r="D66" s="25"/>
      <c r="E66" s="25"/>
      <c r="F66" s="25"/>
    </row>
    <row r="67" spans="1:6" x14ac:dyDescent="0.25">
      <c r="A67" s="37"/>
      <c r="B67" s="24"/>
      <c r="C67" s="25"/>
      <c r="D67" s="25"/>
      <c r="E67" s="25"/>
      <c r="F67" s="25"/>
    </row>
    <row r="68" spans="1:6" x14ac:dyDescent="0.25">
      <c r="A68" s="37"/>
      <c r="B68" s="24"/>
      <c r="C68" s="25"/>
      <c r="D68" s="25"/>
      <c r="E68" s="25"/>
      <c r="F68" s="25"/>
    </row>
    <row r="69" spans="1:6" x14ac:dyDescent="0.25">
      <c r="A69" s="37"/>
      <c r="B69" s="24"/>
      <c r="C69" s="25"/>
      <c r="D69" s="25"/>
      <c r="E69" s="25"/>
      <c r="F69" s="25"/>
    </row>
    <row r="70" spans="1:6" x14ac:dyDescent="0.25">
      <c r="A70" s="37"/>
      <c r="B70" s="24"/>
      <c r="C70" s="25"/>
      <c r="D70" s="25"/>
      <c r="E70" s="25"/>
      <c r="F70" s="25"/>
    </row>
    <row r="71" spans="1:6" x14ac:dyDescent="0.25">
      <c r="A71" s="37"/>
      <c r="B71" s="24"/>
      <c r="C71" s="25"/>
      <c r="D71" s="25"/>
      <c r="E71" s="25"/>
      <c r="F71" s="25"/>
    </row>
    <row r="72" spans="1:6" x14ac:dyDescent="0.25">
      <c r="A72" s="37"/>
      <c r="B72" s="24"/>
      <c r="C72" s="25"/>
      <c r="D72" s="25"/>
      <c r="E72" s="25"/>
      <c r="F72" s="25"/>
    </row>
    <row r="73" spans="1:6" x14ac:dyDescent="0.25">
      <c r="A73" s="37"/>
      <c r="B73" s="24"/>
      <c r="C73" s="25"/>
      <c r="D73" s="25"/>
      <c r="E73" s="25"/>
      <c r="F73" s="25"/>
    </row>
    <row r="74" spans="1:6" x14ac:dyDescent="0.25">
      <c r="A74" s="37"/>
      <c r="B74" s="24"/>
      <c r="C74" s="25"/>
      <c r="D74" s="25"/>
      <c r="E74" s="25"/>
      <c r="F74" s="25"/>
    </row>
    <row r="75" spans="1:6" x14ac:dyDescent="0.25">
      <c r="A75" s="37"/>
      <c r="B75" s="24"/>
      <c r="C75" s="25"/>
      <c r="D75" s="25"/>
      <c r="E75" s="25"/>
      <c r="F75" s="25"/>
    </row>
    <row r="76" spans="1:6" x14ac:dyDescent="0.25">
      <c r="A76" s="37"/>
      <c r="B76" s="24"/>
      <c r="C76" s="25"/>
      <c r="D76" s="25"/>
      <c r="E76" s="25"/>
      <c r="F76" s="25"/>
    </row>
    <row r="77" spans="1:6" x14ac:dyDescent="0.25">
      <c r="A77" s="37"/>
      <c r="B77" s="24"/>
      <c r="C77" s="25"/>
      <c r="D77" s="25"/>
      <c r="E77" s="25"/>
      <c r="F77" s="25"/>
    </row>
    <row r="78" spans="1:6" x14ac:dyDescent="0.25">
      <c r="A78" s="37"/>
      <c r="B78" s="24"/>
      <c r="C78" s="25"/>
      <c r="D78" s="25"/>
      <c r="E78" s="25"/>
      <c r="F78" s="25"/>
    </row>
    <row r="79" spans="1:6" x14ac:dyDescent="0.25">
      <c r="A79" s="37"/>
      <c r="B79" s="24"/>
      <c r="C79" s="25"/>
      <c r="D79" s="25"/>
      <c r="E79" s="25"/>
      <c r="F79" s="25"/>
    </row>
    <row r="80" spans="1:6" x14ac:dyDescent="0.25">
      <c r="A80" s="37"/>
      <c r="B80" s="24"/>
      <c r="C80" s="25"/>
      <c r="D80" s="25"/>
      <c r="E80" s="25"/>
      <c r="F80" s="25"/>
    </row>
    <row r="81" spans="1:6" x14ac:dyDescent="0.25">
      <c r="A81" s="37"/>
      <c r="B81" s="24"/>
      <c r="C81" s="25"/>
      <c r="D81" s="25"/>
      <c r="E81" s="25"/>
      <c r="F81" s="25"/>
    </row>
    <row r="82" spans="1:6" x14ac:dyDescent="0.25">
      <c r="A82" s="37"/>
      <c r="B82" s="24"/>
      <c r="C82" s="25"/>
      <c r="D82" s="25"/>
      <c r="E82" s="25"/>
      <c r="F82" s="25"/>
    </row>
    <row r="83" spans="1:6" x14ac:dyDescent="0.25">
      <c r="A83" s="37"/>
      <c r="B83" s="24"/>
      <c r="C83" s="25"/>
      <c r="D83" s="25"/>
      <c r="E83" s="25"/>
      <c r="F83" s="25"/>
    </row>
    <row r="84" spans="1:6" x14ac:dyDescent="0.25">
      <c r="A84" s="37"/>
      <c r="B84" s="24"/>
      <c r="C84" s="25"/>
      <c r="D84" s="25"/>
      <c r="E84" s="25"/>
      <c r="F84" s="25"/>
    </row>
    <row r="85" spans="1:6" x14ac:dyDescent="0.25">
      <c r="A85" s="37"/>
      <c r="B85" s="24"/>
      <c r="C85" s="25"/>
      <c r="D85" s="25"/>
      <c r="E85" s="25"/>
      <c r="F85" s="25"/>
    </row>
    <row r="86" spans="1:6" x14ac:dyDescent="0.25">
      <c r="A86" s="37"/>
      <c r="B86" s="24"/>
      <c r="C86" s="25"/>
      <c r="D86" s="25"/>
      <c r="E86" s="25"/>
      <c r="F86" s="25"/>
    </row>
    <row r="87" spans="1:6" x14ac:dyDescent="0.25">
      <c r="A87" s="37"/>
      <c r="B87" s="24"/>
      <c r="C87" s="25"/>
      <c r="D87" s="25"/>
      <c r="E87" s="25"/>
      <c r="F87" s="25"/>
    </row>
    <row r="88" spans="1:6" x14ac:dyDescent="0.25">
      <c r="A88" s="37"/>
      <c r="B88" s="24"/>
      <c r="C88" s="25"/>
      <c r="D88" s="25"/>
      <c r="E88" s="25"/>
      <c r="F88" s="25"/>
    </row>
    <row r="89" spans="1:6" x14ac:dyDescent="0.25">
      <c r="A89" s="37"/>
      <c r="B89" s="24"/>
      <c r="C89" s="25"/>
      <c r="D89" s="25"/>
      <c r="E89" s="25"/>
      <c r="F89" s="25"/>
    </row>
    <row r="90" spans="1:6" x14ac:dyDescent="0.25">
      <c r="A90" s="37"/>
      <c r="B90" s="24"/>
      <c r="C90" s="25"/>
      <c r="D90" s="25"/>
      <c r="E90" s="25"/>
      <c r="F90" s="25"/>
    </row>
    <row r="91" spans="1:6" x14ac:dyDescent="0.25">
      <c r="A91" s="37"/>
      <c r="B91" s="24"/>
      <c r="C91" s="25"/>
      <c r="D91" s="25"/>
      <c r="E91" s="25"/>
      <c r="F91" s="25"/>
    </row>
    <row r="92" spans="1:6" x14ac:dyDescent="0.25">
      <c r="A92" s="37"/>
      <c r="B92" s="24"/>
      <c r="C92" s="25"/>
      <c r="D92" s="25"/>
      <c r="E92" s="25"/>
      <c r="F92" s="25"/>
    </row>
    <row r="93" spans="1:6" x14ac:dyDescent="0.25">
      <c r="A93" s="37"/>
      <c r="B93" s="24"/>
      <c r="C93" s="25"/>
      <c r="D93" s="25"/>
      <c r="E93" s="25"/>
      <c r="F93" s="25"/>
    </row>
    <row r="94" spans="1:6" x14ac:dyDescent="0.25">
      <c r="A94" s="37"/>
      <c r="B94" s="24"/>
      <c r="C94" s="25"/>
      <c r="D94" s="25"/>
      <c r="E94" s="25"/>
      <c r="F94" s="25"/>
    </row>
    <row r="95" spans="1:6" x14ac:dyDescent="0.25">
      <c r="A95" s="37"/>
      <c r="B95" s="24"/>
      <c r="C95" s="25"/>
      <c r="D95" s="25"/>
      <c r="E95" s="25"/>
      <c r="F95" s="25"/>
    </row>
    <row r="96" spans="1:6" x14ac:dyDescent="0.25">
      <c r="A96" s="37"/>
      <c r="B96" s="24"/>
      <c r="C96" s="25"/>
      <c r="D96" s="25"/>
      <c r="E96" s="25"/>
      <c r="F96" s="25"/>
    </row>
    <row r="97" spans="1:6" x14ac:dyDescent="0.25">
      <c r="A97" s="37"/>
      <c r="B97" s="24"/>
      <c r="C97" s="25"/>
      <c r="D97" s="25"/>
      <c r="E97" s="25"/>
      <c r="F97" s="25"/>
    </row>
    <row r="98" spans="1:6" x14ac:dyDescent="0.25">
      <c r="A98" s="37"/>
      <c r="B98" s="24"/>
      <c r="C98" s="25"/>
      <c r="D98" s="25"/>
      <c r="E98" s="25"/>
      <c r="F98" s="25"/>
    </row>
    <row r="99" spans="1:6" x14ac:dyDescent="0.25">
      <c r="A99" s="37"/>
      <c r="B99" s="24"/>
      <c r="C99" s="25"/>
      <c r="D99" s="25"/>
      <c r="E99" s="25"/>
      <c r="F99" s="25"/>
    </row>
    <row r="100" spans="1:6" x14ac:dyDescent="0.25">
      <c r="A100" s="37"/>
      <c r="B100" s="24"/>
      <c r="C100" s="25"/>
      <c r="D100" s="25"/>
      <c r="E100" s="25"/>
      <c r="F100" s="25"/>
    </row>
    <row r="101" spans="1:6" x14ac:dyDescent="0.25">
      <c r="A101" s="37"/>
      <c r="B101" s="24"/>
      <c r="C101" s="25"/>
      <c r="D101" s="25"/>
      <c r="E101" s="25"/>
      <c r="F101" s="25"/>
    </row>
    <row r="102" spans="1:6" x14ac:dyDescent="0.25">
      <c r="A102" s="37"/>
      <c r="B102" s="24"/>
      <c r="C102" s="25"/>
      <c r="D102" s="25"/>
      <c r="E102" s="25"/>
      <c r="F102" s="25"/>
    </row>
    <row r="103" spans="1:6" x14ac:dyDescent="0.25">
      <c r="A103" s="25"/>
      <c r="B103" s="25"/>
      <c r="C103" s="25"/>
      <c r="D103" s="25"/>
      <c r="E103" s="25"/>
      <c r="F103" s="2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zoomScaleNormal="100" workbookViewId="0">
      <selection activeCell="G5" sqref="G5"/>
    </sheetView>
  </sheetViews>
  <sheetFormatPr defaultRowHeight="15" x14ac:dyDescent="0.25"/>
  <cols>
    <col min="2" max="2" width="8.7109375" customWidth="1"/>
    <col min="3" max="3" width="11.5703125" bestFit="1" customWidth="1"/>
    <col min="4" max="4" width="8.140625" customWidth="1"/>
    <col min="5" max="5" width="10.7109375" bestFit="1" customWidth="1"/>
    <col min="6" max="6" width="24.42578125" customWidth="1"/>
    <col min="7" max="7" width="13.42578125" customWidth="1"/>
  </cols>
  <sheetData>
    <row r="1" spans="1:7" ht="36.75" customHeight="1" x14ac:dyDescent="0.25">
      <c r="A1" s="7" t="s">
        <v>10</v>
      </c>
    </row>
    <row r="2" spans="1:7" ht="6.75" customHeight="1" x14ac:dyDescent="0.25"/>
    <row r="3" spans="1:7" ht="45.75" customHeight="1" x14ac:dyDescent="0.25">
      <c r="A3" s="18" t="s">
        <v>0</v>
      </c>
      <c r="B3" s="18" t="s">
        <v>12</v>
      </c>
      <c r="C3" s="34" t="s">
        <v>23</v>
      </c>
      <c r="D3" s="11"/>
      <c r="E3" s="12"/>
      <c r="F3" s="11"/>
    </row>
    <row r="4" spans="1:7" x14ac:dyDescent="0.25">
      <c r="A4" s="18">
        <v>1</v>
      </c>
      <c r="B4" s="35">
        <v>0.66517361111111117</v>
      </c>
      <c r="C4" s="36">
        <v>7</v>
      </c>
      <c r="D4" s="11"/>
      <c r="E4" s="12"/>
      <c r="F4" s="51" t="s">
        <v>22</v>
      </c>
      <c r="G4" s="52">
        <f>COUNT(C4:C61)</f>
        <v>58</v>
      </c>
    </row>
    <row r="5" spans="1:7" x14ac:dyDescent="0.25">
      <c r="A5" s="18">
        <v>2</v>
      </c>
      <c r="B5" s="35">
        <v>0.66606481481481483</v>
      </c>
      <c r="C5" s="36">
        <v>5</v>
      </c>
      <c r="D5" s="11"/>
      <c r="E5" s="12"/>
      <c r="F5" s="51" t="s">
        <v>24</v>
      </c>
      <c r="G5" s="52">
        <f>AVERAGE(C4:C61)</f>
        <v>4.1724137931034484</v>
      </c>
    </row>
    <row r="6" spans="1:7" x14ac:dyDescent="0.25">
      <c r="A6" s="18">
        <v>3</v>
      </c>
      <c r="B6" s="35">
        <v>0.6665740740740741</v>
      </c>
      <c r="C6" s="36">
        <v>4</v>
      </c>
      <c r="D6" s="11"/>
      <c r="E6" s="12"/>
      <c r="F6" s="11"/>
    </row>
    <row r="7" spans="1:7" x14ac:dyDescent="0.25">
      <c r="A7" s="18">
        <v>4</v>
      </c>
      <c r="B7" s="35">
        <v>0.66728009259259258</v>
      </c>
      <c r="C7" s="36">
        <v>5</v>
      </c>
      <c r="D7" s="11"/>
      <c r="E7" s="12"/>
      <c r="F7" s="11"/>
    </row>
    <row r="8" spans="1:7" x14ac:dyDescent="0.25">
      <c r="A8" s="18">
        <v>5</v>
      </c>
      <c r="B8" s="35">
        <v>0.66734953703703714</v>
      </c>
      <c r="C8" s="36">
        <v>4</v>
      </c>
      <c r="D8" s="11"/>
      <c r="E8" s="12"/>
      <c r="F8" s="11"/>
    </row>
    <row r="9" spans="1:7" x14ac:dyDescent="0.25">
      <c r="A9" s="18">
        <v>6</v>
      </c>
      <c r="B9" s="35">
        <v>0.66766203703703697</v>
      </c>
      <c r="C9" s="36">
        <v>3</v>
      </c>
      <c r="D9" s="11"/>
      <c r="E9" s="12"/>
      <c r="F9" s="11"/>
    </row>
    <row r="10" spans="1:7" x14ac:dyDescent="0.25">
      <c r="A10" s="18">
        <v>7</v>
      </c>
      <c r="B10" s="35">
        <v>0.66843750000000002</v>
      </c>
      <c r="C10" s="36">
        <v>2</v>
      </c>
      <c r="D10" s="11"/>
      <c r="E10" s="12"/>
      <c r="F10" s="11"/>
    </row>
    <row r="11" spans="1:7" x14ac:dyDescent="0.25">
      <c r="A11" s="18">
        <v>8</v>
      </c>
      <c r="B11" s="35">
        <v>0.66870370370370369</v>
      </c>
      <c r="C11" s="36">
        <v>3</v>
      </c>
      <c r="D11" s="11"/>
      <c r="E11" s="12"/>
      <c r="F11" s="11"/>
    </row>
    <row r="12" spans="1:7" x14ac:dyDescent="0.25">
      <c r="A12" s="18">
        <v>9</v>
      </c>
      <c r="B12" s="35">
        <v>0.66890046296296291</v>
      </c>
      <c r="C12" s="36">
        <v>2</v>
      </c>
      <c r="D12" s="11"/>
      <c r="E12" s="12"/>
      <c r="F12" s="11"/>
    </row>
    <row r="13" spans="1:7" x14ac:dyDescent="0.25">
      <c r="A13" s="18">
        <v>10</v>
      </c>
      <c r="B13" s="35">
        <v>0.66900462962962959</v>
      </c>
      <c r="C13" s="36">
        <v>3</v>
      </c>
      <c r="D13" s="11"/>
      <c r="E13" s="12"/>
      <c r="F13" s="11"/>
    </row>
    <row r="14" spans="1:7" x14ac:dyDescent="0.25">
      <c r="A14" s="18">
        <v>11</v>
      </c>
      <c r="B14" s="35">
        <v>0.66905092592592597</v>
      </c>
      <c r="C14" s="36">
        <v>4</v>
      </c>
      <c r="D14" s="11"/>
      <c r="E14" s="12"/>
      <c r="F14" s="11"/>
    </row>
    <row r="15" spans="1:7" x14ac:dyDescent="0.25">
      <c r="A15" s="18">
        <v>12</v>
      </c>
      <c r="B15" s="35">
        <v>0.66918981481481488</v>
      </c>
      <c r="C15" s="36">
        <v>3</v>
      </c>
      <c r="D15" s="11"/>
      <c r="E15" s="12"/>
      <c r="F15" s="11"/>
    </row>
    <row r="16" spans="1:7" x14ac:dyDescent="0.25">
      <c r="A16" s="18">
        <v>13</v>
      </c>
      <c r="B16" s="35">
        <v>0.66956018518518512</v>
      </c>
      <c r="C16" s="36">
        <v>2</v>
      </c>
      <c r="D16" s="11"/>
      <c r="E16" s="12"/>
      <c r="F16" s="11"/>
    </row>
    <row r="17" spans="1:6" x14ac:dyDescent="0.25">
      <c r="A17" s="18">
        <v>14</v>
      </c>
      <c r="B17" s="35">
        <v>0.66982638888888879</v>
      </c>
      <c r="C17" s="36">
        <v>3</v>
      </c>
      <c r="D17" s="11"/>
      <c r="E17" s="12"/>
      <c r="F17" s="11"/>
    </row>
    <row r="18" spans="1:6" x14ac:dyDescent="0.25">
      <c r="A18" s="18">
        <v>15</v>
      </c>
      <c r="B18" s="35">
        <v>0.6699652777777777</v>
      </c>
      <c r="C18" s="36">
        <v>4</v>
      </c>
      <c r="D18" s="11"/>
      <c r="E18" s="12"/>
      <c r="F18" s="11"/>
    </row>
    <row r="19" spans="1:6" x14ac:dyDescent="0.25">
      <c r="A19" s="18">
        <v>16</v>
      </c>
      <c r="B19" s="35">
        <v>0.67052083333333334</v>
      </c>
      <c r="C19" s="36">
        <v>3</v>
      </c>
      <c r="D19" s="11"/>
      <c r="E19" s="12"/>
      <c r="F19" s="11"/>
    </row>
    <row r="20" spans="1:6" x14ac:dyDescent="0.25">
      <c r="A20" s="18">
        <v>17</v>
      </c>
      <c r="B20" s="35">
        <v>0.6705902777777778</v>
      </c>
      <c r="C20" s="36">
        <v>4</v>
      </c>
      <c r="D20" s="11"/>
      <c r="E20" s="12"/>
      <c r="F20" s="11"/>
    </row>
    <row r="21" spans="1:6" x14ac:dyDescent="0.25">
      <c r="A21" s="18">
        <v>18</v>
      </c>
      <c r="B21" s="35">
        <v>0.67076388888888883</v>
      </c>
      <c r="C21" s="36">
        <v>5</v>
      </c>
      <c r="D21" s="11"/>
      <c r="E21" s="12"/>
      <c r="F21" s="11"/>
    </row>
    <row r="22" spans="1:6" x14ac:dyDescent="0.25">
      <c r="A22" s="18">
        <v>19</v>
      </c>
      <c r="B22" s="35">
        <v>0.67104166666666665</v>
      </c>
      <c r="C22" s="36">
        <v>4</v>
      </c>
      <c r="D22" s="11"/>
      <c r="E22" s="12"/>
      <c r="F22" s="11"/>
    </row>
    <row r="23" spans="1:6" x14ac:dyDescent="0.25">
      <c r="A23" s="18">
        <v>20</v>
      </c>
      <c r="B23" s="35">
        <v>0.67129629629629628</v>
      </c>
      <c r="C23" s="36">
        <v>3</v>
      </c>
      <c r="D23" s="11"/>
      <c r="E23" s="12"/>
      <c r="F23" s="11"/>
    </row>
    <row r="24" spans="1:6" x14ac:dyDescent="0.25">
      <c r="A24" s="18">
        <v>21</v>
      </c>
      <c r="B24" s="35">
        <v>0.67153935185185187</v>
      </c>
      <c r="C24" s="36">
        <v>2</v>
      </c>
      <c r="D24" s="11"/>
      <c r="E24" s="12"/>
      <c r="F24" s="11"/>
    </row>
    <row r="25" spans="1:6" x14ac:dyDescent="0.25">
      <c r="A25" s="18">
        <v>22</v>
      </c>
      <c r="B25" s="35">
        <v>0.67162037037037037</v>
      </c>
      <c r="C25" s="36">
        <v>3</v>
      </c>
      <c r="D25" s="11"/>
      <c r="E25" s="12"/>
      <c r="F25" s="11"/>
    </row>
    <row r="26" spans="1:6" x14ac:dyDescent="0.25">
      <c r="A26" s="18">
        <v>23</v>
      </c>
      <c r="B26" s="35">
        <v>0.67177083333333332</v>
      </c>
      <c r="C26" s="36">
        <v>4</v>
      </c>
      <c r="D26" s="11"/>
      <c r="E26" s="12"/>
      <c r="F26" s="11"/>
    </row>
    <row r="27" spans="1:6" x14ac:dyDescent="0.25">
      <c r="A27" s="18">
        <v>24</v>
      </c>
      <c r="B27" s="35">
        <v>0.67181712962962958</v>
      </c>
      <c r="C27" s="36">
        <v>5</v>
      </c>
      <c r="D27" s="11"/>
      <c r="E27" s="12"/>
      <c r="F27" s="11"/>
    </row>
    <row r="28" spans="1:6" x14ac:dyDescent="0.25">
      <c r="A28" s="18">
        <v>25</v>
      </c>
      <c r="B28" s="35">
        <v>0.67225694444444439</v>
      </c>
      <c r="C28" s="36">
        <v>4</v>
      </c>
      <c r="D28" s="11"/>
      <c r="E28" s="12"/>
      <c r="F28" s="11"/>
    </row>
    <row r="29" spans="1:6" x14ac:dyDescent="0.25">
      <c r="A29" s="18">
        <v>26</v>
      </c>
      <c r="B29" s="35">
        <v>0.67276620370370377</v>
      </c>
      <c r="C29" s="36">
        <v>3</v>
      </c>
      <c r="D29" s="11"/>
      <c r="E29" s="12"/>
      <c r="F29" s="11"/>
    </row>
    <row r="30" spans="1:6" x14ac:dyDescent="0.25">
      <c r="A30" s="18">
        <v>27</v>
      </c>
      <c r="B30" s="35">
        <v>0.67305555555555552</v>
      </c>
      <c r="C30" s="36">
        <v>2</v>
      </c>
      <c r="D30" s="11"/>
      <c r="E30" s="12"/>
      <c r="F30" s="11"/>
    </row>
    <row r="31" spans="1:6" x14ac:dyDescent="0.25">
      <c r="A31" s="18">
        <v>28</v>
      </c>
      <c r="B31" s="35">
        <v>0.67318287037037028</v>
      </c>
      <c r="C31" s="36">
        <v>3</v>
      </c>
      <c r="D31" s="11"/>
      <c r="E31" s="12"/>
      <c r="F31" s="11"/>
    </row>
    <row r="32" spans="1:6" x14ac:dyDescent="0.25">
      <c r="A32" s="18">
        <v>29</v>
      </c>
      <c r="B32" s="35">
        <v>0.67320601851851858</v>
      </c>
      <c r="C32" s="36">
        <v>4</v>
      </c>
      <c r="D32" s="11"/>
      <c r="E32" s="12"/>
      <c r="F32" s="11"/>
    </row>
    <row r="33" spans="1:6" x14ac:dyDescent="0.25">
      <c r="A33" s="18">
        <v>30</v>
      </c>
      <c r="B33" s="35">
        <v>0.67365740740740743</v>
      </c>
      <c r="C33" s="36">
        <v>3</v>
      </c>
      <c r="D33" s="11"/>
      <c r="E33" s="12"/>
      <c r="F33" s="11"/>
    </row>
    <row r="34" spans="1:6" x14ac:dyDescent="0.25">
      <c r="A34" s="18">
        <v>31</v>
      </c>
      <c r="B34" s="35">
        <v>0.67401620370370363</v>
      </c>
      <c r="C34" s="36">
        <v>2</v>
      </c>
      <c r="D34" s="11"/>
      <c r="E34" s="12"/>
      <c r="F34" s="11"/>
    </row>
    <row r="35" spans="1:6" x14ac:dyDescent="0.25">
      <c r="A35" s="18">
        <v>32</v>
      </c>
      <c r="B35" s="35">
        <v>0.67417824074074073</v>
      </c>
      <c r="C35" s="36">
        <v>1</v>
      </c>
      <c r="D35" s="11"/>
      <c r="E35" s="12"/>
      <c r="F35" s="11"/>
    </row>
    <row r="36" spans="1:6" x14ac:dyDescent="0.25">
      <c r="A36" s="18">
        <v>33</v>
      </c>
      <c r="B36" s="35">
        <v>0.67436342592592602</v>
      </c>
      <c r="C36" s="36">
        <v>2</v>
      </c>
      <c r="D36" s="11"/>
      <c r="E36" s="12"/>
      <c r="F36" s="11"/>
    </row>
    <row r="37" spans="1:6" x14ac:dyDescent="0.25">
      <c r="A37" s="18">
        <v>34</v>
      </c>
      <c r="B37" s="35">
        <v>0.67453703703703705</v>
      </c>
      <c r="C37" s="36">
        <v>3</v>
      </c>
      <c r="D37" s="11"/>
      <c r="E37" s="12"/>
      <c r="F37" s="11"/>
    </row>
    <row r="38" spans="1:6" x14ac:dyDescent="0.25">
      <c r="A38" s="18">
        <v>35</v>
      </c>
      <c r="B38" s="35">
        <v>0.67466435185185192</v>
      </c>
      <c r="C38" s="36">
        <v>2</v>
      </c>
      <c r="D38" s="11"/>
      <c r="E38" s="12"/>
      <c r="F38" s="11"/>
    </row>
    <row r="39" spans="1:6" x14ac:dyDescent="0.25">
      <c r="A39" s="18">
        <v>36</v>
      </c>
      <c r="B39" s="35">
        <v>0.67486111111111102</v>
      </c>
      <c r="C39" s="36">
        <v>3</v>
      </c>
      <c r="D39" s="11"/>
      <c r="E39" s="12"/>
      <c r="F39" s="11"/>
    </row>
    <row r="40" spans="1:6" x14ac:dyDescent="0.25">
      <c r="A40" s="18">
        <v>37</v>
      </c>
      <c r="B40" s="35">
        <v>0.67502314814814823</v>
      </c>
      <c r="C40" s="36">
        <v>4</v>
      </c>
      <c r="D40" s="11"/>
      <c r="E40" s="12"/>
      <c r="F40" s="11"/>
    </row>
    <row r="41" spans="1:6" x14ac:dyDescent="0.25">
      <c r="A41" s="18">
        <v>38</v>
      </c>
      <c r="B41" s="35">
        <v>0.6750694444444445</v>
      </c>
      <c r="C41" s="36">
        <v>5</v>
      </c>
      <c r="D41" s="11"/>
      <c r="E41" s="12"/>
      <c r="F41" s="11"/>
    </row>
    <row r="42" spans="1:6" x14ac:dyDescent="0.25">
      <c r="A42" s="18">
        <v>39</v>
      </c>
      <c r="B42" s="35">
        <v>0.67521990740740734</v>
      </c>
      <c r="C42" s="36">
        <v>4</v>
      </c>
      <c r="D42" s="11"/>
      <c r="E42" s="12"/>
      <c r="F42" s="11"/>
    </row>
    <row r="43" spans="1:6" x14ac:dyDescent="0.25">
      <c r="A43" s="18">
        <v>40</v>
      </c>
      <c r="B43" s="35">
        <v>0.6756712962962963</v>
      </c>
      <c r="C43" s="36">
        <v>3</v>
      </c>
      <c r="D43" s="11"/>
      <c r="E43" s="12"/>
      <c r="F43" s="11"/>
    </row>
    <row r="44" spans="1:6" x14ac:dyDescent="0.25">
      <c r="A44" s="18">
        <v>41</v>
      </c>
      <c r="B44" s="35">
        <v>0.67571759259259256</v>
      </c>
      <c r="C44" s="36">
        <v>4</v>
      </c>
      <c r="D44" s="11"/>
      <c r="E44" s="12"/>
      <c r="F44" s="11"/>
    </row>
    <row r="45" spans="1:6" x14ac:dyDescent="0.25">
      <c r="A45" s="18">
        <v>42</v>
      </c>
      <c r="B45" s="35">
        <v>0.67606481481481484</v>
      </c>
      <c r="C45" s="36">
        <v>5</v>
      </c>
      <c r="D45" s="11"/>
      <c r="E45" s="12"/>
      <c r="F45" s="11"/>
    </row>
    <row r="46" spans="1:6" x14ac:dyDescent="0.25">
      <c r="A46" s="18">
        <v>43</v>
      </c>
      <c r="B46" s="35">
        <v>0.6761921296296296</v>
      </c>
      <c r="C46" s="36">
        <v>6</v>
      </c>
      <c r="D46" s="11"/>
      <c r="E46" s="12"/>
      <c r="F46" s="11"/>
    </row>
    <row r="47" spans="1:6" x14ac:dyDescent="0.25">
      <c r="A47" s="18">
        <v>44</v>
      </c>
      <c r="B47" s="35">
        <v>0.67621527777777779</v>
      </c>
      <c r="C47" s="36">
        <v>5</v>
      </c>
      <c r="D47" s="11"/>
      <c r="E47" s="12"/>
      <c r="F47" s="11"/>
    </row>
    <row r="48" spans="1:6" x14ac:dyDescent="0.25">
      <c r="A48" s="18">
        <v>45</v>
      </c>
      <c r="B48" s="35">
        <v>0.67660879629629633</v>
      </c>
      <c r="C48" s="36">
        <v>6</v>
      </c>
      <c r="D48" s="11"/>
      <c r="E48" s="12"/>
      <c r="F48" s="11"/>
    </row>
    <row r="49" spans="1:6" x14ac:dyDescent="0.25">
      <c r="A49" s="18">
        <v>46</v>
      </c>
      <c r="B49" s="35">
        <v>0.67672453703703705</v>
      </c>
      <c r="C49" s="36">
        <v>5</v>
      </c>
      <c r="D49" s="11"/>
      <c r="E49" s="12"/>
      <c r="F49" s="11"/>
    </row>
    <row r="50" spans="1:6" x14ac:dyDescent="0.25">
      <c r="A50" s="18">
        <v>47</v>
      </c>
      <c r="B50" s="35">
        <v>0.67677083333333332</v>
      </c>
      <c r="C50" s="36">
        <v>6</v>
      </c>
      <c r="D50" s="11"/>
      <c r="E50" s="12"/>
      <c r="F50" s="11"/>
    </row>
    <row r="51" spans="1:6" x14ac:dyDescent="0.25">
      <c r="A51" s="18">
        <v>48</v>
      </c>
      <c r="B51" s="35">
        <v>0.6769560185185185</v>
      </c>
      <c r="C51" s="36">
        <v>7</v>
      </c>
      <c r="D51" s="11"/>
      <c r="E51" s="12"/>
      <c r="F51" s="11"/>
    </row>
    <row r="52" spans="1:6" x14ac:dyDescent="0.25">
      <c r="A52" s="18">
        <v>49</v>
      </c>
      <c r="B52" s="35">
        <v>0.67709490740740741</v>
      </c>
      <c r="C52" s="36">
        <v>8</v>
      </c>
      <c r="D52" s="11"/>
      <c r="E52" s="12"/>
      <c r="F52" s="11"/>
    </row>
    <row r="53" spans="1:6" x14ac:dyDescent="0.25">
      <c r="A53" s="18">
        <v>50</v>
      </c>
      <c r="B53" s="35">
        <v>0.67711805555555549</v>
      </c>
      <c r="C53" s="36">
        <v>7</v>
      </c>
      <c r="D53" s="11"/>
      <c r="E53" s="12"/>
      <c r="F53" s="11"/>
    </row>
    <row r="54" spans="1:6" x14ac:dyDescent="0.25">
      <c r="A54" s="18">
        <v>51</v>
      </c>
      <c r="B54" s="35">
        <v>0.67743055555555554</v>
      </c>
      <c r="C54" s="36">
        <v>8</v>
      </c>
      <c r="D54" s="11"/>
      <c r="E54" s="12"/>
      <c r="F54" s="11"/>
    </row>
    <row r="55" spans="1:6" x14ac:dyDescent="0.25">
      <c r="A55" s="18">
        <v>52</v>
      </c>
      <c r="B55" s="35">
        <v>0.67782407407407408</v>
      </c>
      <c r="C55" s="36">
        <v>7</v>
      </c>
      <c r="D55" s="11"/>
      <c r="E55" s="12"/>
      <c r="F55" s="11"/>
    </row>
    <row r="56" spans="1:6" x14ac:dyDescent="0.25">
      <c r="A56" s="18">
        <v>53</v>
      </c>
      <c r="B56" s="35">
        <v>0.67842592592592599</v>
      </c>
      <c r="C56" s="36">
        <v>6</v>
      </c>
      <c r="D56" s="11"/>
      <c r="E56" s="12"/>
      <c r="F56" s="11"/>
    </row>
    <row r="57" spans="1:6" x14ac:dyDescent="0.25">
      <c r="A57" s="18">
        <v>54</v>
      </c>
      <c r="B57" s="35">
        <v>0.67881944444444453</v>
      </c>
      <c r="C57" s="36">
        <v>5</v>
      </c>
      <c r="D57" s="11"/>
      <c r="E57" s="12"/>
      <c r="F57" s="11"/>
    </row>
    <row r="58" spans="1:6" x14ac:dyDescent="0.25">
      <c r="A58" s="18">
        <v>55</v>
      </c>
      <c r="B58" s="35">
        <v>0.67901620370370364</v>
      </c>
      <c r="C58" s="36">
        <v>6</v>
      </c>
      <c r="D58" s="11"/>
      <c r="E58" s="12"/>
      <c r="F58" s="11"/>
    </row>
    <row r="59" spans="1:6" x14ac:dyDescent="0.25">
      <c r="A59" s="18">
        <v>56</v>
      </c>
      <c r="B59" s="35">
        <v>0.67930555555555561</v>
      </c>
      <c r="C59" s="36">
        <v>5</v>
      </c>
      <c r="D59" s="11"/>
      <c r="E59" s="12"/>
      <c r="F59" s="11"/>
    </row>
    <row r="60" spans="1:6" x14ac:dyDescent="0.25">
      <c r="A60" s="18">
        <v>57</v>
      </c>
      <c r="B60" s="35">
        <v>0.67969907407407415</v>
      </c>
      <c r="C60" s="36">
        <v>6</v>
      </c>
      <c r="D60" s="11"/>
      <c r="E60" s="12"/>
      <c r="F60" s="11"/>
    </row>
    <row r="61" spans="1:6" x14ac:dyDescent="0.25">
      <c r="A61" s="18">
        <v>58</v>
      </c>
      <c r="B61" s="35">
        <v>0.68008101851851854</v>
      </c>
      <c r="C61" s="36">
        <v>5</v>
      </c>
      <c r="D61" s="11"/>
      <c r="E61" s="12"/>
      <c r="F61" s="11"/>
    </row>
    <row r="62" spans="1:6" x14ac:dyDescent="0.25">
      <c r="A62" s="27"/>
      <c r="B62" s="27"/>
      <c r="C62" s="33"/>
      <c r="D62" s="11"/>
      <c r="E62" s="12"/>
      <c r="F62" s="11"/>
    </row>
    <row r="63" spans="1:6" x14ac:dyDescent="0.25">
      <c r="A63" s="27"/>
      <c r="B63" s="27"/>
      <c r="C63" s="33"/>
      <c r="D63" s="11"/>
      <c r="E63" s="12"/>
      <c r="F63" s="11"/>
    </row>
    <row r="64" spans="1:6" x14ac:dyDescent="0.25">
      <c r="A64" s="27"/>
      <c r="B64" s="27"/>
      <c r="C64" s="33"/>
      <c r="D64" s="11"/>
      <c r="E64" s="12"/>
      <c r="F64" s="11"/>
    </row>
    <row r="65" spans="1:6" x14ac:dyDescent="0.25">
      <c r="A65" s="27"/>
      <c r="B65" s="27"/>
      <c r="C65" s="33"/>
      <c r="D65" s="11"/>
      <c r="E65" s="12"/>
      <c r="F65" s="11"/>
    </row>
    <row r="66" spans="1:6" x14ac:dyDescent="0.25">
      <c r="A66" s="27"/>
      <c r="B66" s="27"/>
      <c r="C66" s="33"/>
      <c r="D66" s="11"/>
      <c r="E66" s="12"/>
      <c r="F66" s="11"/>
    </row>
    <row r="67" spans="1:6" x14ac:dyDescent="0.25">
      <c r="A67" s="27"/>
      <c r="B67" s="27"/>
      <c r="C67" s="33"/>
      <c r="D67" s="11"/>
      <c r="E67" s="12"/>
      <c r="F67" s="11"/>
    </row>
    <row r="68" spans="1:6" x14ac:dyDescent="0.25">
      <c r="A68" s="27"/>
      <c r="B68" s="27"/>
      <c r="C68" s="33"/>
      <c r="D68" s="11"/>
    </row>
    <row r="69" spans="1:6" x14ac:dyDescent="0.25">
      <c r="A69" s="27"/>
      <c r="B69" s="27"/>
      <c r="C69" s="33"/>
      <c r="D69" s="11"/>
      <c r="E69" s="12"/>
      <c r="F69" s="11"/>
    </row>
    <row r="70" spans="1:6" x14ac:dyDescent="0.25">
      <c r="A70" s="27"/>
      <c r="B70" s="27"/>
      <c r="C70" s="33"/>
      <c r="D70" s="11"/>
      <c r="E70" s="12"/>
      <c r="F70" s="11"/>
    </row>
    <row r="71" spans="1:6" x14ac:dyDescent="0.25">
      <c r="A71" s="27"/>
      <c r="B71" s="27"/>
      <c r="C71" s="33"/>
      <c r="D71" s="11"/>
      <c r="E71" s="12"/>
      <c r="F71" s="11"/>
    </row>
    <row r="72" spans="1:6" x14ac:dyDescent="0.25">
      <c r="A72" s="27"/>
      <c r="B72" s="27"/>
      <c r="C72" s="33"/>
      <c r="D72" s="11"/>
      <c r="E72" s="12"/>
      <c r="F72" s="11"/>
    </row>
    <row r="73" spans="1:6" x14ac:dyDescent="0.25">
      <c r="A73" s="27"/>
      <c r="B73" s="27"/>
      <c r="C73" s="33"/>
      <c r="D73" s="11"/>
      <c r="E73" s="12"/>
      <c r="F73" s="11"/>
    </row>
    <row r="74" spans="1:6" x14ac:dyDescent="0.25">
      <c r="A74" s="27"/>
      <c r="B74" s="27"/>
      <c r="C74" s="33"/>
      <c r="D74" s="11"/>
      <c r="E74" s="12"/>
      <c r="F74" s="11"/>
    </row>
    <row r="75" spans="1:6" x14ac:dyDescent="0.25">
      <c r="A75" s="27"/>
      <c r="B75" s="27"/>
      <c r="C75" s="33"/>
      <c r="D75" s="11"/>
      <c r="E75" s="12"/>
      <c r="F75" s="11"/>
    </row>
    <row r="76" spans="1:6" x14ac:dyDescent="0.25">
      <c r="A76" s="27"/>
      <c r="B76" s="27"/>
      <c r="C76" s="33"/>
      <c r="D76" s="11"/>
      <c r="E76" s="12"/>
      <c r="F76" s="11"/>
    </row>
    <row r="77" spans="1:6" x14ac:dyDescent="0.25">
      <c r="A77" s="27"/>
      <c r="B77" s="27"/>
      <c r="C77" s="33"/>
      <c r="D77" s="11"/>
      <c r="E77" s="12"/>
      <c r="F77" s="11"/>
    </row>
    <row r="78" spans="1:6" x14ac:dyDescent="0.25">
      <c r="A78" s="27"/>
      <c r="B78" s="27"/>
      <c r="C78" s="33"/>
      <c r="D78" s="11"/>
      <c r="E78" s="12"/>
      <c r="F78" s="11"/>
    </row>
    <row r="79" spans="1:6" x14ac:dyDescent="0.25">
      <c r="A79" s="27"/>
      <c r="B79" s="27"/>
      <c r="C79" s="33"/>
      <c r="D79" s="11"/>
      <c r="E79" s="12"/>
      <c r="F79" s="11"/>
    </row>
    <row r="80" spans="1:6" x14ac:dyDescent="0.25">
      <c r="A80" s="27"/>
      <c r="B80" s="27"/>
      <c r="C80" s="33"/>
      <c r="D80" s="11"/>
      <c r="E80" s="12"/>
      <c r="F80" s="11"/>
    </row>
    <row r="81" spans="1:6" x14ac:dyDescent="0.25">
      <c r="A81" s="27"/>
      <c r="B81" s="27"/>
      <c r="C81" s="33"/>
      <c r="D81" s="11"/>
      <c r="E81" s="12"/>
      <c r="F81" s="11"/>
    </row>
    <row r="82" spans="1:6" x14ac:dyDescent="0.25">
      <c r="A82" s="27"/>
      <c r="B82" s="27"/>
      <c r="C82" s="33"/>
      <c r="D82" s="11"/>
      <c r="E82" s="12"/>
      <c r="F82" s="11"/>
    </row>
    <row r="83" spans="1:6" x14ac:dyDescent="0.25">
      <c r="A83" s="27"/>
      <c r="B83" s="27"/>
      <c r="C83" s="33"/>
      <c r="D83" s="11"/>
      <c r="E83" s="12"/>
      <c r="F83" s="11"/>
    </row>
    <row r="84" spans="1:6" x14ac:dyDescent="0.25">
      <c r="A84" s="27"/>
      <c r="B84" s="27"/>
      <c r="C84" s="33"/>
      <c r="D84" s="11"/>
      <c r="E84" s="12"/>
      <c r="F84" s="11"/>
    </row>
    <row r="85" spans="1:6" x14ac:dyDescent="0.25">
      <c r="A85" s="27"/>
      <c r="B85" s="27"/>
      <c r="C85" s="33"/>
      <c r="D85" s="11"/>
      <c r="E85" s="12"/>
      <c r="F85" s="11"/>
    </row>
    <row r="86" spans="1:6" x14ac:dyDescent="0.25">
      <c r="A86" s="27"/>
      <c r="B86" s="27"/>
      <c r="C86" s="33"/>
      <c r="D86" s="11"/>
      <c r="E86" s="12"/>
      <c r="F86" s="11"/>
    </row>
    <row r="87" spans="1:6" x14ac:dyDescent="0.25">
      <c r="A87" s="27"/>
      <c r="B87" s="27"/>
      <c r="C87" s="33"/>
      <c r="D87" s="11"/>
      <c r="E87" s="12"/>
      <c r="F87" s="11"/>
    </row>
    <row r="88" spans="1:6" x14ac:dyDescent="0.25">
      <c r="A88" s="27"/>
      <c r="B88" s="27"/>
      <c r="C88" s="33"/>
      <c r="D88" s="11"/>
      <c r="E88" s="12"/>
      <c r="F88" s="11"/>
    </row>
    <row r="89" spans="1:6" x14ac:dyDescent="0.25">
      <c r="A89" s="27"/>
      <c r="B89" s="27"/>
      <c r="C89" s="33"/>
      <c r="D89" s="11"/>
      <c r="E89" s="12"/>
      <c r="F89" s="11"/>
    </row>
    <row r="90" spans="1:6" x14ac:dyDescent="0.25">
      <c r="A90" s="27"/>
      <c r="B90" s="27"/>
      <c r="C90" s="33"/>
      <c r="D90" s="11"/>
      <c r="E90" s="12"/>
      <c r="F90" s="11"/>
    </row>
    <row r="91" spans="1:6" x14ac:dyDescent="0.25">
      <c r="A91" s="27"/>
      <c r="B91" s="27"/>
      <c r="C91" s="33"/>
      <c r="D91" s="11"/>
      <c r="E91" s="12"/>
      <c r="F91" s="11"/>
    </row>
    <row r="92" spans="1:6" x14ac:dyDescent="0.25">
      <c r="A92" s="27"/>
      <c r="B92" s="27"/>
      <c r="C92" s="33"/>
      <c r="D92" s="11"/>
      <c r="E92" s="12"/>
      <c r="F92" s="11"/>
    </row>
    <row r="93" spans="1:6" x14ac:dyDescent="0.25">
      <c r="A93" s="27"/>
      <c r="B93" s="27"/>
      <c r="C93" s="33"/>
      <c r="D93" s="11"/>
      <c r="E93" s="12"/>
      <c r="F93" s="11"/>
    </row>
    <row r="94" spans="1:6" x14ac:dyDescent="0.25">
      <c r="A94" s="27"/>
      <c r="B94" s="27"/>
      <c r="C94" s="33"/>
      <c r="D94" s="11"/>
      <c r="E94" s="12"/>
      <c r="F94" s="11"/>
    </row>
    <row r="95" spans="1:6" x14ac:dyDescent="0.25">
      <c r="A95" s="27"/>
      <c r="B95" s="27"/>
      <c r="C95" s="33"/>
      <c r="D95" s="11"/>
      <c r="E95" s="12"/>
      <c r="F95" s="11"/>
    </row>
    <row r="96" spans="1:6" x14ac:dyDescent="0.25">
      <c r="A96" s="27"/>
      <c r="B96" s="27"/>
      <c r="C96" s="33"/>
      <c r="D96" s="11"/>
      <c r="E96" s="12"/>
      <c r="F96" s="11"/>
    </row>
    <row r="97" spans="1:6" x14ac:dyDescent="0.25">
      <c r="A97" s="27"/>
      <c r="B97" s="27"/>
      <c r="C97" s="33"/>
      <c r="D97" s="11"/>
      <c r="E97" s="12"/>
      <c r="F97" s="11"/>
    </row>
    <row r="98" spans="1:6" x14ac:dyDescent="0.25">
      <c r="A98" s="27"/>
      <c r="B98" s="27"/>
      <c r="C98" s="33"/>
      <c r="D98" s="11"/>
      <c r="E98" s="12"/>
      <c r="F98" s="11"/>
    </row>
    <row r="99" spans="1:6" x14ac:dyDescent="0.25">
      <c r="A99" s="27"/>
      <c r="B99" s="27"/>
      <c r="C99" s="33"/>
      <c r="D99" s="11"/>
      <c r="E99" s="12"/>
      <c r="F99" s="11"/>
    </row>
    <row r="100" spans="1:6" x14ac:dyDescent="0.25">
      <c r="A100" s="27"/>
      <c r="B100" s="27"/>
      <c r="C100" s="33"/>
      <c r="D100" s="11"/>
      <c r="E100" s="12"/>
      <c r="F100" s="11"/>
    </row>
    <row r="101" spans="1:6" x14ac:dyDescent="0.25">
      <c r="A101" s="27"/>
      <c r="B101" s="27"/>
      <c r="C101" s="33"/>
      <c r="D101" s="11"/>
      <c r="E101" s="12"/>
      <c r="F101" s="11"/>
    </row>
    <row r="102" spans="1:6" x14ac:dyDescent="0.25">
      <c r="A102" s="27"/>
      <c r="B102" s="27"/>
      <c r="C102" s="33"/>
      <c r="D102" s="11"/>
      <c r="E102" s="12"/>
      <c r="F102" s="11"/>
    </row>
    <row r="103" spans="1:6" x14ac:dyDescent="0.25">
      <c r="A103" s="27"/>
      <c r="B103" s="27"/>
      <c r="C103" s="27"/>
    </row>
    <row r="104" spans="1:6" x14ac:dyDescent="0.25">
      <c r="A104" s="25"/>
      <c r="B104" s="25"/>
      <c r="C104" s="25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0" sqref="H10"/>
    </sheetView>
  </sheetViews>
  <sheetFormatPr defaultRowHeight="15" x14ac:dyDescent="0.25"/>
  <sheetData>
    <row r="1" spans="1:9" ht="39.75" customHeight="1" x14ac:dyDescent="0.25">
      <c r="A1" s="58" t="s">
        <v>25</v>
      </c>
      <c r="B1" s="58"/>
      <c r="C1" s="58"/>
      <c r="D1" s="58"/>
    </row>
    <row r="2" spans="1:9" ht="33.75" customHeight="1" x14ac:dyDescent="0.25">
      <c r="A2" s="50" t="s">
        <v>0</v>
      </c>
      <c r="B2" s="50" t="s">
        <v>28</v>
      </c>
      <c r="C2" s="50" t="s">
        <v>29</v>
      </c>
      <c r="D2" s="15" t="s">
        <v>26</v>
      </c>
      <c r="E2" s="15" t="s">
        <v>27</v>
      </c>
    </row>
    <row r="3" spans="1:9" x14ac:dyDescent="0.25">
      <c r="A3" s="6">
        <v>1</v>
      </c>
      <c r="B3" s="39">
        <v>0</v>
      </c>
      <c r="C3" s="39">
        <v>1.8865740740740742E-3</v>
      </c>
      <c r="D3" s="41">
        <f>C3-B3</f>
        <v>1.8865740740740742E-3</v>
      </c>
      <c r="E3" s="54">
        <f>D3*86400</f>
        <v>163</v>
      </c>
      <c r="G3" s="53"/>
      <c r="H3" s="43" t="s">
        <v>50</v>
      </c>
      <c r="I3" s="62">
        <f>MIN(E3:E14)</f>
        <v>86</v>
      </c>
    </row>
    <row r="4" spans="1:9" x14ac:dyDescent="0.25">
      <c r="A4" s="6">
        <v>2</v>
      </c>
      <c r="B4" s="39">
        <v>0</v>
      </c>
      <c r="C4" s="39">
        <v>1.6203703703703703E-3</v>
      </c>
      <c r="D4" s="41">
        <f t="shared" ref="D4:D14" si="0">C4-B4</f>
        <v>1.6203703703703703E-3</v>
      </c>
      <c r="E4" s="54">
        <f t="shared" ref="E4:E14" si="1">D4*86400</f>
        <v>140</v>
      </c>
      <c r="H4" s="43" t="s">
        <v>51</v>
      </c>
      <c r="I4" s="62">
        <f>MAX(E3:E14)</f>
        <v>315.99999999999994</v>
      </c>
    </row>
    <row r="5" spans="1:9" x14ac:dyDescent="0.25">
      <c r="A5" s="6">
        <v>3</v>
      </c>
      <c r="B5" s="39">
        <v>3.9351851851851852E-4</v>
      </c>
      <c r="C5" s="39">
        <v>1.3888888888888889E-3</v>
      </c>
      <c r="D5" s="41">
        <f t="shared" si="0"/>
        <v>9.9537037037037042E-4</v>
      </c>
      <c r="E5" s="54">
        <f t="shared" si="1"/>
        <v>86</v>
      </c>
      <c r="H5" s="43" t="s">
        <v>49</v>
      </c>
      <c r="I5" s="62">
        <f>AVERAGE(E3:E14)</f>
        <v>155.91666666666666</v>
      </c>
    </row>
    <row r="6" spans="1:9" x14ac:dyDescent="0.25">
      <c r="A6" s="6">
        <v>4</v>
      </c>
      <c r="B6" s="39">
        <v>3.9351851851851852E-4</v>
      </c>
      <c r="C6" s="39">
        <v>2.7777777777777779E-3</v>
      </c>
      <c r="D6" s="41">
        <f t="shared" si="0"/>
        <v>2.3842592592592596E-3</v>
      </c>
      <c r="E6" s="54">
        <f t="shared" si="1"/>
        <v>206.00000000000003</v>
      </c>
    </row>
    <row r="7" spans="1:9" x14ac:dyDescent="0.25">
      <c r="A7" s="6">
        <v>5</v>
      </c>
      <c r="B7" s="39">
        <v>1.1226851851851851E-3</v>
      </c>
      <c r="C7" s="39">
        <v>4.7800925925925919E-3</v>
      </c>
      <c r="D7" s="41">
        <f t="shared" si="0"/>
        <v>3.657407407407407E-3</v>
      </c>
      <c r="E7" s="54">
        <f t="shared" si="1"/>
        <v>315.99999999999994</v>
      </c>
    </row>
    <row r="8" spans="1:9" x14ac:dyDescent="0.25">
      <c r="A8" s="6">
        <v>6</v>
      </c>
      <c r="B8" s="39">
        <v>2.5462962962962961E-3</v>
      </c>
      <c r="C8" s="39">
        <v>4.363425925925926E-3</v>
      </c>
      <c r="D8" s="41">
        <f t="shared" si="0"/>
        <v>1.8171296296296299E-3</v>
      </c>
      <c r="E8" s="54">
        <f t="shared" si="1"/>
        <v>157.00000000000003</v>
      </c>
    </row>
    <row r="9" spans="1:9" x14ac:dyDescent="0.25">
      <c r="A9" s="6">
        <v>7</v>
      </c>
      <c r="B9" s="39">
        <v>2.9861111111111113E-3</v>
      </c>
      <c r="C9" s="39">
        <v>4.5138888888888893E-3</v>
      </c>
      <c r="D9" s="41">
        <f t="shared" si="0"/>
        <v>1.5277777777777781E-3</v>
      </c>
      <c r="E9" s="54">
        <f t="shared" si="1"/>
        <v>132.00000000000003</v>
      </c>
    </row>
    <row r="10" spans="1:9" x14ac:dyDescent="0.25">
      <c r="A10" s="6">
        <v>8</v>
      </c>
      <c r="B10" s="39">
        <v>3.4490740740740745E-3</v>
      </c>
      <c r="C10" s="39">
        <v>4.9768518518518521E-3</v>
      </c>
      <c r="D10" s="41">
        <f t="shared" si="0"/>
        <v>1.5277777777777776E-3</v>
      </c>
      <c r="E10" s="54">
        <f t="shared" si="1"/>
        <v>132</v>
      </c>
    </row>
    <row r="11" spans="1:9" x14ac:dyDescent="0.25">
      <c r="A11" s="6">
        <v>9</v>
      </c>
      <c r="B11" s="39">
        <v>5.1273148148148146E-3</v>
      </c>
      <c r="C11" s="39">
        <v>7.8125E-3</v>
      </c>
      <c r="D11" s="41">
        <f t="shared" si="0"/>
        <v>2.6851851851851854E-3</v>
      </c>
      <c r="E11" s="54">
        <f t="shared" si="1"/>
        <v>232.00000000000003</v>
      </c>
    </row>
    <row r="12" spans="1:9" x14ac:dyDescent="0.25">
      <c r="A12" s="6">
        <v>10</v>
      </c>
      <c r="B12" s="39">
        <v>5.5671296296296302E-3</v>
      </c>
      <c r="C12" s="39">
        <v>6.7129629629629622E-3</v>
      </c>
      <c r="D12" s="41">
        <f t="shared" si="0"/>
        <v>1.145833333333332E-3</v>
      </c>
      <c r="E12" s="54">
        <f t="shared" si="1"/>
        <v>98.999999999999886</v>
      </c>
    </row>
    <row r="13" spans="1:9" x14ac:dyDescent="0.25">
      <c r="A13" s="6">
        <v>11</v>
      </c>
      <c r="B13" s="39">
        <v>5.7291666666666671E-3</v>
      </c>
      <c r="C13" s="39">
        <v>6.9444444444444441E-3</v>
      </c>
      <c r="D13" s="41">
        <f t="shared" si="0"/>
        <v>1.2152777777777769E-3</v>
      </c>
      <c r="E13" s="54">
        <f t="shared" si="1"/>
        <v>104.99999999999993</v>
      </c>
    </row>
    <row r="14" spans="1:9" x14ac:dyDescent="0.25">
      <c r="A14" s="6">
        <v>12</v>
      </c>
      <c r="B14" s="39">
        <v>7.6388888888888886E-3</v>
      </c>
      <c r="C14" s="39">
        <v>8.8310185185185176E-3</v>
      </c>
      <c r="D14" s="41">
        <f t="shared" si="0"/>
        <v>1.1921296296296289E-3</v>
      </c>
      <c r="E14" s="54">
        <f t="shared" si="1"/>
        <v>102.99999999999994</v>
      </c>
    </row>
    <row r="15" spans="1:9" x14ac:dyDescent="0.25">
      <c r="A15" s="27"/>
      <c r="B15" s="25"/>
      <c r="C15" s="25"/>
      <c r="D15" s="25"/>
      <c r="E15" s="25"/>
    </row>
    <row r="16" spans="1:9" x14ac:dyDescent="0.25">
      <c r="A16" s="27"/>
      <c r="B16" s="25"/>
      <c r="C16" s="25"/>
      <c r="D16" s="25"/>
      <c r="E16" s="25"/>
    </row>
    <row r="17" spans="1:5" x14ac:dyDescent="0.25">
      <c r="A17" s="27"/>
      <c r="B17" s="25"/>
      <c r="C17" s="25"/>
      <c r="D17" s="25"/>
      <c r="E17" s="25"/>
    </row>
    <row r="18" spans="1:5" x14ac:dyDescent="0.25">
      <c r="A18" s="27"/>
      <c r="B18" s="25"/>
      <c r="C18" s="25"/>
      <c r="D18" s="25"/>
      <c r="E18" s="25"/>
    </row>
    <row r="19" spans="1:5" x14ac:dyDescent="0.25">
      <c r="A19" s="27"/>
      <c r="B19" s="25"/>
      <c r="C19" s="25"/>
      <c r="D19" s="25"/>
      <c r="E19" s="25"/>
    </row>
    <row r="20" spans="1:5" x14ac:dyDescent="0.25">
      <c r="A20" s="27"/>
      <c r="B20" s="25"/>
      <c r="C20" s="25"/>
      <c r="D20" s="25"/>
      <c r="E20" s="25"/>
    </row>
    <row r="21" spans="1:5" x14ac:dyDescent="0.25">
      <c r="A21" s="27"/>
      <c r="B21" s="25"/>
      <c r="C21" s="25"/>
      <c r="D21" s="25"/>
      <c r="E21" s="25"/>
    </row>
    <row r="22" spans="1:5" x14ac:dyDescent="0.25">
      <c r="A22" s="27"/>
      <c r="B22" s="25"/>
      <c r="C22" s="25"/>
      <c r="D22" s="25"/>
      <c r="E22" s="25"/>
    </row>
  </sheetData>
  <mergeCells count="1">
    <mergeCell ref="A1:D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3" sqref="A3:D5"/>
    </sheetView>
  </sheetViews>
  <sheetFormatPr defaultRowHeight="15" x14ac:dyDescent="0.25"/>
  <cols>
    <col min="1" max="1" width="35.5703125" customWidth="1"/>
    <col min="2" max="2" width="18.5703125" customWidth="1"/>
    <col min="3" max="3" width="18.28515625" customWidth="1"/>
    <col min="4" max="4" width="17.42578125" customWidth="1"/>
  </cols>
  <sheetData>
    <row r="1" spans="1:4" ht="33.75" customHeight="1" x14ac:dyDescent="0.3">
      <c r="A1" s="63" t="s">
        <v>52</v>
      </c>
    </row>
    <row r="3" spans="1:4" ht="38.25" customHeight="1" x14ac:dyDescent="0.25">
      <c r="A3" s="64" t="s">
        <v>53</v>
      </c>
      <c r="B3" s="64" t="s">
        <v>54</v>
      </c>
      <c r="C3" s="64" t="s">
        <v>55</v>
      </c>
      <c r="D3" s="64" t="s">
        <v>56</v>
      </c>
    </row>
    <row r="4" spans="1:4" x14ac:dyDescent="0.25">
      <c r="A4" s="3" t="s">
        <v>57</v>
      </c>
      <c r="B4" s="66">
        <v>513</v>
      </c>
      <c r="C4" s="66">
        <v>521.81700000000001</v>
      </c>
      <c r="D4" s="66">
        <f>ABS(B4-C4)</f>
        <v>8.8170000000000073</v>
      </c>
    </row>
    <row r="5" spans="1:4" x14ac:dyDescent="0.25">
      <c r="A5" s="3" t="s">
        <v>58</v>
      </c>
      <c r="B5" s="66">
        <v>45.33</v>
      </c>
      <c r="C5" s="66">
        <v>45.03</v>
      </c>
      <c r="D5" s="66">
        <f>ABS(B5-C5)</f>
        <v>0.29999999999999716</v>
      </c>
    </row>
    <row r="6" spans="1:4" x14ac:dyDescent="0.25">
      <c r="A6" s="25"/>
      <c r="B6" s="65"/>
      <c r="C6" s="65"/>
      <c r="D6" s="65"/>
    </row>
    <row r="7" spans="1:4" x14ac:dyDescent="0.25">
      <c r="A7" s="25"/>
      <c r="B7" s="65"/>
      <c r="C7" s="65"/>
      <c r="D7" s="65"/>
    </row>
    <row r="8" spans="1:4" x14ac:dyDescent="0.25">
      <c r="A8" s="25"/>
      <c r="B8" s="65"/>
      <c r="C8" s="65"/>
      <c r="D8" s="65"/>
    </row>
    <row r="9" spans="1:4" x14ac:dyDescent="0.25">
      <c r="A9" s="25"/>
      <c r="B9" s="65"/>
      <c r="C9" s="65"/>
      <c r="D9" s="65"/>
    </row>
    <row r="10" spans="1:4" x14ac:dyDescent="0.25">
      <c r="A10" s="25"/>
      <c r="B10" s="65"/>
      <c r="C10" s="65"/>
      <c r="D10" s="65"/>
    </row>
    <row r="11" spans="1:4" x14ac:dyDescent="0.25">
      <c r="A11" s="25"/>
      <c r="B11" s="65"/>
      <c r="C11" s="65"/>
      <c r="D11" s="65"/>
    </row>
    <row r="12" spans="1:4" x14ac:dyDescent="0.25">
      <c r="A12" s="25"/>
      <c r="B12" s="65"/>
      <c r="C12" s="65"/>
      <c r="D12" s="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6"/>
  <sheetViews>
    <sheetView tabSelected="1" topLeftCell="A85" zoomScaleNormal="100" workbookViewId="0">
      <selection activeCell="A88" sqref="A88:D96"/>
    </sheetView>
  </sheetViews>
  <sheetFormatPr defaultRowHeight="15" x14ac:dyDescent="0.25"/>
  <cols>
    <col min="1" max="1" width="31" customWidth="1"/>
    <col min="2" max="2" width="19.42578125" customWidth="1"/>
    <col min="3" max="3" width="16.5703125" customWidth="1"/>
    <col min="4" max="4" width="14.5703125" customWidth="1"/>
  </cols>
  <sheetData>
    <row r="1" spans="1:4" x14ac:dyDescent="0.25">
      <c r="A1" t="s">
        <v>69</v>
      </c>
    </row>
    <row r="2" spans="1:4" ht="48" customHeight="1" x14ac:dyDescent="0.25">
      <c r="A2" s="64" t="s">
        <v>53</v>
      </c>
      <c r="B2" s="64" t="s">
        <v>68</v>
      </c>
      <c r="C2" s="64" t="s">
        <v>71</v>
      </c>
      <c r="D2" s="64" t="s">
        <v>56</v>
      </c>
    </row>
    <row r="3" spans="1:4" x14ac:dyDescent="0.25">
      <c r="A3" s="67" t="s">
        <v>59</v>
      </c>
      <c r="B3" s="68">
        <v>0.66500000000000004</v>
      </c>
      <c r="C3" s="68">
        <v>22.32</v>
      </c>
      <c r="D3" s="68">
        <f>ABS(B3-C3)</f>
        <v>21.655000000000001</v>
      </c>
    </row>
    <row r="4" spans="1:4" x14ac:dyDescent="0.25">
      <c r="A4" s="67" t="s">
        <v>60</v>
      </c>
      <c r="B4" s="68">
        <v>0.45</v>
      </c>
      <c r="C4" s="68">
        <v>12.948</v>
      </c>
      <c r="D4" s="68">
        <f t="shared" ref="D4:D10" si="0">ABS(B4-C4)</f>
        <v>12.498000000000001</v>
      </c>
    </row>
    <row r="5" spans="1:4" x14ac:dyDescent="0.25">
      <c r="A5" s="67" t="s">
        <v>61</v>
      </c>
      <c r="B5" s="68">
        <v>0.68500000000000005</v>
      </c>
      <c r="C5" s="68">
        <v>13.06</v>
      </c>
      <c r="D5" s="68">
        <f t="shared" si="0"/>
        <v>12.375</v>
      </c>
    </row>
    <row r="6" spans="1:4" x14ac:dyDescent="0.25">
      <c r="A6" s="67" t="s">
        <v>62</v>
      </c>
      <c r="B6" s="68">
        <v>0.91500000000000004</v>
      </c>
      <c r="C6" s="68">
        <v>13.21</v>
      </c>
      <c r="D6" s="68">
        <f t="shared" si="0"/>
        <v>12.295000000000002</v>
      </c>
    </row>
    <row r="7" spans="1:4" x14ac:dyDescent="0.25">
      <c r="A7" s="67" t="s">
        <v>63</v>
      </c>
      <c r="B7" s="68">
        <v>45.341999999999999</v>
      </c>
      <c r="C7" s="68">
        <v>45.375</v>
      </c>
      <c r="D7" s="68">
        <f t="shared" si="0"/>
        <v>3.3000000000001251E-2</v>
      </c>
    </row>
    <row r="8" spans="1:4" x14ac:dyDescent="0.25">
      <c r="A8" s="67" t="s">
        <v>64</v>
      </c>
      <c r="B8" s="68">
        <v>38.167000000000002</v>
      </c>
      <c r="C8" s="68">
        <v>814.08600000000001</v>
      </c>
      <c r="D8" s="68">
        <f t="shared" si="0"/>
        <v>775.91899999999998</v>
      </c>
    </row>
    <row r="9" spans="1:4" x14ac:dyDescent="0.25">
      <c r="A9" s="67" t="s">
        <v>65</v>
      </c>
      <c r="B9" s="68">
        <v>521.375</v>
      </c>
      <c r="C9" s="68">
        <v>1294.6590000000001</v>
      </c>
      <c r="D9" s="68">
        <f t="shared" si="0"/>
        <v>773.28400000000011</v>
      </c>
    </row>
    <row r="10" spans="1:4" x14ac:dyDescent="0.25">
      <c r="A10" s="67" t="s">
        <v>66</v>
      </c>
      <c r="B10" s="68">
        <v>6.0000000000000001E-3</v>
      </c>
      <c r="C10" s="68">
        <v>0.65600000000000003</v>
      </c>
      <c r="D10" s="68">
        <f t="shared" si="0"/>
        <v>0.65</v>
      </c>
    </row>
    <row r="14" spans="1:4" x14ac:dyDescent="0.25">
      <c r="A14" t="s">
        <v>75</v>
      </c>
    </row>
    <row r="15" spans="1:4" ht="45" x14ac:dyDescent="0.25">
      <c r="A15" s="64" t="s">
        <v>53</v>
      </c>
      <c r="B15" s="64" t="s">
        <v>68</v>
      </c>
      <c r="C15" s="64" t="s">
        <v>67</v>
      </c>
      <c r="D15" s="64" t="s">
        <v>56</v>
      </c>
    </row>
    <row r="16" spans="1:4" x14ac:dyDescent="0.25">
      <c r="A16" s="67" t="s">
        <v>59</v>
      </c>
      <c r="B16" s="68">
        <v>0.66500000000000004</v>
      </c>
      <c r="C16" s="68">
        <v>1.663</v>
      </c>
      <c r="D16" s="68">
        <f>ABS(B16-C16)</f>
        <v>0.998</v>
      </c>
    </row>
    <row r="17" spans="1:4" x14ac:dyDescent="0.25">
      <c r="A17" s="67" t="s">
        <v>60</v>
      </c>
      <c r="B17" s="68">
        <v>0.45</v>
      </c>
      <c r="C17" s="68">
        <v>7.7299999999999994E-2</v>
      </c>
      <c r="D17" s="68">
        <f t="shared" ref="D17:D23" si="1">ABS(B17-C17)</f>
        <v>0.37270000000000003</v>
      </c>
    </row>
    <row r="18" spans="1:4" x14ac:dyDescent="0.25">
      <c r="A18" s="67" t="s">
        <v>61</v>
      </c>
      <c r="B18" s="68">
        <v>0.68500000000000005</v>
      </c>
      <c r="C18" s="68">
        <v>1.022</v>
      </c>
      <c r="D18" s="68">
        <f t="shared" si="1"/>
        <v>0.33699999999999997</v>
      </c>
    </row>
    <row r="19" spans="1:4" x14ac:dyDescent="0.25">
      <c r="A19" s="67" t="s">
        <v>62</v>
      </c>
      <c r="B19" s="68">
        <v>0.91500000000000004</v>
      </c>
      <c r="C19" s="68">
        <v>1.2949999999999999</v>
      </c>
      <c r="D19" s="68">
        <f t="shared" si="1"/>
        <v>0.37999999999999989</v>
      </c>
    </row>
    <row r="20" spans="1:4" x14ac:dyDescent="0.25">
      <c r="A20" s="67" t="s">
        <v>63</v>
      </c>
      <c r="B20" s="68">
        <v>45.341999999999999</v>
      </c>
      <c r="C20" s="68">
        <v>45.381999999999998</v>
      </c>
      <c r="D20" s="68">
        <f t="shared" si="1"/>
        <v>3.9999999999999147E-2</v>
      </c>
    </row>
    <row r="21" spans="1:4" x14ac:dyDescent="0.25">
      <c r="A21" s="67" t="s">
        <v>64</v>
      </c>
      <c r="B21" s="68">
        <v>38.167000000000002</v>
      </c>
      <c r="C21" s="68">
        <v>53.220999999999997</v>
      </c>
      <c r="D21" s="68">
        <f t="shared" si="1"/>
        <v>15.053999999999995</v>
      </c>
    </row>
    <row r="22" spans="1:4" x14ac:dyDescent="0.25">
      <c r="A22" s="67" t="s">
        <v>65</v>
      </c>
      <c r="B22" s="68">
        <v>521.375</v>
      </c>
      <c r="C22" s="68">
        <v>535.75099999999998</v>
      </c>
      <c r="D22" s="68">
        <f t="shared" si="1"/>
        <v>14.375999999999976</v>
      </c>
    </row>
    <row r="23" spans="1:4" x14ac:dyDescent="0.25">
      <c r="A23" s="67" t="s">
        <v>66</v>
      </c>
      <c r="B23" s="68">
        <v>6.0000000000000001E-3</v>
      </c>
      <c r="C23" s="68">
        <v>5.0000000000000001E-3</v>
      </c>
      <c r="D23" s="68">
        <f t="shared" si="1"/>
        <v>1E-3</v>
      </c>
    </row>
    <row r="27" spans="1:4" x14ac:dyDescent="0.25">
      <c r="A27" s="69" t="s">
        <v>70</v>
      </c>
    </row>
    <row r="28" spans="1:4" ht="45" x14ac:dyDescent="0.25">
      <c r="A28" s="64" t="s">
        <v>53</v>
      </c>
      <c r="B28" s="64" t="s">
        <v>68</v>
      </c>
      <c r="C28" s="64" t="s">
        <v>71</v>
      </c>
      <c r="D28" s="64" t="s">
        <v>56</v>
      </c>
    </row>
    <row r="29" spans="1:4" x14ac:dyDescent="0.25">
      <c r="A29" s="67" t="s">
        <v>59</v>
      </c>
      <c r="B29" s="68">
        <v>0.66500000000000004</v>
      </c>
      <c r="C29" s="68">
        <v>1.26</v>
      </c>
      <c r="D29" s="68">
        <f>ABS(B29-C29)</f>
        <v>0.59499999999999997</v>
      </c>
    </row>
    <row r="30" spans="1:4" x14ac:dyDescent="0.25">
      <c r="A30" s="67" t="s">
        <v>60</v>
      </c>
      <c r="B30" s="68">
        <v>0.45</v>
      </c>
      <c r="C30" s="68">
        <v>0.52600000000000002</v>
      </c>
      <c r="D30" s="68">
        <f t="shared" ref="D30:D36" si="2">ABS(B30-C30)</f>
        <v>7.6000000000000012E-2</v>
      </c>
    </row>
    <row r="31" spans="1:4" x14ac:dyDescent="0.25">
      <c r="A31" s="67" t="s">
        <v>61</v>
      </c>
      <c r="B31" s="68">
        <v>0.68500000000000005</v>
      </c>
      <c r="C31" s="68">
        <v>0.75900000000000001</v>
      </c>
      <c r="D31" s="68">
        <f t="shared" si="2"/>
        <v>7.3999999999999955E-2</v>
      </c>
    </row>
    <row r="32" spans="1:4" x14ac:dyDescent="0.25">
      <c r="A32" s="67" t="s">
        <v>62</v>
      </c>
      <c r="B32" s="68">
        <v>0.91500000000000004</v>
      </c>
      <c r="C32" s="68">
        <v>1.0149999999999999</v>
      </c>
      <c r="D32" s="68">
        <f t="shared" si="2"/>
        <v>9.9999999999999867E-2</v>
      </c>
    </row>
    <row r="33" spans="1:4" x14ac:dyDescent="0.25">
      <c r="A33" s="67" t="s">
        <v>63</v>
      </c>
      <c r="B33" s="68">
        <v>45.341999999999999</v>
      </c>
      <c r="C33" s="68">
        <v>47.435000000000002</v>
      </c>
      <c r="D33" s="68">
        <f t="shared" si="2"/>
        <v>2.0930000000000035</v>
      </c>
    </row>
    <row r="34" spans="1:4" x14ac:dyDescent="0.25">
      <c r="A34" s="67" t="s">
        <v>64</v>
      </c>
      <c r="B34" s="68">
        <v>38.167000000000002</v>
      </c>
      <c r="C34" s="68">
        <v>49.777999999999999</v>
      </c>
      <c r="D34" s="68">
        <f t="shared" si="2"/>
        <v>11.610999999999997</v>
      </c>
    </row>
    <row r="35" spans="1:4" x14ac:dyDescent="0.25">
      <c r="A35" s="67" t="s">
        <v>65</v>
      </c>
      <c r="B35" s="68">
        <v>521.375</v>
      </c>
      <c r="C35" s="68">
        <v>535.31600000000003</v>
      </c>
      <c r="D35" s="68">
        <f t="shared" si="2"/>
        <v>13.941000000000031</v>
      </c>
    </row>
    <row r="36" spans="1:4" x14ac:dyDescent="0.25">
      <c r="A36" s="67" t="s">
        <v>66</v>
      </c>
      <c r="B36" s="68">
        <v>6.0000000000000001E-3</v>
      </c>
      <c r="C36" s="68">
        <v>6.0000000000000001E-3</v>
      </c>
      <c r="D36" s="68">
        <f t="shared" si="2"/>
        <v>0</v>
      </c>
    </row>
    <row r="39" spans="1:4" x14ac:dyDescent="0.25">
      <c r="A39" t="s">
        <v>72</v>
      </c>
    </row>
    <row r="40" spans="1:4" ht="45" x14ac:dyDescent="0.25">
      <c r="A40" s="64" t="s">
        <v>53</v>
      </c>
      <c r="B40" s="64" t="s">
        <v>68</v>
      </c>
      <c r="C40" s="64" t="s">
        <v>71</v>
      </c>
      <c r="D40" s="64" t="s">
        <v>56</v>
      </c>
    </row>
    <row r="41" spans="1:4" x14ac:dyDescent="0.25">
      <c r="A41" s="67" t="s">
        <v>59</v>
      </c>
      <c r="B41" s="68">
        <v>0.66500000000000004</v>
      </c>
      <c r="C41" s="68">
        <v>2.294</v>
      </c>
      <c r="D41" s="68">
        <f>ABS(B41-C41)</f>
        <v>1.629</v>
      </c>
    </row>
    <row r="42" spans="1:4" x14ac:dyDescent="0.25">
      <c r="A42" s="67" t="s">
        <v>60</v>
      </c>
      <c r="B42" s="68">
        <v>0.45</v>
      </c>
      <c r="C42" s="68">
        <v>0.88200000000000001</v>
      </c>
      <c r="D42" s="68">
        <f t="shared" ref="D42:D48" si="3">ABS(B42-C42)</f>
        <v>0.432</v>
      </c>
    </row>
    <row r="43" spans="1:4" x14ac:dyDescent="0.25">
      <c r="A43" s="67" t="s">
        <v>61</v>
      </c>
      <c r="B43" s="68">
        <v>0.68500000000000005</v>
      </c>
      <c r="C43" s="68">
        <v>0.95899999999999996</v>
      </c>
      <c r="D43" s="68">
        <f t="shared" si="3"/>
        <v>0.27399999999999991</v>
      </c>
    </row>
    <row r="44" spans="1:4" x14ac:dyDescent="0.25">
      <c r="A44" s="67" t="s">
        <v>62</v>
      </c>
      <c r="B44" s="68">
        <v>0.91500000000000004</v>
      </c>
      <c r="C44" s="68">
        <v>1.27</v>
      </c>
      <c r="D44" s="68">
        <f t="shared" si="3"/>
        <v>0.35499999999999998</v>
      </c>
    </row>
    <row r="45" spans="1:4" x14ac:dyDescent="0.25">
      <c r="A45" s="67" t="s">
        <v>63</v>
      </c>
      <c r="B45" s="68">
        <v>45.341999999999999</v>
      </c>
      <c r="C45" s="68">
        <v>50.430999999999997</v>
      </c>
      <c r="D45" s="68">
        <f t="shared" si="3"/>
        <v>5.0889999999999986</v>
      </c>
    </row>
    <row r="46" spans="1:4" x14ac:dyDescent="0.25">
      <c r="A46" s="67" t="s">
        <v>64</v>
      </c>
      <c r="B46" s="68">
        <v>38.167000000000002</v>
      </c>
      <c r="C46" s="68">
        <v>67.444000000000003</v>
      </c>
      <c r="D46" s="68">
        <f t="shared" si="3"/>
        <v>29.277000000000001</v>
      </c>
    </row>
    <row r="47" spans="1:4" x14ac:dyDescent="0.25">
      <c r="A47" s="67" t="s">
        <v>65</v>
      </c>
      <c r="B47" s="68">
        <v>521.375</v>
      </c>
      <c r="C47" s="68">
        <v>556.03099999999995</v>
      </c>
      <c r="D47" s="68">
        <f t="shared" si="3"/>
        <v>34.655999999999949</v>
      </c>
    </row>
    <row r="48" spans="1:4" x14ac:dyDescent="0.25">
      <c r="A48" s="67" t="s">
        <v>66</v>
      </c>
      <c r="B48" s="68">
        <v>6.0000000000000001E-3</v>
      </c>
      <c r="C48" s="68"/>
      <c r="D48" s="68">
        <f t="shared" si="3"/>
        <v>6.0000000000000001E-3</v>
      </c>
    </row>
    <row r="50" spans="1:4" x14ac:dyDescent="0.25">
      <c r="A50" t="s">
        <v>73</v>
      </c>
    </row>
    <row r="51" spans="1:4" ht="45" x14ac:dyDescent="0.25">
      <c r="A51" s="64" t="s">
        <v>53</v>
      </c>
      <c r="B51" s="64" t="s">
        <v>68</v>
      </c>
      <c r="C51" s="64" t="s">
        <v>71</v>
      </c>
      <c r="D51" s="64" t="s">
        <v>56</v>
      </c>
    </row>
    <row r="52" spans="1:4" x14ac:dyDescent="0.25">
      <c r="A52" s="67" t="s">
        <v>59</v>
      </c>
      <c r="B52" s="68">
        <v>0.66500000000000004</v>
      </c>
      <c r="C52" s="68">
        <v>7.468</v>
      </c>
      <c r="D52" s="68">
        <f>ABS(B52-C52)</f>
        <v>6.8029999999999999</v>
      </c>
    </row>
    <row r="53" spans="1:4" x14ac:dyDescent="0.25">
      <c r="A53" s="67" t="s">
        <v>60</v>
      </c>
      <c r="B53" s="68">
        <v>0.45</v>
      </c>
      <c r="C53" s="68">
        <v>1.984</v>
      </c>
      <c r="D53" s="68">
        <f t="shared" ref="D53:D59" si="4">ABS(B53-C53)</f>
        <v>1.534</v>
      </c>
    </row>
    <row r="54" spans="1:4" x14ac:dyDescent="0.25">
      <c r="A54" s="67" t="s">
        <v>61</v>
      </c>
      <c r="B54" s="68">
        <v>0.68500000000000005</v>
      </c>
      <c r="C54" s="68">
        <v>2.2330000000000001</v>
      </c>
      <c r="D54" s="68">
        <f t="shared" si="4"/>
        <v>1.548</v>
      </c>
    </row>
    <row r="55" spans="1:4" x14ac:dyDescent="0.25">
      <c r="A55" s="67" t="s">
        <v>62</v>
      </c>
      <c r="B55" s="68">
        <v>0.91500000000000004</v>
      </c>
      <c r="C55" s="68">
        <v>2.36</v>
      </c>
      <c r="D55" s="68">
        <f t="shared" si="4"/>
        <v>1.4449999999999998</v>
      </c>
    </row>
    <row r="56" spans="1:4" x14ac:dyDescent="0.25">
      <c r="A56" s="67" t="s">
        <v>63</v>
      </c>
      <c r="B56" s="68">
        <v>45.341999999999999</v>
      </c>
      <c r="C56" s="68">
        <v>54.411000000000001</v>
      </c>
      <c r="D56" s="68">
        <f t="shared" si="4"/>
        <v>9.0690000000000026</v>
      </c>
    </row>
    <row r="57" spans="1:4" x14ac:dyDescent="0.25">
      <c r="A57" s="67" t="s">
        <v>64</v>
      </c>
      <c r="B57" s="68">
        <v>38.167000000000002</v>
      </c>
      <c r="C57" s="68">
        <v>108.753</v>
      </c>
      <c r="D57" s="68">
        <f t="shared" si="4"/>
        <v>70.585999999999999</v>
      </c>
    </row>
    <row r="58" spans="1:4" x14ac:dyDescent="0.25">
      <c r="A58" s="67" t="s">
        <v>65</v>
      </c>
      <c r="B58" s="68">
        <v>521.375</v>
      </c>
      <c r="C58" s="68">
        <v>601.15300000000002</v>
      </c>
      <c r="D58" s="68">
        <f t="shared" si="4"/>
        <v>79.77800000000002</v>
      </c>
    </row>
    <row r="59" spans="1:4" x14ac:dyDescent="0.25">
      <c r="A59" s="67" t="s">
        <v>66</v>
      </c>
      <c r="B59" s="68">
        <v>6.0000000000000001E-3</v>
      </c>
      <c r="C59" s="68">
        <v>3.2000000000000001E-2</v>
      </c>
      <c r="D59" s="68">
        <f t="shared" si="4"/>
        <v>2.6000000000000002E-2</v>
      </c>
    </row>
    <row r="62" spans="1:4" x14ac:dyDescent="0.25">
      <c r="A62" t="s">
        <v>74</v>
      </c>
    </row>
    <row r="63" spans="1:4" ht="45" x14ac:dyDescent="0.25">
      <c r="A63" s="64" t="s">
        <v>53</v>
      </c>
      <c r="B63" s="64" t="s">
        <v>68</v>
      </c>
      <c r="C63" s="64" t="s">
        <v>71</v>
      </c>
      <c r="D63" s="64" t="s">
        <v>56</v>
      </c>
    </row>
    <row r="64" spans="1:4" x14ac:dyDescent="0.25">
      <c r="A64" s="67" t="s">
        <v>59</v>
      </c>
      <c r="B64" s="68">
        <v>0.66500000000000004</v>
      </c>
      <c r="C64" s="68">
        <v>13.323</v>
      </c>
      <c r="D64" s="68">
        <f>ABS(B64-C64)</f>
        <v>12.658000000000001</v>
      </c>
    </row>
    <row r="65" spans="1:4" x14ac:dyDescent="0.25">
      <c r="A65" s="67" t="s">
        <v>60</v>
      </c>
      <c r="B65" s="68">
        <v>0.45</v>
      </c>
      <c r="C65" s="68">
        <v>5.069</v>
      </c>
      <c r="D65" s="68">
        <f t="shared" ref="D65:D71" si="5">ABS(B65-C65)</f>
        <v>4.6189999999999998</v>
      </c>
    </row>
    <row r="66" spans="1:4" x14ac:dyDescent="0.25">
      <c r="A66" s="67" t="s">
        <v>61</v>
      </c>
      <c r="B66" s="68">
        <v>0.68500000000000005</v>
      </c>
      <c r="C66" s="68">
        <v>5.516</v>
      </c>
      <c r="D66" s="68">
        <f t="shared" si="5"/>
        <v>4.8309999999999995</v>
      </c>
    </row>
    <row r="67" spans="1:4" x14ac:dyDescent="0.25">
      <c r="A67" s="67" t="s">
        <v>62</v>
      </c>
      <c r="B67" s="68">
        <v>0.91500000000000004</v>
      </c>
      <c r="C67" s="68">
        <v>5.6959999999999997</v>
      </c>
      <c r="D67" s="68">
        <f t="shared" si="5"/>
        <v>4.7809999999999997</v>
      </c>
    </row>
    <row r="68" spans="1:4" x14ac:dyDescent="0.25">
      <c r="A68" s="67" t="s">
        <v>63</v>
      </c>
      <c r="B68" s="68">
        <v>45.341999999999999</v>
      </c>
      <c r="C68" s="68">
        <v>58.982999999999997</v>
      </c>
      <c r="D68" s="68">
        <f t="shared" si="5"/>
        <v>13.640999999999998</v>
      </c>
    </row>
    <row r="69" spans="1:4" x14ac:dyDescent="0.25">
      <c r="A69" s="67" t="s">
        <v>64</v>
      </c>
      <c r="B69" s="68">
        <v>38.167000000000002</v>
      </c>
      <c r="C69" s="68">
        <v>220.26499999999999</v>
      </c>
      <c r="D69" s="68">
        <f t="shared" si="5"/>
        <v>182.09799999999998</v>
      </c>
    </row>
    <row r="70" spans="1:4" x14ac:dyDescent="0.25">
      <c r="A70" s="67" t="s">
        <v>65</v>
      </c>
      <c r="B70" s="68">
        <v>521.375</v>
      </c>
      <c r="C70" s="68">
        <v>717.15800000000002</v>
      </c>
      <c r="D70" s="68">
        <f t="shared" si="5"/>
        <v>195.78300000000002</v>
      </c>
    </row>
    <row r="71" spans="1:4" x14ac:dyDescent="0.25">
      <c r="A71" s="67" t="s">
        <v>66</v>
      </c>
      <c r="B71" s="68">
        <v>6.0000000000000001E-3</v>
      </c>
      <c r="C71" s="68">
        <v>0.10199999999999999</v>
      </c>
      <c r="D71" s="68">
        <f t="shared" si="5"/>
        <v>9.5999999999999988E-2</v>
      </c>
    </row>
    <row r="74" spans="1:4" x14ac:dyDescent="0.25">
      <c r="A74" s="70" t="s">
        <v>76</v>
      </c>
    </row>
    <row r="75" spans="1:4" ht="45" x14ac:dyDescent="0.25">
      <c r="A75" s="64" t="s">
        <v>53</v>
      </c>
      <c r="B75" s="64" t="s">
        <v>68</v>
      </c>
      <c r="C75" s="64" t="s">
        <v>71</v>
      </c>
      <c r="D75" s="64" t="s">
        <v>56</v>
      </c>
    </row>
    <row r="76" spans="1:4" x14ac:dyDescent="0.25">
      <c r="A76" s="67" t="s">
        <v>59</v>
      </c>
      <c r="B76" s="68">
        <v>0.66500000000000004</v>
      </c>
      <c r="C76" s="68">
        <v>0.66500000000000004</v>
      </c>
      <c r="D76" s="68">
        <f>ABS(B76-C76)</f>
        <v>0</v>
      </c>
    </row>
    <row r="77" spans="1:4" x14ac:dyDescent="0.25">
      <c r="A77" s="67" t="s">
        <v>60</v>
      </c>
      <c r="B77" s="68">
        <v>0.45</v>
      </c>
      <c r="C77" s="68">
        <v>0.45</v>
      </c>
      <c r="D77" s="68">
        <f t="shared" ref="D77:D83" si="6">ABS(B77-C77)</f>
        <v>0</v>
      </c>
    </row>
    <row r="78" spans="1:4" x14ac:dyDescent="0.25">
      <c r="A78" s="67" t="s">
        <v>61</v>
      </c>
      <c r="B78" s="68">
        <v>0.68500000000000005</v>
      </c>
      <c r="C78" s="68">
        <v>0.68500000000000005</v>
      </c>
      <c r="D78" s="68">
        <f t="shared" si="6"/>
        <v>0</v>
      </c>
    </row>
    <row r="79" spans="1:4" x14ac:dyDescent="0.25">
      <c r="A79" s="67" t="s">
        <v>62</v>
      </c>
      <c r="B79" s="68">
        <v>0.91500000000000004</v>
      </c>
      <c r="C79" s="68">
        <v>0.91500000000000004</v>
      </c>
      <c r="D79" s="68">
        <f t="shared" si="6"/>
        <v>0</v>
      </c>
    </row>
    <row r="80" spans="1:4" x14ac:dyDescent="0.25">
      <c r="A80" s="67" t="s">
        <v>63</v>
      </c>
      <c r="B80" s="68">
        <v>45.341999999999999</v>
      </c>
      <c r="C80" s="68">
        <v>45.341999999999999</v>
      </c>
      <c r="D80" s="68">
        <f t="shared" si="6"/>
        <v>0</v>
      </c>
    </row>
    <row r="81" spans="1:4" x14ac:dyDescent="0.25">
      <c r="A81" s="67" t="s">
        <v>64</v>
      </c>
      <c r="B81" s="68">
        <v>38.167000000000002</v>
      </c>
      <c r="C81" s="68">
        <v>38.167000000000002</v>
      </c>
      <c r="D81" s="68">
        <f t="shared" si="6"/>
        <v>0</v>
      </c>
    </row>
    <row r="82" spans="1:4" x14ac:dyDescent="0.25">
      <c r="A82" s="67" t="s">
        <v>65</v>
      </c>
      <c r="B82" s="68">
        <v>521.375</v>
      </c>
      <c r="C82" s="68">
        <v>521.375</v>
      </c>
      <c r="D82" s="68">
        <f t="shared" si="6"/>
        <v>0</v>
      </c>
    </row>
    <row r="83" spans="1:4" x14ac:dyDescent="0.25">
      <c r="A83" s="67" t="s">
        <v>66</v>
      </c>
      <c r="B83" s="68">
        <v>6.0000000000000001E-3</v>
      </c>
      <c r="C83" s="68">
        <v>1.2999999999999999E-2</v>
      </c>
      <c r="D83" s="68">
        <f t="shared" si="6"/>
        <v>6.9999999999999993E-3</v>
      </c>
    </row>
    <row r="87" spans="1:4" x14ac:dyDescent="0.25">
      <c r="A87" s="70" t="s">
        <v>77</v>
      </c>
    </row>
    <row r="88" spans="1:4" ht="45" x14ac:dyDescent="0.25">
      <c r="A88" s="64" t="s">
        <v>53</v>
      </c>
      <c r="B88" s="64" t="s">
        <v>68</v>
      </c>
      <c r="C88" s="64" t="s">
        <v>71</v>
      </c>
      <c r="D88" s="64" t="s">
        <v>56</v>
      </c>
    </row>
    <row r="89" spans="1:4" x14ac:dyDescent="0.25">
      <c r="A89" s="67" t="s">
        <v>59</v>
      </c>
      <c r="B89" s="68">
        <v>0.66500000000000004</v>
      </c>
      <c r="C89" s="68">
        <v>0.66500000000000004</v>
      </c>
      <c r="D89" s="68">
        <f>ABS(B89-C89)</f>
        <v>0</v>
      </c>
    </row>
    <row r="90" spans="1:4" x14ac:dyDescent="0.25">
      <c r="A90" s="67" t="s">
        <v>60</v>
      </c>
      <c r="B90" s="68">
        <v>0.45</v>
      </c>
      <c r="C90" s="68">
        <v>0.45</v>
      </c>
      <c r="D90" s="68">
        <f t="shared" ref="D90:D96" si="7">ABS(B90-C90)</f>
        <v>0</v>
      </c>
    </row>
    <row r="91" spans="1:4" x14ac:dyDescent="0.25">
      <c r="A91" s="67" t="s">
        <v>61</v>
      </c>
      <c r="B91" s="68">
        <v>0.68500000000000005</v>
      </c>
      <c r="C91" s="68">
        <v>0.68500000000000005</v>
      </c>
      <c r="D91" s="68">
        <f t="shared" si="7"/>
        <v>0</v>
      </c>
    </row>
    <row r="92" spans="1:4" x14ac:dyDescent="0.25">
      <c r="A92" s="67" t="s">
        <v>62</v>
      </c>
      <c r="B92" s="68">
        <v>0.91500000000000004</v>
      </c>
      <c r="C92" s="68">
        <v>0.91500000000000004</v>
      </c>
      <c r="D92" s="68">
        <f t="shared" si="7"/>
        <v>0</v>
      </c>
    </row>
    <row r="93" spans="1:4" x14ac:dyDescent="0.25">
      <c r="A93" s="67" t="s">
        <v>63</v>
      </c>
      <c r="B93" s="68">
        <v>45.341999999999999</v>
      </c>
      <c r="C93" s="68">
        <v>45.341999999999999</v>
      </c>
      <c r="D93" s="68">
        <f t="shared" si="7"/>
        <v>0</v>
      </c>
    </row>
    <row r="94" spans="1:4" x14ac:dyDescent="0.25">
      <c r="A94" s="67" t="s">
        <v>64</v>
      </c>
      <c r="B94" s="68">
        <v>38.167000000000002</v>
      </c>
      <c r="C94" s="68">
        <v>38.167000000000002</v>
      </c>
      <c r="D94" s="68">
        <f t="shared" si="7"/>
        <v>0</v>
      </c>
    </row>
    <row r="95" spans="1:4" x14ac:dyDescent="0.25">
      <c r="A95" s="67" t="s">
        <v>65</v>
      </c>
      <c r="B95" s="68">
        <v>521.375</v>
      </c>
      <c r="C95" s="68">
        <v>521.375</v>
      </c>
      <c r="D95" s="68">
        <f t="shared" si="7"/>
        <v>0</v>
      </c>
    </row>
    <row r="96" spans="1:4" x14ac:dyDescent="0.25">
      <c r="A96" s="67" t="s">
        <v>66</v>
      </c>
      <c r="B96" s="68">
        <v>6.0000000000000001E-3</v>
      </c>
      <c r="C96" s="68">
        <v>4.0000000000000001E-3</v>
      </c>
      <c r="D96" s="68">
        <f t="shared" si="7"/>
        <v>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Obsluha na pokladni</vt:lpstr>
      <vt:lpstr>Odchod z pokladne</vt:lpstr>
      <vt:lpstr>Časy medzi príchodmi zákazníkov</vt:lpstr>
      <vt:lpstr>CD - Početnosť ľudí v príchod</vt:lpstr>
      <vt:lpstr>VAL - Pobyt v systéme</vt:lpstr>
      <vt:lpstr>VAL - Dĺžka radu pri pokladni</vt:lpstr>
      <vt:lpstr>VAL - Doba čakania v rade</vt:lpstr>
      <vt:lpstr>Validacia modelu</vt:lpstr>
      <vt:lpstr>Vyhodnotenie experimentov</vt:lpstr>
      <vt:lpstr>'VAL - Pobyt v systéme'!cas_v_systeme_Katka</vt:lpstr>
      <vt:lpstr>'VAL - Dĺžka radu pri pokladni'!dlzkaRadu</vt:lpstr>
      <vt:lpstr>'Obsluha na pokladni'!doba_obsluhypokladne_1</vt:lpstr>
      <vt:lpstr>'Obsluha na pokladni'!New_Text_Document</vt:lpstr>
      <vt:lpstr>'CD - Početnosť ľudí v príchod'!pocet_prichLudi</vt:lpstr>
      <vt:lpstr>'Časy medzi príchodmi zákazníkov'!pocet_prichLudi_1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Katka</dc:creator>
  <cp:lastModifiedBy>Katka</cp:lastModifiedBy>
  <dcterms:created xsi:type="dcterms:W3CDTF">2016-11-10T06:53:11Z</dcterms:created>
  <dcterms:modified xsi:type="dcterms:W3CDTF">2016-12-07T00:20:56Z</dcterms:modified>
</cp:coreProperties>
</file>