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a622e73a08a1366/Stevens/Sem-2/KDDM/HW6/"/>
    </mc:Choice>
  </mc:AlternateContent>
  <xr:revisionPtr revIDLastSave="227" documentId="11_F25DC773A252ABDACC104872299C79FC5ADE58EE" xr6:coauthVersionLast="47" xr6:coauthVersionMax="47" xr10:uidLastSave="{BE59099F-BF4A-4FA2-A79A-88DB29D2EC2B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I20" i="1"/>
  <c r="J20" i="1"/>
  <c r="K20" i="1"/>
  <c r="N20" i="1"/>
  <c r="N26" i="1"/>
  <c r="N25" i="1"/>
  <c r="N24" i="1"/>
  <c r="L25" i="1"/>
  <c r="L26" i="1"/>
  <c r="K26" i="1"/>
  <c r="J26" i="1"/>
  <c r="K25" i="1"/>
  <c r="K24" i="1"/>
  <c r="J25" i="1"/>
  <c r="M25" i="1" s="1"/>
  <c r="J24" i="1"/>
  <c r="I24" i="1"/>
  <c r="N21" i="1"/>
  <c r="K21" i="1"/>
  <c r="J21" i="1"/>
  <c r="M21" i="1" s="1"/>
  <c r="O21" i="1" s="1"/>
  <c r="N17" i="1"/>
  <c r="N16" i="1"/>
  <c r="F3" i="1"/>
  <c r="F4" i="1"/>
  <c r="F5" i="1"/>
  <c r="F6" i="1"/>
  <c r="F7" i="1"/>
  <c r="F8" i="1"/>
  <c r="F9" i="1"/>
  <c r="F10" i="1"/>
  <c r="F11" i="1"/>
  <c r="F12" i="1"/>
  <c r="F2" i="1"/>
  <c r="J17" i="1"/>
  <c r="I17" i="1"/>
  <c r="K16" i="1"/>
  <c r="J16" i="1"/>
  <c r="M16" i="1" s="1"/>
  <c r="N15" i="1"/>
  <c r="L15" i="1"/>
  <c r="K15" i="1"/>
  <c r="M15" i="1" s="1"/>
  <c r="O15" i="1" s="1"/>
  <c r="N14" i="1"/>
  <c r="M20" i="1" l="1"/>
  <c r="O20" i="1" s="1"/>
  <c r="O25" i="1"/>
  <c r="M17" i="1"/>
  <c r="O17" i="1" s="1"/>
  <c r="M24" i="1"/>
  <c r="O24" i="1" s="1"/>
  <c r="O16" i="1"/>
  <c r="M26" i="1"/>
  <c r="O26" i="1" s="1"/>
  <c r="O27" i="1" l="1"/>
  <c r="K14" i="1" l="1"/>
  <c r="J14" i="1"/>
  <c r="I14" i="1"/>
  <c r="J3" i="1"/>
  <c r="K3" i="1" s="1"/>
  <c r="J4" i="1"/>
  <c r="K4" i="1" s="1"/>
  <c r="J5" i="1"/>
  <c r="K5" i="1" s="1"/>
  <c r="J2" i="1"/>
  <c r="K2" i="1" s="1"/>
  <c r="E3" i="1"/>
  <c r="E4" i="1"/>
  <c r="E5" i="1"/>
  <c r="E6" i="1"/>
  <c r="E7" i="1"/>
  <c r="E8" i="1"/>
  <c r="E9" i="1"/>
  <c r="E10" i="1"/>
  <c r="E11" i="1"/>
  <c r="E12" i="1"/>
  <c r="E2" i="1"/>
  <c r="M14" i="1" l="1"/>
  <c r="O14" i="1" s="1"/>
  <c r="O18" i="1" s="1"/>
  <c r="K6" i="1"/>
</calcChain>
</file>

<file path=xl/sharedStrings.xml><?xml version="1.0" encoding="utf-8"?>
<sst xmlns="http://schemas.openxmlformats.org/spreadsheetml/2006/main" count="62" uniqueCount="34">
  <si>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</si>
  <si>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</si>
  <si>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</si>
  <si>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</si>
  <si>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</si>
  <si>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</si>
  <si>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</si>
  <si>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</si>
  <si>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</si>
  <si>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</si>
  <si>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Child Nodes</t>
  </si>
  <si>
    <t>L1</t>
  </si>
  <si>
    <t>L2</t>
  </si>
  <si>
    <t>L3</t>
  </si>
  <si>
    <t>L4</t>
  </si>
  <si>
    <t>pj</t>
  </si>
  <si>
    <t>Salary Category</t>
  </si>
  <si>
    <t>Pj</t>
  </si>
  <si>
    <t>Level 1</t>
  </si>
  <si>
    <t>Level 2</t>
  </si>
  <si>
    <t>Level 3</t>
  </si>
  <si>
    <t>Level 4</t>
  </si>
  <si>
    <t>Count</t>
  </si>
  <si>
    <t>Total</t>
  </si>
  <si>
    <t>-pj*LOG(pj)</t>
  </si>
  <si>
    <t>Net Gain=0.776</t>
  </si>
  <si>
    <t>Net Gain=0.380</t>
  </si>
  <si>
    <t>Net Gains=0.380</t>
  </si>
  <si>
    <t>totalEntropy</t>
  </si>
  <si>
    <t>totalEntropy * pj</t>
  </si>
  <si>
    <t>Age Group</t>
  </si>
  <si>
    <t>0-30</t>
  </si>
  <si>
    <t>31-40</t>
  </si>
  <si>
    <t>40+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</si>
</sst>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6365C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2" fontId="5" fillId="0" borderId="1" xfId="0" applyNumberFormat="1" applyFont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right" vertical="center"/>
    </xf>
    <xf numFmtId="2" fontId="4" fillId="6" borderId="0" xfId="0" applyNumberFormat="1" applyFont="1" applyFill="1" applyBorder="1" applyAlignment="1">
      <alignment horizontal="right" vertical="center"/>
    </xf>
    <xf numFmtId="2" fontId="0" fillId="0" borderId="1" xfId="0" applyNumberFormat="1" applyBorder="1"/>
    <xf numFmtId="0" fontId="5" fillId="0" borderId="1" xfId="0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5" borderId="2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3" fontId="0" fillId="0" borderId="1" xfId="0" applyNumberFormat="1" applyBorder="1"/>
    <xf numFmtId="6" fontId="0" fillId="0" borderId="1" xfId="0" applyNumberFormat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K7" sqref="K7"/>
    </sheetView>
  </sheetViews>
  <sheetFormatPr defaultRowHeight="14.4" x14ac:dyDescent="0.3"/>
  <cols>
    <col min="1" max="1" width="13.5546875" customWidth="1"/>
    <col min="3" max="3" width="7" customWidth="1"/>
    <col min="4" max="4" width="12.77734375" customWidth="1"/>
    <col min="7" max="7" width="12" customWidth="1"/>
    <col min="8" max="8" width="12.21875" customWidth="1"/>
    <col min="13" max="13" width="16.88671875" customWidth="1"/>
    <col min="15" max="15" width="16.5546875" customWidth="1"/>
    <col min="16" max="16" width="13.1093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1" t="s">
        <v>16</v>
      </c>
      <c r="F1" s="21" t="s">
        <v>30</v>
      </c>
      <c r="H1" s="3"/>
      <c r="I1" s="3" t="s">
        <v>22</v>
      </c>
      <c r="J1" s="3" t="s">
        <v>17</v>
      </c>
      <c r="K1" s="24" t="s">
        <v>24</v>
      </c>
    </row>
    <row r="2" spans="1:16" x14ac:dyDescent="0.3">
      <c r="A2" s="3" t="s">
        <v>4</v>
      </c>
      <c r="B2" s="3" t="s">
        <v>5</v>
      </c>
      <c r="C2" s="3">
        <v>45</v>
      </c>
      <c r="D2" s="22">
        <v>48000</v>
      </c>
      <c r="E2" s="3" t="str">
        <f>IF(D2&lt;35000, "Level 1", IF(D2&lt;45000, "Level 2", IF(D2&lt;55000, "Level 3", "Level 4")))</f>
        <v>Level 3</v>
      </c>
      <c r="F2" s="3" t="str">
        <f>IF(C2&lt;=30, "0-30", IF(C2&lt;=40, "31-40", "Above 40"))</f>
        <v>Above 40</v>
      </c>
      <c r="H2" s="3" t="s">
        <v>18</v>
      </c>
      <c r="I2" s="3">
        <v>2</v>
      </c>
      <c r="J2" s="3">
        <f>I2/$I$6</f>
        <v>0.18181818181818182</v>
      </c>
      <c r="K2" s="3">
        <f>-J2*LOG(J2,2)</f>
        <v>0.44716938520678134</v>
      </c>
    </row>
    <row r="3" spans="1:16" x14ac:dyDescent="0.3">
      <c r="A3" s="3" t="s">
        <v>4</v>
      </c>
      <c r="B3" s="3" t="s">
        <v>6</v>
      </c>
      <c r="C3" s="3">
        <v>25</v>
      </c>
      <c r="D3" s="22">
        <v>25000</v>
      </c>
      <c r="E3" s="3" t="str">
        <f t="shared" ref="E3:E12" si="0">IF(D3&lt;35000, "Level 1", IF(D3&lt;45000, "Level 2", IF(D3&lt;55000, "Level 3", "Level 4")))</f>
        <v>Level 1</v>
      </c>
      <c r="F3" s="3" t="str">
        <f t="shared" ref="F3:F12" si="1">IF(C3&lt;=30, "0-30", IF(C3&lt;=40, "31-40", "Above 40"))</f>
        <v>0-30</v>
      </c>
      <c r="H3" s="3" t="s">
        <v>19</v>
      </c>
      <c r="I3" s="3">
        <v>3</v>
      </c>
      <c r="J3" s="3">
        <f t="shared" ref="J3:J5" si="2">I3/$I$6</f>
        <v>0.27272727272727271</v>
      </c>
      <c r="K3" s="3">
        <f t="shared" ref="K3:K5" si="3">-J3*LOG(J3,2)</f>
        <v>0.51121885034076575</v>
      </c>
    </row>
    <row r="4" spans="1:16" x14ac:dyDescent="0.3">
      <c r="A4" s="3" t="s">
        <v>4</v>
      </c>
      <c r="B4" s="3" t="s">
        <v>6</v>
      </c>
      <c r="C4" s="3">
        <v>33</v>
      </c>
      <c r="D4" s="22">
        <v>35000</v>
      </c>
      <c r="E4" s="3" t="str">
        <f t="shared" si="0"/>
        <v>Level 2</v>
      </c>
      <c r="F4" s="3" t="str">
        <f t="shared" si="1"/>
        <v>31-40</v>
      </c>
      <c r="H4" s="3" t="s">
        <v>20</v>
      </c>
      <c r="I4" s="3">
        <v>4</v>
      </c>
      <c r="J4" s="3">
        <f t="shared" si="2"/>
        <v>0.36363636363636365</v>
      </c>
      <c r="K4" s="3">
        <f t="shared" si="3"/>
        <v>0.53070240677719904</v>
      </c>
    </row>
    <row r="5" spans="1:16" x14ac:dyDescent="0.3">
      <c r="A5" s="3" t="s">
        <v>7</v>
      </c>
      <c r="B5" s="3" t="s">
        <v>6</v>
      </c>
      <c r="C5" s="3">
        <v>25</v>
      </c>
      <c r="D5" s="22">
        <v>45000</v>
      </c>
      <c r="E5" s="3" t="str">
        <f t="shared" si="0"/>
        <v>Level 3</v>
      </c>
      <c r="F5" s="3" t="str">
        <f t="shared" si="1"/>
        <v>0-30</v>
      </c>
      <c r="H5" s="3" t="s">
        <v>21</v>
      </c>
      <c r="I5" s="3">
        <v>2</v>
      </c>
      <c r="J5" s="3">
        <f t="shared" si="2"/>
        <v>0.18181818181818182</v>
      </c>
      <c r="K5" s="3">
        <f t="shared" si="3"/>
        <v>0.44716938520678134</v>
      </c>
    </row>
    <row r="6" spans="1:16" x14ac:dyDescent="0.3">
      <c r="A6" s="3" t="s">
        <v>7</v>
      </c>
      <c r="B6" s="3" t="s">
        <v>5</v>
      </c>
      <c r="C6" s="3">
        <v>35</v>
      </c>
      <c r="D6" s="23">
        <v>65000</v>
      </c>
      <c r="E6" s="3" t="str">
        <f t="shared" si="0"/>
        <v>Level 4</v>
      </c>
      <c r="F6" s="3" t="str">
        <f t="shared" si="1"/>
        <v>31-40</v>
      </c>
      <c r="H6" s="3" t="s">
        <v>23</v>
      </c>
      <c r="I6" s="3">
        <v>11</v>
      </c>
      <c r="J6" s="3"/>
      <c r="K6" s="3">
        <f>SUM(K2:K5)</f>
        <v>1.9362600275315274</v>
      </c>
    </row>
    <row r="7" spans="1:16" x14ac:dyDescent="0.3">
      <c r="A7" s="3" t="s">
        <v>7</v>
      </c>
      <c r="B7" s="3" t="s">
        <v>6</v>
      </c>
      <c r="C7" s="3">
        <v>26</v>
      </c>
      <c r="D7" s="22">
        <v>45000</v>
      </c>
      <c r="E7" s="3" t="str">
        <f t="shared" si="0"/>
        <v>Level 3</v>
      </c>
      <c r="F7" s="3" t="str">
        <f t="shared" si="1"/>
        <v>0-30</v>
      </c>
    </row>
    <row r="8" spans="1:16" x14ac:dyDescent="0.3">
      <c r="A8" s="3" t="s">
        <v>7</v>
      </c>
      <c r="B8" s="3" t="s">
        <v>5</v>
      </c>
      <c r="C8" s="3">
        <v>45</v>
      </c>
      <c r="D8" s="22">
        <v>70000</v>
      </c>
      <c r="E8" s="3" t="str">
        <f t="shared" si="0"/>
        <v>Level 4</v>
      </c>
      <c r="F8" s="3" t="str">
        <f t="shared" si="1"/>
        <v>Above 40</v>
      </c>
    </row>
    <row r="9" spans="1:16" x14ac:dyDescent="0.3">
      <c r="A9" s="3" t="s">
        <v>8</v>
      </c>
      <c r="B9" s="3" t="s">
        <v>5</v>
      </c>
      <c r="C9" s="3">
        <v>40</v>
      </c>
      <c r="D9" s="22">
        <v>50000</v>
      </c>
      <c r="E9" s="3" t="str">
        <f t="shared" si="0"/>
        <v>Level 3</v>
      </c>
      <c r="F9" s="3" t="str">
        <f t="shared" si="1"/>
        <v>31-40</v>
      </c>
    </row>
    <row r="10" spans="1:16" x14ac:dyDescent="0.3">
      <c r="A10" s="3" t="s">
        <v>8</v>
      </c>
      <c r="B10" s="3" t="s">
        <v>6</v>
      </c>
      <c r="C10" s="3">
        <v>30</v>
      </c>
      <c r="D10" s="22">
        <v>40000</v>
      </c>
      <c r="E10" s="3" t="str">
        <f t="shared" si="0"/>
        <v>Level 2</v>
      </c>
      <c r="F10" s="3" t="str">
        <f t="shared" si="1"/>
        <v>0-30</v>
      </c>
    </row>
    <row r="11" spans="1:16" x14ac:dyDescent="0.3">
      <c r="A11" s="3" t="s">
        <v>9</v>
      </c>
      <c r="B11" s="3" t="s">
        <v>5</v>
      </c>
      <c r="C11" s="3">
        <v>50</v>
      </c>
      <c r="D11" s="22">
        <v>40000</v>
      </c>
      <c r="E11" s="3" t="str">
        <f t="shared" si="0"/>
        <v>Level 2</v>
      </c>
      <c r="F11" s="3" t="str">
        <f t="shared" si="1"/>
        <v>Above 40</v>
      </c>
    </row>
    <row r="12" spans="1:16" x14ac:dyDescent="0.3">
      <c r="A12" s="3" t="s">
        <v>9</v>
      </c>
      <c r="B12" s="3" t="s">
        <v>6</v>
      </c>
      <c r="C12" s="3">
        <v>25</v>
      </c>
      <c r="D12" s="22">
        <v>25000</v>
      </c>
      <c r="E12" s="3" t="str">
        <f t="shared" si="0"/>
        <v>Level 1</v>
      </c>
      <c r="F12" s="3" t="str">
        <f t="shared" si="1"/>
        <v>0-30</v>
      </c>
    </row>
    <row r="13" spans="1:16" x14ac:dyDescent="0.3">
      <c r="G13" s="3"/>
      <c r="H13" s="4" t="s">
        <v>10</v>
      </c>
      <c r="I13" s="5" t="s">
        <v>11</v>
      </c>
      <c r="J13" s="5" t="s">
        <v>12</v>
      </c>
      <c r="K13" s="5" t="s">
        <v>13</v>
      </c>
      <c r="L13" s="5" t="s">
        <v>14</v>
      </c>
      <c r="M13" s="5" t="s">
        <v>28</v>
      </c>
      <c r="N13" s="6" t="s">
        <v>15</v>
      </c>
      <c r="O13" s="6" t="s">
        <v>29</v>
      </c>
      <c r="P13" s="8"/>
    </row>
    <row r="14" spans="1:16" x14ac:dyDescent="0.3">
      <c r="G14" s="7" t="s">
        <v>0</v>
      </c>
      <c r="H14" s="7" t="s">
        <v>4</v>
      </c>
      <c r="I14" s="9">
        <f>-1/3*LOG(1/3,2)</f>
        <v>0.52832083357371873</v>
      </c>
      <c r="J14" s="9">
        <f>-1/3*LOG(1/3,2)</f>
        <v>0.52832083357371873</v>
      </c>
      <c r="K14" s="9">
        <f>-1/3*LOG(1/3,2)</f>
        <v>0.52832083357371873</v>
      </c>
      <c r="L14" s="9">
        <v>0</v>
      </c>
      <c r="M14" s="9">
        <f>SUM(I14:L14)</f>
        <v>1.5849625007211561</v>
      </c>
      <c r="N14" s="10">
        <f>3/11</f>
        <v>0.27272727272727271</v>
      </c>
      <c r="O14" s="10">
        <f>M14*N14</f>
        <v>0.43226250019667889</v>
      </c>
      <c r="P14" s="11"/>
    </row>
    <row r="15" spans="1:16" x14ac:dyDescent="0.3">
      <c r="G15" s="7"/>
      <c r="H15" s="7" t="s">
        <v>7</v>
      </c>
      <c r="I15" s="9">
        <v>0</v>
      </c>
      <c r="J15" s="9">
        <v>0</v>
      </c>
      <c r="K15" s="9">
        <f>-1/2*LOG(1/2,2)</f>
        <v>0.5</v>
      </c>
      <c r="L15" s="9">
        <f>-1/2*LOG(1/2,2)</f>
        <v>0.5</v>
      </c>
      <c r="M15" s="9">
        <f t="shared" ref="M15:M26" si="4">SUM(I15:L15)</f>
        <v>1</v>
      </c>
      <c r="N15" s="10">
        <f>4/11</f>
        <v>0.36363636363636365</v>
      </c>
      <c r="O15" s="10">
        <f t="shared" ref="O15:O26" si="5">M15*N15</f>
        <v>0.36363636363636365</v>
      </c>
      <c r="P15" s="11"/>
    </row>
    <row r="16" spans="1:16" x14ac:dyDescent="0.3">
      <c r="G16" s="7"/>
      <c r="H16" s="7" t="s">
        <v>8</v>
      </c>
      <c r="I16" s="9">
        <v>0</v>
      </c>
      <c r="J16" s="9">
        <f>-1/2*LOG(1/2,2)</f>
        <v>0.5</v>
      </c>
      <c r="K16" s="9">
        <f>-1/2*LOG(1/2,2)</f>
        <v>0.5</v>
      </c>
      <c r="L16" s="9">
        <v>0</v>
      </c>
      <c r="M16" s="9">
        <f t="shared" si="4"/>
        <v>1</v>
      </c>
      <c r="N16" s="10">
        <f>2/11</f>
        <v>0.18181818181818182</v>
      </c>
      <c r="O16" s="10">
        <f t="shared" si="5"/>
        <v>0.18181818181818182</v>
      </c>
      <c r="P16" s="11"/>
    </row>
    <row r="17" spans="7:16" x14ac:dyDescent="0.3">
      <c r="G17" s="7"/>
      <c r="H17" s="7" t="s">
        <v>9</v>
      </c>
      <c r="I17" s="9">
        <f>-1/2*LOG(1/2,2)</f>
        <v>0.5</v>
      </c>
      <c r="J17" s="9">
        <f>-1/2*LOG(1/2,2)</f>
        <v>0.5</v>
      </c>
      <c r="K17" s="9">
        <v>0</v>
      </c>
      <c r="L17" s="9">
        <v>0</v>
      </c>
      <c r="M17" s="9">
        <f t="shared" si="4"/>
        <v>1</v>
      </c>
      <c r="N17" s="10">
        <f>2/11</f>
        <v>0.18181818181818182</v>
      </c>
      <c r="O17" s="10">
        <f t="shared" si="5"/>
        <v>0.18181818181818182</v>
      </c>
      <c r="P17" s="11"/>
    </row>
    <row r="18" spans="7:16" s="1" customFormat="1" x14ac:dyDescent="0.3">
      <c r="G18" s="3" t="s">
        <v>23</v>
      </c>
      <c r="H18" s="3"/>
      <c r="I18" s="3"/>
      <c r="J18" s="3"/>
      <c r="K18" s="3"/>
      <c r="L18" s="3"/>
      <c r="M18" s="3"/>
      <c r="N18" s="3">
        <v>1</v>
      </c>
      <c r="O18" s="12">
        <f>SUM(O14:O17)</f>
        <v>1.1595352274694062</v>
      </c>
      <c r="P18" s="11"/>
    </row>
    <row r="19" spans="7:16" x14ac:dyDescent="0.3">
      <c r="G19" s="16" t="s">
        <v>25</v>
      </c>
      <c r="H19" s="17"/>
      <c r="I19" s="17"/>
      <c r="J19" s="17"/>
      <c r="K19" s="17"/>
      <c r="L19" s="17"/>
      <c r="M19" s="17"/>
      <c r="N19" s="17"/>
      <c r="O19" s="18"/>
    </row>
    <row r="20" spans="7:16" x14ac:dyDescent="0.3">
      <c r="G20" s="3" t="s">
        <v>1</v>
      </c>
      <c r="H20" s="13" t="s">
        <v>6</v>
      </c>
      <c r="I20" s="9">
        <f>-1/3*LOG(1/3,2)</f>
        <v>0.52832083357371873</v>
      </c>
      <c r="J20" s="9">
        <f>-1/3*LOG(1/3,2)</f>
        <v>0.52832083357371873</v>
      </c>
      <c r="K20" s="9">
        <f>-1/3*LOG(1/3,2)</f>
        <v>0.52832083357371873</v>
      </c>
      <c r="L20" s="14">
        <v>0</v>
      </c>
      <c r="M20" s="9">
        <f t="shared" si="4"/>
        <v>1.5849625007211561</v>
      </c>
      <c r="N20" s="3">
        <f>6/11</f>
        <v>0.54545454545454541</v>
      </c>
      <c r="O20" s="10">
        <f t="shared" si="5"/>
        <v>0.86452500039335778</v>
      </c>
    </row>
    <row r="21" spans="7:16" x14ac:dyDescent="0.3">
      <c r="G21" s="3"/>
      <c r="H21" s="13" t="s">
        <v>5</v>
      </c>
      <c r="I21" s="15">
        <v>0</v>
      </c>
      <c r="J21" s="15">
        <f>-0.2*LOG(0.2,2)</f>
        <v>0.46438561897747244</v>
      </c>
      <c r="K21" s="15">
        <f>-0.4*LOG(0.4,2)</f>
        <v>0.52877123795494485</v>
      </c>
      <c r="L21" s="15">
        <v>0.52900000000000003</v>
      </c>
      <c r="M21" s="9">
        <f t="shared" si="4"/>
        <v>1.5221568569324173</v>
      </c>
      <c r="N21" s="3">
        <f>5/11</f>
        <v>0.45454545454545453</v>
      </c>
      <c r="O21" s="10">
        <f t="shared" si="5"/>
        <v>0.69188948042382603</v>
      </c>
    </row>
    <row r="22" spans="7:16" x14ac:dyDescent="0.3">
      <c r="G22" s="3" t="s">
        <v>23</v>
      </c>
      <c r="H22" s="3"/>
      <c r="I22" s="3"/>
      <c r="J22" s="3"/>
      <c r="K22" s="3"/>
      <c r="L22" s="3"/>
      <c r="M22" s="3"/>
      <c r="N22" s="3">
        <v>1</v>
      </c>
      <c r="O22" s="12">
        <f>SUM(O20:O21)</f>
        <v>1.5564144808171838</v>
      </c>
    </row>
    <row r="23" spans="7:16" s="1" customFormat="1" x14ac:dyDescent="0.3">
      <c r="G23" s="16" t="s">
        <v>26</v>
      </c>
      <c r="H23" s="17"/>
      <c r="I23" s="17"/>
      <c r="J23" s="17"/>
      <c r="K23" s="17"/>
      <c r="L23" s="17"/>
      <c r="M23" s="17"/>
      <c r="N23" s="17"/>
      <c r="O23" s="18"/>
    </row>
    <row r="24" spans="7:16" x14ac:dyDescent="0.3">
      <c r="G24" s="3" t="s">
        <v>2</v>
      </c>
      <c r="H24" s="13" t="s">
        <v>31</v>
      </c>
      <c r="I24" s="15">
        <f>-0.4*LOG(0.4,2)</f>
        <v>0.52877123795494485</v>
      </c>
      <c r="J24" s="15">
        <f>-0.2*LOG(0.2,2)</f>
        <v>0.46438561897747244</v>
      </c>
      <c r="K24" s="15">
        <f>-0.4*LOG(0.4,2)</f>
        <v>0.52877123795494485</v>
      </c>
      <c r="L24" s="15">
        <v>0</v>
      </c>
      <c r="M24" s="9">
        <f t="shared" si="4"/>
        <v>1.5219280948873621</v>
      </c>
      <c r="N24" s="3">
        <f>5/11</f>
        <v>0.45454545454545453</v>
      </c>
      <c r="O24" s="10">
        <f t="shared" si="5"/>
        <v>0.69178549767607367</v>
      </c>
    </row>
    <row r="25" spans="7:16" x14ac:dyDescent="0.3">
      <c r="G25" s="3"/>
      <c r="H25" s="13" t="s">
        <v>32</v>
      </c>
      <c r="I25" s="15">
        <v>0</v>
      </c>
      <c r="J25" s="15">
        <f>-0.333333333333333*LOG(0.333333333333333,2)</f>
        <v>0.52832083357371862</v>
      </c>
      <c r="K25" s="15">
        <f>-0.333333333333333*LOG(0.333333333333333,2)</f>
        <v>0.52832083357371862</v>
      </c>
      <c r="L25" s="15">
        <f>-0.333333333333333*LOG(0.333333333333333,2)</f>
        <v>0.52832083357371862</v>
      </c>
      <c r="M25" s="9">
        <f t="shared" si="4"/>
        <v>1.5849625007211559</v>
      </c>
      <c r="N25" s="3">
        <f>3/11</f>
        <v>0.27272727272727271</v>
      </c>
      <c r="O25" s="10">
        <f t="shared" si="5"/>
        <v>0.43226250019667883</v>
      </c>
    </row>
    <row r="26" spans="7:16" x14ac:dyDescent="0.3">
      <c r="G26" s="3"/>
      <c r="H26" s="13" t="s">
        <v>33</v>
      </c>
      <c r="I26" s="15">
        <v>0</v>
      </c>
      <c r="J26" s="15">
        <f>-0.333333333333333*LOG(0.333333333333333,2)</f>
        <v>0.52832083357371862</v>
      </c>
      <c r="K26" s="15">
        <f>-0.333333333333333*LOG(0.333333333333333,2)</f>
        <v>0.52832083357371862</v>
      </c>
      <c r="L26" s="15">
        <f>-0.333333333333333*LOG(0.333333333333333,2)</f>
        <v>0.52832083357371862</v>
      </c>
      <c r="M26" s="9">
        <f t="shared" si="4"/>
        <v>1.5849625007211559</v>
      </c>
      <c r="N26" s="3">
        <f>3/11</f>
        <v>0.27272727272727271</v>
      </c>
      <c r="O26" s="10">
        <f t="shared" si="5"/>
        <v>0.43226250019667883</v>
      </c>
    </row>
    <row r="27" spans="7:16" x14ac:dyDescent="0.3">
      <c r="G27" s="3" t="s">
        <v>23</v>
      </c>
      <c r="H27" s="3"/>
      <c r="I27" s="3"/>
      <c r="J27" s="3"/>
      <c r="K27" s="3"/>
      <c r="L27" s="3"/>
      <c r="M27" s="3"/>
      <c r="N27" s="3">
        <v>1</v>
      </c>
      <c r="O27" s="12">
        <f>SUM(O24,O26,O25)</f>
        <v>1.5563104980694313</v>
      </c>
    </row>
    <row r="28" spans="7:16" x14ac:dyDescent="0.3">
      <c r="G28" s="19" t="s">
        <v>27</v>
      </c>
      <c r="H28" s="20"/>
      <c r="I28" s="20"/>
      <c r="J28" s="20"/>
      <c r="K28" s="20"/>
      <c r="L28" s="20"/>
      <c r="M28" s="20"/>
      <c r="N28" s="20"/>
      <c r="O28" s="20"/>
    </row>
  </sheetData>
  <autoFilter ref="A1:E12" xr:uid="{00000000-0001-0000-0000-000000000000}"/>
  <mergeCells count="3">
    <mergeCell ref="G19:O19"/>
    <mergeCell ref="G23:O23"/>
    <mergeCell ref="G28:O2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 Sompura</dc:creator>
  <cp:lastModifiedBy>Keval Sompura</cp:lastModifiedBy>
  <dcterms:created xsi:type="dcterms:W3CDTF">2015-06-05T18:17:20Z</dcterms:created>
  <dcterms:modified xsi:type="dcterms:W3CDTF">2025-03-26T19:40:09Z</dcterms:modified>
</cp:coreProperties>
</file>