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kevalshah/Downloads/Liberalization/"/>
    </mc:Choice>
  </mc:AlternateContent>
  <xr:revisionPtr revIDLastSave="0" documentId="13_ncr:1_{8786D89F-579D-F446-8E5B-B79F5825DB06}" xr6:coauthVersionLast="36" xr6:coauthVersionMax="47" xr10:uidLastSave="{00000000-0000-0000-0000-000000000000}"/>
  <bookViews>
    <workbookView xWindow="0" yWindow="460" windowWidth="27320" windowHeight="13520" firstSheet="2" activeTab="6" xr2:uid="{00000000-000D-0000-FFFF-FFFF00000000}"/>
  </bookViews>
  <sheets>
    <sheet name="National" sheetId="1" r:id="rId1"/>
    <sheet name="Trade" sheetId="18" r:id="rId2"/>
    <sheet name="Inflation" sheetId="7" r:id="rId3"/>
    <sheet name="FDI" sheetId="8" r:id="rId4"/>
    <sheet name="GDP_PC" sheetId="9" r:id="rId5"/>
    <sheet name="GDP_PC_WB" sheetId="17" r:id="rId6"/>
    <sheet name="Telecom" sheetId="19" r:id="rId7"/>
    <sheet name="Exports" sheetId="10" r:id="rId8"/>
    <sheet name="Imports" sheetId="11" r:id="rId9"/>
    <sheet name="Stock" sheetId="12" r:id="rId10"/>
    <sheet name="Electricity" sheetId="13" r:id="rId11"/>
    <sheet name="M1" sheetId="5" r:id="rId12"/>
    <sheet name="USD-INR" sheetId="6" r:id="rId13"/>
    <sheet name="State level" sheetId="2" r:id="rId14"/>
    <sheet name="Literacy" sheetId="15" r:id="rId15"/>
    <sheet name="Industry level" sheetId="3" r:id="rId16"/>
    <sheet name="Inequality" sheetId="16" r:id="rId17"/>
    <sheet name="Dictionary" sheetId="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2" i="1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2" i="8"/>
  <c r="I3" i="18" l="1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2" i="18"/>
  <c r="B3" i="18" l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2" i="18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" i="9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2" i="11"/>
  <c r="E6" i="10"/>
  <c r="E4" i="10"/>
  <c r="E3" i="10"/>
  <c r="E5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2" i="10"/>
  <c r="B27" i="2" l="1"/>
  <c r="B3" i="2"/>
  <c r="B5" i="2"/>
  <c r="B6" i="2"/>
  <c r="B7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8" i="2"/>
  <c r="B29" i="2"/>
  <c r="B30" i="2"/>
  <c r="B31" i="2"/>
  <c r="B32" i="2"/>
  <c r="B33" i="2"/>
  <c r="B34" i="2"/>
  <c r="B36" i="2"/>
  <c r="B2" i="2"/>
  <c r="D40" i="5" l="1"/>
  <c r="D7" i="5" l="1"/>
  <c r="D8" i="5"/>
  <c r="D9" i="5"/>
  <c r="D11" i="5"/>
  <c r="D12" i="5"/>
  <c r="D13" i="5"/>
  <c r="D15" i="5"/>
  <c r="D16" i="5"/>
  <c r="C3" i="5"/>
  <c r="D3" i="5" s="1"/>
  <c r="C4" i="5"/>
  <c r="D4" i="5" s="1"/>
  <c r="C5" i="5"/>
  <c r="D5" i="5" s="1"/>
  <c r="C6" i="5"/>
  <c r="D6" i="5" s="1"/>
  <c r="C7" i="5"/>
  <c r="C8" i="5"/>
  <c r="C9" i="5"/>
  <c r="C10" i="5"/>
  <c r="D10" i="5" s="1"/>
  <c r="C11" i="5"/>
  <c r="C12" i="5"/>
  <c r="C13" i="5"/>
  <c r="C14" i="5"/>
  <c r="D14" i="5" s="1"/>
  <c r="C15" i="5"/>
  <c r="C16" i="5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C41" i="5"/>
  <c r="D41" i="5" s="1"/>
  <c r="C2" i="5"/>
  <c r="D2" i="5" s="1"/>
</calcChain>
</file>

<file path=xl/sharedStrings.xml><?xml version="1.0" encoding="utf-8"?>
<sst xmlns="http://schemas.openxmlformats.org/spreadsheetml/2006/main" count="908" uniqueCount="313">
  <si>
    <t>year</t>
  </si>
  <si>
    <t>rgdp_output_ppp_usd17</t>
  </si>
  <si>
    <t>pop_millions</t>
  </si>
  <si>
    <t>emp_millions</t>
  </si>
  <si>
    <t>avg_wrkhrs_yrly</t>
  </si>
  <si>
    <t>tfp_us_ppp</t>
  </si>
  <si>
    <t>cap_stock_million_usd</t>
  </si>
  <si>
    <t>lab_share_gdp</t>
  </si>
  <si>
    <t>nominal_xr</t>
  </si>
  <si>
    <t>capital_formation_share_gdp</t>
  </si>
  <si>
    <t>export_share_gdp</t>
  </si>
  <si>
    <t>import_share_gdp</t>
  </si>
  <si>
    <t>Forestry and logging</t>
  </si>
  <si>
    <t>Fishing and aquaculture</t>
  </si>
  <si>
    <t>Oil and gas production and services</t>
  </si>
  <si>
    <t>Mining and quarrying</t>
  </si>
  <si>
    <t>Processing of meat</t>
  </si>
  <si>
    <t>Manufacture of vegetable and animal oil and fats</t>
  </si>
  <si>
    <t>Dairy</t>
  </si>
  <si>
    <t>Grain milling and grain products</t>
  </si>
  <si>
    <t>Animal feed</t>
  </si>
  <si>
    <t>Food product manufacturing</t>
  </si>
  <si>
    <t>Beverage manufacturing</t>
  </si>
  <si>
    <t>Tobacco products</t>
  </si>
  <si>
    <t>Manufacture of other textiles</t>
  </si>
  <si>
    <t>Manufacturing of clothing</t>
  </si>
  <si>
    <t>Leather manufacturing</t>
  </si>
  <si>
    <t>Footwear manufacturing</t>
  </si>
  <si>
    <t>Saw milling</t>
  </si>
  <si>
    <t>Printing and related services</t>
  </si>
  <si>
    <t>Coke oven products</t>
  </si>
  <si>
    <t>Manufacture of refined petroleum products</t>
  </si>
  <si>
    <t>Pharmaceuticals</t>
  </si>
  <si>
    <t>Chemical products</t>
  </si>
  <si>
    <t>Manufacture of man-made fibers</t>
  </si>
  <si>
    <t>Stone and cement (non-metallic minerals)</t>
  </si>
  <si>
    <t>Iron and steel manufacture</t>
  </si>
  <si>
    <t>Manufacture of precious and non-ferrous metals</t>
  </si>
  <si>
    <t>Casting of metals</t>
  </si>
  <si>
    <t>Manufacture of domestic appliances</t>
  </si>
  <si>
    <t>Manufacture of consumer electronics</t>
  </si>
  <si>
    <t>Manufacture of transport equipment</t>
  </si>
  <si>
    <t>Manufacture of furniture</t>
  </si>
  <si>
    <t>Manufacture of sporting equipment</t>
  </si>
  <si>
    <t>Electric power generation and distribution</t>
  </si>
  <si>
    <t>Gas manufacture and distribution, steam and A/C supply</t>
  </si>
  <si>
    <t>Water collection, treatment, supply</t>
  </si>
  <si>
    <t>Construction and civil engineering</t>
  </si>
  <si>
    <t>Building completion and finishing</t>
  </si>
  <si>
    <t>Construction installation and rentals</t>
  </si>
  <si>
    <t>Maintenance and repair of motor vehicles</t>
  </si>
  <si>
    <t>Sale and of motor vehicles (and motorcycle repair)</t>
  </si>
  <si>
    <t>Retail of auto fuel</t>
  </si>
  <si>
    <t>Wholesale on fee or contract basis</t>
  </si>
  <si>
    <t>Wholesale agricultural trade</t>
  </si>
  <si>
    <t>Wholesale of food, beverages, and tobacco</t>
  </si>
  <si>
    <t>Wholesale trade of household and other goods</t>
  </si>
  <si>
    <t>Other wholesale and lottery ticket sales</t>
  </si>
  <si>
    <t>Retail of food, beverages, and tobacco</t>
  </si>
  <si>
    <t>Retail in specialized stores</t>
  </si>
  <si>
    <t>Retail in non-specialized stores</t>
  </si>
  <si>
    <t>Repair of personal goods, finishing of textiles, preparation of textile fiber</t>
  </si>
  <si>
    <t>Hotels and accomodations</t>
  </si>
  <si>
    <t>Restaurants and bars</t>
  </si>
  <si>
    <t>Railway transport</t>
  </si>
  <si>
    <t>Other land transport</t>
  </si>
  <si>
    <t>Pipline transport</t>
  </si>
  <si>
    <t>Coastal and sea water transport</t>
  </si>
  <si>
    <t>Inland water transport</t>
  </si>
  <si>
    <t>Air transport</t>
  </si>
  <si>
    <t>Storage and warehousing</t>
  </si>
  <si>
    <t>Travel agency and tours</t>
  </si>
  <si>
    <t>Support activities for transport</t>
  </si>
  <si>
    <t>Postal activities</t>
  </si>
  <si>
    <t>Courier activities</t>
  </si>
  <si>
    <t>Telecoms</t>
  </si>
  <si>
    <t>Monetary intermediation</t>
  </si>
  <si>
    <t>Insurance</t>
  </si>
  <si>
    <t>Financial services</t>
  </si>
  <si>
    <t>Auxiliary insurance and pension services</t>
  </si>
  <si>
    <t>Real estate</t>
  </si>
  <si>
    <t>Renting of machinery</t>
  </si>
  <si>
    <t>Rental of personal and household goods</t>
  </si>
  <si>
    <t>Manufacturing of equipment and goods, some repair. Ships, machinery, instruments, electronics, paper, wood products, etc.</t>
  </si>
  <si>
    <t>Data processing, programming, consulting, and software</t>
  </si>
  <si>
    <t>Research and scientific services</t>
  </si>
  <si>
    <t>Legal activities</t>
  </si>
  <si>
    <t>Accounting and tax</t>
  </si>
  <si>
    <t>Technical testing</t>
  </si>
  <si>
    <t>Advertising</t>
  </si>
  <si>
    <t>Recruitment and HR</t>
  </si>
  <si>
    <t>Education</t>
  </si>
  <si>
    <t>Health and hospitals</t>
  </si>
  <si>
    <t>Veterinary activities</t>
  </si>
  <si>
    <t>Social work, residential care, and welfare</t>
  </si>
  <si>
    <t>Sanitation, disposal, and recycling</t>
  </si>
  <si>
    <t>Unions, community services and professional organizations</t>
  </si>
  <si>
    <t>Creative arts and entertainment</t>
  </si>
  <si>
    <t>Business, management, call centers, architects, business cleaning, and professional services</t>
  </si>
  <si>
    <t>Libraries and museums</t>
  </si>
  <si>
    <t>Broadcasting, publishing, gambling, and sports</t>
  </si>
  <si>
    <t>Personal services n.e.c</t>
  </si>
  <si>
    <t>emp_1990</t>
  </si>
  <si>
    <t>emp_1998</t>
  </si>
  <si>
    <t>industry_label</t>
  </si>
  <si>
    <t>state_name</t>
  </si>
  <si>
    <t>andhra pradesh</t>
  </si>
  <si>
    <t>arunachal pradesh</t>
  </si>
  <si>
    <t>assam</t>
  </si>
  <si>
    <t>bihar</t>
  </si>
  <si>
    <t>chandigarh</t>
  </si>
  <si>
    <t>dadra nagar haveli</t>
  </si>
  <si>
    <t>daman diu</t>
  </si>
  <si>
    <t>delhi</t>
  </si>
  <si>
    <t>goa</t>
  </si>
  <si>
    <t>gujarat</t>
  </si>
  <si>
    <t>haryana</t>
  </si>
  <si>
    <t>himachal pradesh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</si>
  <si>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</si>
  <si>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</si>
  <si>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</si>
  <si>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</si>
  <si>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</si>
  <si>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</si>
  <si>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</si>
  <si>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</si>
  <si>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</si>
  <si>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punjab</t>
  </si>
  <si>
    <t>rajasthan</t>
  </si>
  <si>
    <t>sikkim</t>
  </si>
  <si>
    <t>tripura</t>
  </si>
  <si>
    <t>uttar pradesh</t>
  </si>
  <si>
    <t>west bengal</t>
  </si>
  <si>
    <t>pc91_lit_share</t>
  </si>
  <si>
    <t>pc91_mlit_share</t>
  </si>
  <si>
    <t>pc91_flit_share</t>
  </si>
  <si>
    <t>pc01_lit_share</t>
  </si>
  <si>
    <t>pc01_mlit_share</t>
  </si>
  <si>
    <t>pc01_flit_share</t>
  </si>
  <si>
    <t>pc91_urb_share</t>
  </si>
  <si>
    <t>pc91_m_urb_share</t>
  </si>
  <si>
    <t>pc91_f_urb_share</t>
  </si>
  <si>
    <t>pc01_urb_share</t>
  </si>
  <si>
    <t>pc01_m_urb_share</t>
  </si>
  <si>
    <t>pc01_f_urb_share</t>
  </si>
  <si>
    <t>pc91_work_share</t>
  </si>
  <si>
    <t>pc91_mwork_share</t>
  </si>
  <si>
    <t>pc91_fwork_share</t>
  </si>
  <si>
    <t>pc01_work_share</t>
  </si>
  <si>
    <t>pc01_mwork_share</t>
  </si>
  <si>
    <t>pc01_fwork_share</t>
  </si>
  <si>
    <t>pc91_ag_share</t>
  </si>
  <si>
    <t>pc01_ag_share</t>
  </si>
  <si>
    <t>pc91_td_el_dom</t>
  </si>
  <si>
    <t>pc01_td_el_dom</t>
  </si>
  <si>
    <t>pc91_td_el_ind</t>
  </si>
  <si>
    <t>pc01_td_el_ind</t>
  </si>
  <si>
    <t>pc91_td_polytech</t>
  </si>
  <si>
    <t>pc01_td_polytech</t>
  </si>
  <si>
    <t>pc91_td_medical</t>
  </si>
  <si>
    <t>pc01_td_medical</t>
  </si>
  <si>
    <t>pc91_td_engg</t>
  </si>
  <si>
    <t>pc01_td_engg</t>
  </si>
  <si>
    <t>pc91_td_law</t>
  </si>
  <si>
    <t>pc01_td_law</t>
  </si>
  <si>
    <t>pc91_td_city_dist</t>
  </si>
  <si>
    <t>pc01_td_city_dist</t>
  </si>
  <si>
    <t>Variable name</t>
  </si>
  <si>
    <t>Variable label</t>
  </si>
  <si>
    <t>Source</t>
  </si>
  <si>
    <t>Year</t>
  </si>
  <si>
    <t>Population (in millions)</t>
  </si>
  <si>
    <t>Output-side real GDP at chained PPPs (in mil. 2017 USD)</t>
  </si>
  <si>
    <t>Number of persons engaged (in millions)</t>
  </si>
  <si>
    <t>Average annual hours worked by persons engaged</t>
  </si>
  <si>
    <t>TFP level at current PPPs (USA=1)</t>
  </si>
  <si>
    <t>Capital stock at current PPPs (in mil. 2017 USD)</t>
  </si>
  <si>
    <t>Share of labour compensation in GDP at current national prices</t>
  </si>
  <si>
    <t>Exchange rate, national currency/USD (market + estimated)</t>
  </si>
  <si>
    <t>Share of gross capital formation at current PPPs</t>
  </si>
  <si>
    <t>Share of merchandise exports at current PPPs</t>
  </si>
  <si>
    <t>Share of merchandise imports at current PPPs</t>
  </si>
  <si>
    <t>Penn World Tables</t>
  </si>
  <si>
    <t>Level</t>
  </si>
  <si>
    <t>National</t>
  </si>
  <si>
    <t>Years available</t>
  </si>
  <si>
    <t>1950-2019</t>
  </si>
  <si>
    <t>State name</t>
  </si>
  <si>
    <t>Share of population that is literate (1991)</t>
  </si>
  <si>
    <t>Share of male population that is literate (1991)</t>
  </si>
  <si>
    <t>Share of female population that is literate (1991)</t>
  </si>
  <si>
    <t>Share of population that is literate (2001)</t>
  </si>
  <si>
    <t>Share of male population that is literate (2001)</t>
  </si>
  <si>
    <t>Share of female population that is literate (2001)</t>
  </si>
  <si>
    <t>Share of population in state that is urban (1991)</t>
  </si>
  <si>
    <t>Share of urban population that is male (1991)</t>
  </si>
  <si>
    <t>Share of urban population that is female (1991)</t>
  </si>
  <si>
    <t>Share of population in state that is urban (2001)</t>
  </si>
  <si>
    <t>Share of urban population that is male (2001)</t>
  </si>
  <si>
    <t>Share of urban population that is female (2001)</t>
  </si>
  <si>
    <t>Share of population employed (1991)</t>
  </si>
  <si>
    <t>Share of male population employed (1991)</t>
  </si>
  <si>
    <t>Share of female population employed (1991)</t>
  </si>
  <si>
    <t>Share of population employed (2001)</t>
  </si>
  <si>
    <t>Share of male population employed (2001)</t>
  </si>
  <si>
    <t>Share of female population employed (2001)</t>
  </si>
  <si>
    <t>Share of employed working in agriculture (1991)</t>
  </si>
  <si>
    <t>Share of employed working in agriculture (2001)</t>
  </si>
  <si>
    <t>Number of domestic electric connections (1991) - urban only</t>
  </si>
  <si>
    <t>Number of domestic electric connections (2001) - urban only</t>
  </si>
  <si>
    <t>Number of industrial electric connections (1991) - urban only</t>
  </si>
  <si>
    <t>Number of industrial electric connections (2001) - urban only</t>
  </si>
  <si>
    <t>Number of polytechnic institutes (1991) - urban only</t>
  </si>
  <si>
    <t>Number of polytechnic institutes (2001) - urban only</t>
  </si>
  <si>
    <t>Number of medical colleges (1991) - urban only</t>
  </si>
  <si>
    <t>Number of medical colleges (2001) - urban only</t>
  </si>
  <si>
    <t>Number of engineering colleges (1991) - urban only</t>
  </si>
  <si>
    <t>Number of engineering colleges (2001) - urban only</t>
  </si>
  <si>
    <t>Number of law colleges (2001) - urban only</t>
  </si>
  <si>
    <t>Nearest city with population of 100,000 (towns only)</t>
  </si>
  <si>
    <t>SHRUG</t>
  </si>
  <si>
    <t>State level</t>
  </si>
  <si>
    <t>NA</t>
  </si>
  <si>
    <t>Industry label (NIC codes)</t>
  </si>
  <si>
    <t>Number of employees</t>
  </si>
  <si>
    <t>Economic census</t>
  </si>
  <si>
    <t>Nation-industry level</t>
  </si>
  <si>
    <t>Years</t>
  </si>
  <si>
    <t>M1_Supply</t>
  </si>
  <si>
    <t>1979</t>
  </si>
  <si>
    <t>Rate</t>
  </si>
  <si>
    <t>Exchange rate</t>
  </si>
  <si>
    <t>USD</t>
  </si>
  <si>
    <t>date</t>
  </si>
  <si>
    <t>Inflows</t>
  </si>
  <si>
    <t>GDP</t>
  </si>
  <si>
    <t>date_export</t>
  </si>
  <si>
    <t>Export_Bn</t>
  </si>
  <si>
    <t>Export % of GDP</t>
  </si>
  <si>
    <t xml:space="preserve"> Export Change</t>
  </si>
  <si>
    <t>date_import</t>
  </si>
  <si>
    <t>Import_Bn</t>
  </si>
  <si>
    <t>Import % of GDP</t>
  </si>
  <si>
    <t>Import Change</t>
  </si>
  <si>
    <t>Close</t>
  </si>
  <si>
    <t>pop</t>
  </si>
  <si>
    <t>rural</t>
  </si>
  <si>
    <t>urban</t>
  </si>
  <si>
    <t>Andhra Pradesh</t>
  </si>
  <si>
    <t>Arunachal Pradesh</t>
  </si>
  <si>
    <t>Assam</t>
  </si>
  <si>
    <t>Bihar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</si>
  <si>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</si>
  <si>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</si>
  <si>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</si>
  <si>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</si>
  <si>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</si>
  <si>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</si>
  <si>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</si>
  <si>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</si>
  <si>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</si>
  <si>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</si>
  <si>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</si>
  <si>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</si>
  <si>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</si>
  <si>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Punjab</t>
  </si>
  <si>
    <t>Rajasthan</t>
  </si>
  <si>
    <t>Sikkim</t>
  </si>
  <si>
    <t>Tripura</t>
  </si>
  <si>
    <t>Uttar Pradesh</t>
  </si>
  <si>
    <t>West Bengal</t>
  </si>
  <si>
    <t>Delhi</t>
  </si>
  <si>
    <t>State</t>
  </si>
  <si>
    <t>Andaman &amp; Nicobar</t>
  </si>
  <si>
    <t>Odisha</t>
  </si>
  <si>
    <t>Tamilnadu</t>
  </si>
  <si>
    <t>Chhattishgarh</t>
  </si>
  <si>
    <t>Telengana</t>
  </si>
  <si>
    <t>Uttarakhand</t>
  </si>
  <si>
    <t>Ladakh</t>
  </si>
  <si>
    <t>Jammu and Kashmir</t>
  </si>
  <si>
    <t>odisha</t>
  </si>
  <si>
    <t>puducherry</t>
  </si>
  <si>
    <t>tamilnadu</t>
  </si>
  <si>
    <r>
      <rPr>
        <b/>
        <sz val="11"/>
        <color theme="1"/>
        <rFont val="Calibri"/>
        <family val="2"/>
        <scheme val="minor"/>
      </rPr>
      <t>Percentile</t>
    </r>
  </si>
  <si>
    <r>
      <rPr>
        <b/>
        <sz val="11"/>
        <color theme="1"/>
        <rFont val="Calibri"/>
        <family val="2"/>
        <scheme val="minor"/>
      </rPr>
      <t>Year</t>
    </r>
  </si>
  <si>
    <t>p90p100</t>
  </si>
  <si>
    <t>p0p50</t>
  </si>
  <si>
    <t>p50p90</t>
  </si>
  <si>
    <t>Pre-tax national income</t>
  </si>
  <si>
    <t>Label</t>
  </si>
  <si>
    <t>Top 10%</t>
  </si>
  <si>
    <t>Bottom 50%</t>
  </si>
  <si>
    <t>Middle 40%</t>
  </si>
  <si>
    <t>pc_export_change</t>
  </si>
  <si>
    <t>pc_import_change</t>
  </si>
  <si>
    <t>pc_gdp_change</t>
  </si>
  <si>
    <t>pc_fdi_change</t>
  </si>
  <si>
    <t>gdp_per_capita</t>
  </si>
  <si>
    <t>World Bank Group</t>
  </si>
  <si>
    <t>1960-2019</t>
  </si>
  <si>
    <t>GDP per capita (current US$)</t>
  </si>
  <si>
    <t>Deficit</t>
  </si>
  <si>
    <t>Total</t>
  </si>
  <si>
    <t>Trade as a % of GDP</t>
  </si>
  <si>
    <t>GDP Total</t>
  </si>
  <si>
    <t>GDP (In Bn)</t>
  </si>
  <si>
    <t>USD (In Bn.)</t>
  </si>
  <si>
    <t>Population_millions</t>
  </si>
  <si>
    <t>GDP (In $Bn.)</t>
  </si>
  <si>
    <t>GDP Per Capita USD</t>
  </si>
  <si>
    <t>GDP (In $Tn.)</t>
  </si>
  <si>
    <t>Telephone subscriptions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</si>
</sst>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([$INR]\ * #,##0.00_);_([$INR]\ * \(#,##0.00\);_([$INR]\ * &quot;-&quot;??_);_(@_)"/>
    <numFmt numFmtId="166" formatCode="#,##0.##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2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0" xfId="0" applyAlignment="1">
      <alignment wrapText="1"/>
    </xf>
    <xf numFmtId="2" fontId="0" fillId="0" borderId="0" xfId="0" applyNumberFormat="1" applyFont="1" applyFill="1" applyBorder="1" applyAlignment="1" applyProtection="1">
      <alignment horizontal="right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/>
    <xf numFmtId="0" fontId="6" fillId="0" borderId="0" xfId="0" applyFont="1" applyAlignment="1">
      <alignment wrapText="1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2" borderId="0" xfId="0" applyFill="1"/>
    <xf numFmtId="2" fontId="0" fillId="2" borderId="0" xfId="0" applyNumberFormat="1" applyFill="1"/>
    <xf numFmtId="9" fontId="0" fillId="0" borderId="0" xfId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0" fillId="0" borderId="0" xfId="1" applyNumberFormat="1" applyFont="1"/>
    <xf numFmtId="1" fontId="0" fillId="0" borderId="0" xfId="0" applyNumberFormat="1"/>
    <xf numFmtId="0" fontId="8" fillId="0" borderId="0" xfId="0" applyFont="1"/>
    <xf numFmtId="1" fontId="8" fillId="0" borderId="0" xfId="0" applyNumberFormat="1" applyFont="1"/>
    <xf numFmtId="0" fontId="1" fillId="0" borderId="0" xfId="0" applyNumberFormat="1" applyFont="1"/>
    <xf numFmtId="1" fontId="1" fillId="0" borderId="0" xfId="0" applyNumberFormat="1" applyFont="1"/>
    <xf numFmtId="0" fontId="9" fillId="0" borderId="0" xfId="0" applyFont="1"/>
    <xf numFmtId="0" fontId="2" fillId="2" borderId="0" xfId="0" applyFont="1" applyFill="1" applyBorder="1" applyAlignment="1">
      <alignment horizontal="left" wrapText="1"/>
    </xf>
    <xf numFmtId="2" fontId="9" fillId="0" borderId="0" xfId="0" applyNumberFormat="1" applyFont="1"/>
    <xf numFmtId="10" fontId="0" fillId="0" borderId="0" xfId="1" applyNumberFormat="1" applyFont="1"/>
    <xf numFmtId="2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8.83203125" customWidth="1"/>
    <col min="2" max="2" width="14.33203125" customWidth="1"/>
    <col min="3" max="3" width="15.83203125" customWidth="1"/>
    <col min="4" max="4" width="15.6640625" customWidth="1"/>
    <col min="5" max="5" width="15.1640625" customWidth="1"/>
    <col min="6" max="6" width="12.83203125" customWidth="1"/>
    <col min="7" max="7" width="21.83203125" customWidth="1"/>
    <col min="8" max="8" width="14.83203125" customWidth="1"/>
    <col min="9" max="10" width="14.6640625" customWidth="1"/>
    <col min="11" max="11" width="16.1640625" customWidth="1"/>
    <col min="12" max="12" width="17.33203125" customWidth="1"/>
  </cols>
  <sheetData>
    <row r="1" spans="1:12" ht="32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</row>
    <row r="2" spans="1:12" x14ac:dyDescent="0.2">
      <c r="A2">
        <v>1950</v>
      </c>
      <c r="B2">
        <v>352477</v>
      </c>
      <c r="C2">
        <v>370.74883999999997</v>
      </c>
      <c r="D2">
        <v>155.7817</v>
      </c>
      <c r="G2" s="33">
        <v>708064.1</v>
      </c>
      <c r="H2">
        <v>0.75375040000000004</v>
      </c>
      <c r="I2">
        <v>4.7628998999999999</v>
      </c>
      <c r="J2">
        <v>8.5607600000000006E-2</v>
      </c>
      <c r="K2">
        <v>3.61883E-2</v>
      </c>
      <c r="L2">
        <v>-3.9646599999999997E-2</v>
      </c>
    </row>
    <row r="3" spans="1:12" x14ac:dyDescent="0.2">
      <c r="A3">
        <v>1951</v>
      </c>
      <c r="B3">
        <v>367211</v>
      </c>
      <c r="C3">
        <v>377.06650000000002</v>
      </c>
      <c r="D3">
        <v>157.74279999999999</v>
      </c>
      <c r="G3" s="33">
        <v>745595.2</v>
      </c>
      <c r="H3">
        <v>0.75375040000000004</v>
      </c>
      <c r="I3">
        <v>4.7628998999999999</v>
      </c>
      <c r="J3">
        <v>0.1005877</v>
      </c>
      <c r="K3">
        <v>2.95074E-2</v>
      </c>
      <c r="L3">
        <v>-5.16309E-2</v>
      </c>
    </row>
    <row r="4" spans="1:12" x14ac:dyDescent="0.2">
      <c r="A4">
        <v>1952</v>
      </c>
      <c r="B4">
        <v>378445</v>
      </c>
      <c r="C4">
        <v>383.69047999999998</v>
      </c>
      <c r="D4">
        <v>159.8082</v>
      </c>
      <c r="G4" s="33">
        <v>767845.9</v>
      </c>
      <c r="H4">
        <v>0.75375040000000004</v>
      </c>
      <c r="I4">
        <v>4.7628998999999999</v>
      </c>
      <c r="J4">
        <v>7.8542899999999999E-2</v>
      </c>
      <c r="K4">
        <v>2.8360099999999999E-2</v>
      </c>
      <c r="L4">
        <v>-3.1870099999999998E-2</v>
      </c>
    </row>
    <row r="5" spans="1:12" x14ac:dyDescent="0.2">
      <c r="A5">
        <v>1953</v>
      </c>
      <c r="B5">
        <v>398749</v>
      </c>
      <c r="C5">
        <v>390.60667999999998</v>
      </c>
      <c r="D5">
        <v>161.97040000000001</v>
      </c>
      <c r="G5" s="33">
        <v>798549.4</v>
      </c>
      <c r="H5">
        <v>0.75375040000000004</v>
      </c>
      <c r="I5">
        <v>4.7628998999999999</v>
      </c>
      <c r="J5">
        <v>8.6687399999999998E-2</v>
      </c>
      <c r="K5">
        <v>2.7209199999999999E-2</v>
      </c>
      <c r="L5">
        <v>-2.9120799999999999E-2</v>
      </c>
    </row>
    <row r="6" spans="1:12" x14ac:dyDescent="0.2">
      <c r="A6">
        <v>1954</v>
      </c>
      <c r="B6">
        <v>415729</v>
      </c>
      <c r="C6">
        <v>397.78295000000003</v>
      </c>
      <c r="D6">
        <v>164.21449999999999</v>
      </c>
      <c r="F6">
        <v>0.35376570000000002</v>
      </c>
      <c r="G6" s="33">
        <v>850035.9</v>
      </c>
      <c r="H6">
        <v>0.75375040000000004</v>
      </c>
      <c r="I6">
        <v>4.7628998999999999</v>
      </c>
      <c r="J6">
        <v>0.1116423</v>
      </c>
      <c r="K6">
        <v>2.77811E-2</v>
      </c>
      <c r="L6">
        <v>-3.3268699999999998E-2</v>
      </c>
    </row>
    <row r="7" spans="1:12" x14ac:dyDescent="0.2">
      <c r="A7">
        <v>1955</v>
      </c>
      <c r="B7">
        <v>425289</v>
      </c>
      <c r="C7">
        <v>405.21717999999998</v>
      </c>
      <c r="D7">
        <v>166.53829999999999</v>
      </c>
      <c r="F7">
        <v>0.33848869999999998</v>
      </c>
      <c r="G7" s="33">
        <v>910847.5</v>
      </c>
      <c r="H7">
        <v>0.75375040000000004</v>
      </c>
      <c r="I7">
        <v>4.7638997999999999</v>
      </c>
      <c r="J7">
        <v>0.12340569999999999</v>
      </c>
      <c r="K7">
        <v>2.9248699999999999E-2</v>
      </c>
      <c r="L7">
        <v>-3.6988399999999998E-2</v>
      </c>
    </row>
    <row r="8" spans="1:12" x14ac:dyDescent="0.2">
      <c r="A8">
        <v>1956</v>
      </c>
      <c r="B8">
        <v>444267</v>
      </c>
      <c r="C8">
        <v>412.91433000000001</v>
      </c>
      <c r="D8">
        <v>168.94229999999999</v>
      </c>
      <c r="F8">
        <v>0.34089839999999999</v>
      </c>
      <c r="G8" s="33">
        <v>982528.8</v>
      </c>
      <c r="H8">
        <v>0.75375040000000004</v>
      </c>
      <c r="I8">
        <v>4.7618999999999998</v>
      </c>
      <c r="J8">
        <v>0.13787440000000001</v>
      </c>
      <c r="K8">
        <v>2.8060100000000001E-2</v>
      </c>
      <c r="L8">
        <v>-4.8718999999999998E-2</v>
      </c>
    </row>
    <row r="9" spans="1:12" x14ac:dyDescent="0.2">
      <c r="A9">
        <v>1957</v>
      </c>
      <c r="B9">
        <v>446522</v>
      </c>
      <c r="C9">
        <v>420.88733000000002</v>
      </c>
      <c r="D9">
        <v>171.43029999999999</v>
      </c>
      <c r="F9">
        <v>0.33241159999999997</v>
      </c>
      <c r="G9" s="33">
        <v>1041877</v>
      </c>
      <c r="H9">
        <v>0.75375040000000004</v>
      </c>
      <c r="I9">
        <v>4.7638997999999999</v>
      </c>
      <c r="J9">
        <v>0.128807</v>
      </c>
      <c r="K9">
        <v>2.8707699999999999E-2</v>
      </c>
      <c r="L9">
        <v>-4.8919999999999998E-2</v>
      </c>
    </row>
    <row r="10" spans="1:12" x14ac:dyDescent="0.2">
      <c r="A10">
        <v>1958</v>
      </c>
      <c r="B10">
        <v>477516</v>
      </c>
      <c r="C10">
        <v>429.13508000000002</v>
      </c>
      <c r="D10">
        <v>174.00040000000001</v>
      </c>
      <c r="F10">
        <v>0.35310330000000001</v>
      </c>
      <c r="G10" s="33">
        <v>1099297</v>
      </c>
      <c r="H10">
        <v>0.75375040000000004</v>
      </c>
      <c r="I10">
        <v>4.7628998999999999</v>
      </c>
      <c r="J10">
        <v>0.1226375</v>
      </c>
      <c r="K10">
        <v>2.3327799999999999E-2</v>
      </c>
      <c r="L10">
        <v>-3.8659399999999997E-2</v>
      </c>
    </row>
    <row r="11" spans="1:12" x14ac:dyDescent="0.2">
      <c r="A11">
        <v>1959</v>
      </c>
      <c r="B11">
        <v>485250</v>
      </c>
      <c r="C11">
        <v>437.65348999999998</v>
      </c>
      <c r="D11">
        <v>176.64940000000001</v>
      </c>
      <c r="F11">
        <v>0.33996100000000001</v>
      </c>
      <c r="G11" s="33">
        <v>1155374</v>
      </c>
      <c r="H11">
        <v>0.75375040000000004</v>
      </c>
      <c r="I11">
        <v>4.7628998999999999</v>
      </c>
      <c r="J11">
        <v>0.1244412</v>
      </c>
      <c r="K11">
        <v>2.49483E-2</v>
      </c>
      <c r="L11">
        <v>-3.6921900000000001E-2</v>
      </c>
    </row>
    <row r="12" spans="1:12" x14ac:dyDescent="0.2">
      <c r="A12">
        <v>1960</v>
      </c>
      <c r="B12">
        <v>521473</v>
      </c>
      <c r="C12">
        <v>446.43946</v>
      </c>
      <c r="D12">
        <v>179.37459999999999</v>
      </c>
      <c r="F12">
        <v>0.3534677</v>
      </c>
      <c r="G12" s="33">
        <v>1252231</v>
      </c>
      <c r="H12">
        <v>0.75375040000000004</v>
      </c>
      <c r="I12">
        <v>4.7618999999999998</v>
      </c>
      <c r="J12">
        <v>0.15739819999999999</v>
      </c>
      <c r="K12">
        <v>2.1118000000000001E-2</v>
      </c>
      <c r="L12">
        <v>-4.3066199999999999E-2</v>
      </c>
    </row>
    <row r="13" spans="1:12" x14ac:dyDescent="0.2">
      <c r="A13">
        <v>1961</v>
      </c>
      <c r="B13">
        <v>538341</v>
      </c>
      <c r="C13">
        <v>455.49293</v>
      </c>
      <c r="D13">
        <v>180.71379999999999</v>
      </c>
      <c r="F13">
        <v>0.3563114</v>
      </c>
      <c r="G13" s="33">
        <v>1342273</v>
      </c>
      <c r="H13">
        <v>0.75375040000000004</v>
      </c>
      <c r="I13">
        <v>4.7618999999999998</v>
      </c>
      <c r="J13">
        <v>0.14418039999999999</v>
      </c>
      <c r="K13">
        <v>2.0313000000000001E-2</v>
      </c>
      <c r="L13">
        <v>-3.7066000000000002E-2</v>
      </c>
    </row>
    <row r="14" spans="1:12" x14ac:dyDescent="0.2">
      <c r="A14">
        <v>1962</v>
      </c>
      <c r="B14">
        <v>560107</v>
      </c>
      <c r="C14">
        <v>464.90944000000002</v>
      </c>
      <c r="D14">
        <v>182.17259999999999</v>
      </c>
      <c r="F14">
        <v>0.35087040000000003</v>
      </c>
      <c r="G14" s="33">
        <v>1444466</v>
      </c>
      <c r="H14">
        <v>0.75375040000000004</v>
      </c>
      <c r="I14">
        <v>4.7618999999999998</v>
      </c>
      <c r="J14">
        <v>0.14964330000000001</v>
      </c>
      <c r="K14">
        <v>2.0008000000000001E-2</v>
      </c>
      <c r="L14">
        <v>-3.60766E-2</v>
      </c>
    </row>
    <row r="15" spans="1:12" x14ac:dyDescent="0.2">
      <c r="A15">
        <v>1963</v>
      </c>
      <c r="B15">
        <v>597548</v>
      </c>
      <c r="C15">
        <v>474.72636</v>
      </c>
      <c r="D15">
        <v>183.7208</v>
      </c>
      <c r="F15">
        <v>0.36056680000000002</v>
      </c>
      <c r="G15" s="33">
        <v>1556235</v>
      </c>
      <c r="H15">
        <v>0.75375040000000004</v>
      </c>
      <c r="I15">
        <v>4.7618999999999998</v>
      </c>
      <c r="J15">
        <v>0.1540832</v>
      </c>
      <c r="K15">
        <v>2.1792599999999999E-2</v>
      </c>
      <c r="L15">
        <v>-3.1431399999999998E-2</v>
      </c>
    </row>
    <row r="16" spans="1:12" x14ac:dyDescent="0.2">
      <c r="A16">
        <v>1964</v>
      </c>
      <c r="B16">
        <v>640806</v>
      </c>
      <c r="C16">
        <v>485.18705999999997</v>
      </c>
      <c r="D16">
        <v>185.3323</v>
      </c>
      <c r="F16">
        <v>0.37440459999999998</v>
      </c>
      <c r="G16" s="33">
        <v>1681860</v>
      </c>
      <c r="H16">
        <v>0.75375040000000004</v>
      </c>
      <c r="I16">
        <v>4.7618999999999998</v>
      </c>
      <c r="J16">
        <v>0.15981390000000001</v>
      </c>
      <c r="K16">
        <v>2.1581900000000001E-2</v>
      </c>
      <c r="L16">
        <v>-2.9855699999999999E-2</v>
      </c>
    </row>
    <row r="17" spans="1:12" x14ac:dyDescent="0.2">
      <c r="A17">
        <v>1965</v>
      </c>
      <c r="B17">
        <v>630663</v>
      </c>
      <c r="C17">
        <v>496.12624</v>
      </c>
      <c r="D17">
        <v>186.98519999999999</v>
      </c>
      <c r="F17">
        <v>0.35010459999999999</v>
      </c>
      <c r="G17" s="33">
        <v>1806733</v>
      </c>
      <c r="H17">
        <v>0.75375040000000004</v>
      </c>
      <c r="I17">
        <v>4.7618999999999998</v>
      </c>
      <c r="J17">
        <v>0.16643359999999999</v>
      </c>
      <c r="K17">
        <v>1.95707E-2</v>
      </c>
      <c r="L17">
        <v>-3.2493099999999997E-2</v>
      </c>
    </row>
    <row r="18" spans="1:12" x14ac:dyDescent="0.2">
      <c r="A18">
        <v>1966</v>
      </c>
      <c r="B18">
        <v>629917</v>
      </c>
      <c r="C18">
        <v>507.31209000000001</v>
      </c>
      <c r="D18">
        <v>188.66149999999999</v>
      </c>
      <c r="F18">
        <v>0.33303870000000002</v>
      </c>
      <c r="G18" s="33">
        <v>1928426</v>
      </c>
      <c r="H18">
        <v>0.75375040000000004</v>
      </c>
      <c r="I18">
        <v>6.3591251</v>
      </c>
      <c r="J18">
        <v>0.1690046</v>
      </c>
      <c r="K18">
        <v>1.7637199999999999E-2</v>
      </c>
      <c r="L18">
        <v>-2.9730400000000001E-2</v>
      </c>
    </row>
    <row r="19" spans="1:12" x14ac:dyDescent="0.2">
      <c r="A19">
        <v>1967</v>
      </c>
      <c r="B19">
        <v>678132</v>
      </c>
      <c r="C19">
        <v>518.80196999999998</v>
      </c>
      <c r="D19">
        <v>190.3466</v>
      </c>
      <c r="F19">
        <v>0.35250219999999999</v>
      </c>
      <c r="G19" s="33">
        <v>2042810</v>
      </c>
      <c r="H19">
        <v>0.75375040000000004</v>
      </c>
      <c r="I19">
        <v>7.5</v>
      </c>
      <c r="J19">
        <v>0.15447060000000001</v>
      </c>
      <c r="K19">
        <v>1.7693899999999999E-2</v>
      </c>
      <c r="L19">
        <v>-3.05017E-2</v>
      </c>
    </row>
    <row r="20" spans="1:12" x14ac:dyDescent="0.2">
      <c r="A20">
        <v>1968</v>
      </c>
      <c r="B20">
        <v>708158</v>
      </c>
      <c r="C20">
        <v>530.60519999999997</v>
      </c>
      <c r="D20">
        <v>192.02940000000001</v>
      </c>
      <c r="F20">
        <v>0.35458279999999998</v>
      </c>
      <c r="G20" s="33">
        <v>2141189</v>
      </c>
      <c r="H20">
        <v>0.75375040000000004</v>
      </c>
      <c r="I20">
        <v>7.5</v>
      </c>
      <c r="J20">
        <v>0.1402466</v>
      </c>
      <c r="K20">
        <v>1.8796799999999999E-2</v>
      </c>
      <c r="L20">
        <v>-2.7293399999999999E-2</v>
      </c>
    </row>
    <row r="21" spans="1:12" x14ac:dyDescent="0.2">
      <c r="A21">
        <v>1969</v>
      </c>
      <c r="B21">
        <v>783092</v>
      </c>
      <c r="C21">
        <v>542.73121000000003</v>
      </c>
      <c r="D21">
        <v>193.7022</v>
      </c>
      <c r="F21">
        <v>0.38159090000000001</v>
      </c>
      <c r="G21" s="33">
        <v>2252865</v>
      </c>
      <c r="H21">
        <v>0.75375040000000004</v>
      </c>
      <c r="I21">
        <v>7.5</v>
      </c>
      <c r="J21">
        <v>0.1400024</v>
      </c>
      <c r="K21">
        <v>1.64978E-2</v>
      </c>
      <c r="L21">
        <v>-2.01643E-2</v>
      </c>
    </row>
    <row r="22" spans="1:12" x14ac:dyDescent="0.2">
      <c r="A22">
        <v>1970</v>
      </c>
      <c r="B22">
        <v>796237</v>
      </c>
      <c r="C22">
        <v>555.18979000000002</v>
      </c>
      <c r="D22">
        <v>195.36</v>
      </c>
      <c r="E22">
        <v>2077.3308000000002</v>
      </c>
      <c r="F22">
        <v>0.38389859999999998</v>
      </c>
      <c r="G22" s="33">
        <v>2374540</v>
      </c>
      <c r="H22">
        <v>0.75375040000000004</v>
      </c>
      <c r="I22">
        <v>7.5</v>
      </c>
      <c r="J22">
        <v>0.150786</v>
      </c>
      <c r="K22">
        <v>1.62927E-2</v>
      </c>
      <c r="L22">
        <v>-1.7310099999999998E-2</v>
      </c>
    </row>
    <row r="23" spans="1:12" x14ac:dyDescent="0.2">
      <c r="A23">
        <v>1971</v>
      </c>
      <c r="B23">
        <v>829829</v>
      </c>
      <c r="C23">
        <v>567.86802</v>
      </c>
      <c r="D23">
        <v>201.4246</v>
      </c>
      <c r="E23">
        <v>2077.0850999999998</v>
      </c>
      <c r="F23">
        <v>0.37830550000000002</v>
      </c>
      <c r="G23" s="33">
        <v>2514196</v>
      </c>
      <c r="H23">
        <v>0.75375040000000004</v>
      </c>
      <c r="I23">
        <v>7.4919352000000003</v>
      </c>
      <c r="J23">
        <v>0.1580028</v>
      </c>
      <c r="K23">
        <v>1.52306E-2</v>
      </c>
      <c r="L23">
        <v>-2.00596E-2</v>
      </c>
    </row>
    <row r="24" spans="1:12" x14ac:dyDescent="0.2">
      <c r="A24">
        <v>1972</v>
      </c>
      <c r="B24">
        <v>858100</v>
      </c>
      <c r="C24">
        <v>581.08726000000001</v>
      </c>
      <c r="D24">
        <v>207.6302</v>
      </c>
      <c r="E24">
        <v>2076.5603999999998</v>
      </c>
      <c r="F24">
        <v>0.3723495</v>
      </c>
      <c r="G24" s="33">
        <v>2657787</v>
      </c>
      <c r="H24">
        <v>0.75375040000000004</v>
      </c>
      <c r="I24">
        <v>7.5944684000000002</v>
      </c>
      <c r="J24">
        <v>0.146173</v>
      </c>
      <c r="K24">
        <v>1.5750799999999999E-2</v>
      </c>
      <c r="L24">
        <v>-1.7186099999999999E-2</v>
      </c>
    </row>
    <row r="25" spans="1:12" x14ac:dyDescent="0.2">
      <c r="A25">
        <v>1973</v>
      </c>
      <c r="B25">
        <v>909386</v>
      </c>
      <c r="C25">
        <v>594.77012999999999</v>
      </c>
      <c r="D25">
        <v>214.00219999999999</v>
      </c>
      <c r="E25">
        <v>2074.8292000000001</v>
      </c>
      <c r="F25">
        <v>0.37761499999999998</v>
      </c>
      <c r="G25" s="33">
        <v>2787160</v>
      </c>
      <c r="H25">
        <v>0.75375040000000004</v>
      </c>
      <c r="I25">
        <v>7.7420385999999999</v>
      </c>
      <c r="J25">
        <v>0.16575039999999999</v>
      </c>
      <c r="K25">
        <v>1.6226399999999998E-2</v>
      </c>
      <c r="L25">
        <v>-1.70885E-2</v>
      </c>
    </row>
    <row r="26" spans="1:12" x14ac:dyDescent="0.2">
      <c r="A26">
        <v>1974</v>
      </c>
      <c r="B26">
        <v>904748</v>
      </c>
      <c r="C26">
        <v>608.80259999999998</v>
      </c>
      <c r="D26">
        <v>220.5822</v>
      </c>
      <c r="E26">
        <v>2072.3656999999998</v>
      </c>
      <c r="F26">
        <v>0.38585429999999998</v>
      </c>
      <c r="G26" s="33">
        <v>2920559</v>
      </c>
      <c r="H26">
        <v>0.75375040000000004</v>
      </c>
      <c r="I26">
        <v>8.1016031999999996</v>
      </c>
      <c r="J26">
        <v>0.16206599999999999</v>
      </c>
      <c r="K26">
        <v>1.9903299999999999E-2</v>
      </c>
      <c r="L26">
        <v>-2.0418700000000001E-2</v>
      </c>
    </row>
    <row r="27" spans="1:12" x14ac:dyDescent="0.2">
      <c r="A27">
        <v>1975</v>
      </c>
      <c r="B27">
        <v>992982</v>
      </c>
      <c r="C27">
        <v>623.10289999999998</v>
      </c>
      <c r="D27">
        <v>227.3965</v>
      </c>
      <c r="E27">
        <v>2069.9564</v>
      </c>
      <c r="F27">
        <v>0.41395090000000001</v>
      </c>
      <c r="G27" s="33">
        <v>3042384</v>
      </c>
      <c r="H27">
        <v>0.75375040000000004</v>
      </c>
      <c r="I27">
        <v>8.3758918999999992</v>
      </c>
      <c r="J27">
        <v>0.13598489999999999</v>
      </c>
      <c r="K27">
        <v>1.8893400000000001E-2</v>
      </c>
      <c r="L27">
        <v>-1.5988800000000001E-2</v>
      </c>
    </row>
    <row r="28" spans="1:12" x14ac:dyDescent="0.2">
      <c r="A28">
        <v>1976</v>
      </c>
      <c r="B28">
        <v>982881</v>
      </c>
      <c r="C28">
        <v>637.63009</v>
      </c>
      <c r="D28">
        <v>234.4357</v>
      </c>
      <c r="E28">
        <v>2067.16</v>
      </c>
      <c r="F28">
        <v>0.39488659999999998</v>
      </c>
      <c r="G28" s="33">
        <v>3186891</v>
      </c>
      <c r="H28">
        <v>0.73391870000000003</v>
      </c>
      <c r="I28">
        <v>8.9604126999999991</v>
      </c>
      <c r="J28">
        <v>0.14993319999999999</v>
      </c>
      <c r="K28">
        <v>2.3524099999999999E-2</v>
      </c>
      <c r="L28">
        <v>-1.8641899999999999E-2</v>
      </c>
    </row>
    <row r="29" spans="1:12" x14ac:dyDescent="0.2">
      <c r="A29">
        <v>1977</v>
      </c>
      <c r="B29">
        <v>977802</v>
      </c>
      <c r="C29">
        <v>652.40877999999998</v>
      </c>
      <c r="D29">
        <v>241.69280000000001</v>
      </c>
      <c r="E29">
        <v>2065.3795</v>
      </c>
      <c r="F29">
        <v>0.36916890000000002</v>
      </c>
      <c r="G29" s="33">
        <v>3361929</v>
      </c>
      <c r="H29">
        <v>0.75375040000000004</v>
      </c>
      <c r="I29">
        <v>8.7385762000000007</v>
      </c>
      <c r="J29">
        <v>0.16266420000000001</v>
      </c>
      <c r="K29">
        <v>2.25414E-2</v>
      </c>
      <c r="L29">
        <v>-2.3583900000000001E-2</v>
      </c>
    </row>
    <row r="30" spans="1:12" x14ac:dyDescent="0.2">
      <c r="A30">
        <v>1978</v>
      </c>
      <c r="B30">
        <v>958906</v>
      </c>
      <c r="C30">
        <v>667.49981000000002</v>
      </c>
      <c r="D30">
        <v>249.1635</v>
      </c>
      <c r="E30">
        <v>2064.4178000000002</v>
      </c>
      <c r="F30">
        <v>0.35571429999999998</v>
      </c>
      <c r="G30" s="33">
        <v>3543345</v>
      </c>
      <c r="H30">
        <v>0.731796</v>
      </c>
      <c r="I30">
        <v>8.1928403000000003</v>
      </c>
      <c r="J30">
        <v>0.18558559999999999</v>
      </c>
      <c r="K30">
        <v>2.2343399999999999E-2</v>
      </c>
      <c r="L30">
        <v>-2.2905399999999999E-2</v>
      </c>
    </row>
    <row r="31" spans="1:12" x14ac:dyDescent="0.2">
      <c r="A31">
        <v>1979</v>
      </c>
      <c r="B31">
        <v>893034</v>
      </c>
      <c r="C31">
        <v>682.99535000000003</v>
      </c>
      <c r="D31">
        <v>256.83909999999997</v>
      </c>
      <c r="E31">
        <v>2064.2246</v>
      </c>
      <c r="F31">
        <v>0.32941409999999999</v>
      </c>
      <c r="G31" s="33">
        <v>3714750</v>
      </c>
      <c r="H31">
        <v>0.70905940000000001</v>
      </c>
      <c r="I31">
        <v>8.1257909000000001</v>
      </c>
      <c r="J31">
        <v>0.16652819999999999</v>
      </c>
      <c r="K31">
        <v>2.67459E-2</v>
      </c>
      <c r="L31">
        <v>-2.7103800000000001E-2</v>
      </c>
    </row>
    <row r="32" spans="1:12" x14ac:dyDescent="0.2">
      <c r="A32">
        <v>1980</v>
      </c>
      <c r="B32">
        <v>915998</v>
      </c>
      <c r="C32">
        <v>698.95284000000004</v>
      </c>
      <c r="D32">
        <v>264.70670000000001</v>
      </c>
      <c r="E32">
        <v>2064.0279</v>
      </c>
      <c r="F32">
        <v>0.3281713</v>
      </c>
      <c r="G32" s="33">
        <v>3886240</v>
      </c>
      <c r="H32">
        <v>0.73667179999999999</v>
      </c>
      <c r="I32">
        <v>7.8629446999999999</v>
      </c>
      <c r="J32">
        <v>0.16722590000000001</v>
      </c>
      <c r="K32">
        <v>2.7022600000000001E-2</v>
      </c>
      <c r="L32">
        <v>-3.5550400000000003E-2</v>
      </c>
    </row>
    <row r="33" spans="1:12" x14ac:dyDescent="0.2">
      <c r="A33">
        <v>1981</v>
      </c>
      <c r="B33">
        <v>908022</v>
      </c>
      <c r="C33">
        <v>715.38499000000002</v>
      </c>
      <c r="D33">
        <v>272.15109999999999</v>
      </c>
      <c r="E33">
        <v>2063.623</v>
      </c>
      <c r="F33">
        <v>0.32339560000000001</v>
      </c>
      <c r="G33" s="33">
        <v>4048154</v>
      </c>
      <c r="H33">
        <v>0.71675809999999995</v>
      </c>
      <c r="I33">
        <v>8.6585228000000001</v>
      </c>
      <c r="J33">
        <v>0.14780660000000001</v>
      </c>
      <c r="K33">
        <v>2.67972E-2</v>
      </c>
      <c r="L33">
        <v>-4.1637199999999999E-2</v>
      </c>
    </row>
    <row r="34" spans="1:12" x14ac:dyDescent="0.2">
      <c r="A34">
        <v>1982</v>
      </c>
      <c r="B34">
        <v>887006</v>
      </c>
      <c r="C34">
        <v>732.23950000000002</v>
      </c>
      <c r="D34">
        <v>279.71210000000002</v>
      </c>
      <c r="E34">
        <v>2064.1529999999998</v>
      </c>
      <c r="F34">
        <v>0.31875629999999999</v>
      </c>
      <c r="G34" s="33">
        <v>4221988</v>
      </c>
      <c r="H34">
        <v>0.70720740000000004</v>
      </c>
      <c r="I34">
        <v>9.4551318999999996</v>
      </c>
      <c r="J34">
        <v>0.14637710000000001</v>
      </c>
      <c r="K34">
        <v>2.9161099999999999E-2</v>
      </c>
      <c r="L34">
        <v>-3.2180800000000002E-2</v>
      </c>
    </row>
    <row r="35" spans="1:12" x14ac:dyDescent="0.2">
      <c r="A35">
        <v>1983</v>
      </c>
      <c r="B35">
        <v>912422</v>
      </c>
      <c r="C35">
        <v>749.42895999999996</v>
      </c>
      <c r="D35">
        <v>287.36200000000002</v>
      </c>
      <c r="E35">
        <v>2065.1205</v>
      </c>
      <c r="F35">
        <v>0.31312050000000002</v>
      </c>
      <c r="G35" s="33">
        <v>4412323</v>
      </c>
      <c r="H35">
        <v>0.71862409999999999</v>
      </c>
      <c r="I35">
        <v>10.098898</v>
      </c>
      <c r="J35">
        <v>0.1407003</v>
      </c>
      <c r="K35">
        <v>2.94291E-2</v>
      </c>
      <c r="L35">
        <v>-5.0490199999999999E-2</v>
      </c>
    </row>
    <row r="36" spans="1:12" x14ac:dyDescent="0.2">
      <c r="A36">
        <v>1984</v>
      </c>
      <c r="B36">
        <v>914404</v>
      </c>
      <c r="C36">
        <v>766.83340999999996</v>
      </c>
      <c r="D36">
        <v>295.0686</v>
      </c>
      <c r="E36">
        <v>2066.7082999999998</v>
      </c>
      <c r="F36">
        <v>0.29869610000000002</v>
      </c>
      <c r="G36" s="33">
        <v>4595775</v>
      </c>
      <c r="H36">
        <v>0.7154123</v>
      </c>
      <c r="I36">
        <v>11.362583000000001</v>
      </c>
      <c r="J36">
        <v>0.13801910000000001</v>
      </c>
      <c r="K36">
        <v>3.0755299999999999E-2</v>
      </c>
      <c r="L36">
        <v>-4.1059999999999999E-2</v>
      </c>
    </row>
    <row r="37" spans="1:12" x14ac:dyDescent="0.2">
      <c r="A37">
        <v>1985</v>
      </c>
      <c r="B37">
        <v>929311</v>
      </c>
      <c r="C37">
        <v>784.36000999999999</v>
      </c>
      <c r="D37">
        <v>302.79520000000002</v>
      </c>
      <c r="E37">
        <v>2068.6075999999998</v>
      </c>
      <c r="F37">
        <v>0.29552200000000001</v>
      </c>
      <c r="G37" s="33">
        <v>4784623</v>
      </c>
      <c r="H37">
        <v>0.69879539999999996</v>
      </c>
      <c r="I37">
        <v>12.36875</v>
      </c>
      <c r="J37">
        <v>0.1379244</v>
      </c>
      <c r="K37">
        <v>2.6931299999999998E-2</v>
      </c>
      <c r="L37">
        <v>-4.5174100000000002E-2</v>
      </c>
    </row>
    <row r="38" spans="1:12" x14ac:dyDescent="0.2">
      <c r="A38">
        <v>1986</v>
      </c>
      <c r="B38">
        <v>968671</v>
      </c>
      <c r="C38">
        <v>801.97523999999999</v>
      </c>
      <c r="D38">
        <v>311.1026</v>
      </c>
      <c r="E38">
        <v>2070.5778</v>
      </c>
      <c r="F38">
        <v>0.29135139999999998</v>
      </c>
      <c r="G38" s="33">
        <v>5000252</v>
      </c>
      <c r="H38">
        <v>0.69570710000000002</v>
      </c>
      <c r="I38">
        <v>12.610833</v>
      </c>
      <c r="J38">
        <v>0.13783590000000001</v>
      </c>
      <c r="K38">
        <v>2.52724E-2</v>
      </c>
      <c r="L38">
        <v>-3.6733700000000001E-2</v>
      </c>
    </row>
    <row r="39" spans="1:12" x14ac:dyDescent="0.2">
      <c r="A39">
        <v>1987</v>
      </c>
      <c r="B39">
        <v>1019728</v>
      </c>
      <c r="C39">
        <v>819.68209999999999</v>
      </c>
      <c r="D39">
        <v>319.50549999999998</v>
      </c>
      <c r="E39">
        <v>2072.2705000000001</v>
      </c>
      <c r="F39">
        <v>0.2913038</v>
      </c>
      <c r="G39" s="33">
        <v>5249095</v>
      </c>
      <c r="H39">
        <v>0.69907560000000002</v>
      </c>
      <c r="I39">
        <v>12.961499999999999</v>
      </c>
      <c r="J39">
        <v>0.15029619999999999</v>
      </c>
      <c r="K39">
        <v>2.73067E-2</v>
      </c>
      <c r="L39">
        <v>-3.3935600000000003E-2</v>
      </c>
    </row>
    <row r="40" spans="1:12" x14ac:dyDescent="0.2">
      <c r="A40">
        <v>1988</v>
      </c>
      <c r="B40">
        <v>1099896</v>
      </c>
      <c r="C40">
        <v>837.46893</v>
      </c>
      <c r="D40">
        <v>328.0376</v>
      </c>
      <c r="E40">
        <v>2075.0774000000001</v>
      </c>
      <c r="F40">
        <v>0.29887330000000001</v>
      </c>
      <c r="G40" s="33">
        <v>5495053</v>
      </c>
      <c r="H40">
        <v>0.69686020000000004</v>
      </c>
      <c r="I40">
        <v>13.917083</v>
      </c>
      <c r="J40">
        <v>0.15815979999999999</v>
      </c>
      <c r="K40">
        <v>2.6914E-2</v>
      </c>
      <c r="L40">
        <v>-3.4106600000000001E-2</v>
      </c>
    </row>
    <row r="41" spans="1:12" x14ac:dyDescent="0.2">
      <c r="A41">
        <v>1989</v>
      </c>
      <c r="B41">
        <v>1177021</v>
      </c>
      <c r="C41">
        <v>855.33468000000005</v>
      </c>
      <c r="D41">
        <v>336.66460000000001</v>
      </c>
      <c r="E41">
        <v>2078.1320000000001</v>
      </c>
      <c r="F41">
        <v>0.3095753</v>
      </c>
      <c r="G41" s="33">
        <v>5766596</v>
      </c>
      <c r="H41">
        <v>0.68217349999999999</v>
      </c>
      <c r="I41">
        <v>16.2255</v>
      </c>
      <c r="J41">
        <v>0.1587442</v>
      </c>
      <c r="K41">
        <v>2.9769799999999999E-2</v>
      </c>
      <c r="L41">
        <v>-3.4556299999999998E-2</v>
      </c>
    </row>
    <row r="42" spans="1:12" x14ac:dyDescent="0.2">
      <c r="A42">
        <v>1990</v>
      </c>
      <c r="B42">
        <v>1248877</v>
      </c>
      <c r="C42">
        <v>873.27779999999996</v>
      </c>
      <c r="D42">
        <v>345.387</v>
      </c>
      <c r="E42">
        <v>2078.4794999999999</v>
      </c>
      <c r="F42">
        <v>0.31070300000000001</v>
      </c>
      <c r="G42" s="33">
        <v>6105190</v>
      </c>
      <c r="H42">
        <v>0.67996290000000004</v>
      </c>
      <c r="I42">
        <v>17.503499999999999</v>
      </c>
      <c r="J42">
        <v>0.174898</v>
      </c>
      <c r="K42">
        <v>2.9110500000000001E-2</v>
      </c>
      <c r="L42">
        <v>-3.3449699999999999E-2</v>
      </c>
    </row>
    <row r="43" spans="1:12" x14ac:dyDescent="0.2">
      <c r="A43">
        <v>1991</v>
      </c>
      <c r="B43">
        <v>1288913</v>
      </c>
      <c r="C43">
        <v>891.27320999999995</v>
      </c>
      <c r="D43">
        <v>354.10599999999999</v>
      </c>
      <c r="E43">
        <v>2079.3042</v>
      </c>
      <c r="F43">
        <v>0.30755169999999998</v>
      </c>
      <c r="G43" s="33">
        <v>6371149</v>
      </c>
      <c r="H43">
        <v>0.67595760000000005</v>
      </c>
      <c r="I43">
        <v>22.742432999999998</v>
      </c>
      <c r="J43">
        <v>0.145229</v>
      </c>
      <c r="K43">
        <v>2.68486E-2</v>
      </c>
      <c r="L43">
        <v>-2.5965800000000001E-2</v>
      </c>
    </row>
    <row r="44" spans="1:12" x14ac:dyDescent="0.2">
      <c r="A44">
        <v>1992</v>
      </c>
      <c r="B44">
        <v>1359506</v>
      </c>
      <c r="C44">
        <v>909.30701999999997</v>
      </c>
      <c r="D44">
        <v>363.08440000000002</v>
      </c>
      <c r="E44">
        <v>2076.9105</v>
      </c>
      <c r="F44">
        <v>0.30180770000000001</v>
      </c>
      <c r="G44" s="33">
        <v>6677011</v>
      </c>
      <c r="H44">
        <v>0.66958580000000001</v>
      </c>
      <c r="I44">
        <v>25.918082999999999</v>
      </c>
      <c r="J44">
        <v>0.1591996</v>
      </c>
      <c r="K44">
        <v>3.2363999999999997E-2</v>
      </c>
      <c r="L44">
        <v>-3.2805000000000001E-2</v>
      </c>
    </row>
    <row r="45" spans="1:12" x14ac:dyDescent="0.2">
      <c r="A45">
        <v>1993</v>
      </c>
      <c r="B45">
        <v>1431691</v>
      </c>
      <c r="C45">
        <v>927.40386000000001</v>
      </c>
      <c r="D45">
        <v>372.4366</v>
      </c>
      <c r="E45">
        <v>2075.8692999999998</v>
      </c>
      <c r="F45">
        <v>0.30763560000000001</v>
      </c>
      <c r="G45" s="33">
        <v>6953852</v>
      </c>
      <c r="H45">
        <v>0.65559820000000002</v>
      </c>
      <c r="I45">
        <v>30.493292</v>
      </c>
      <c r="J45">
        <v>0.159076</v>
      </c>
      <c r="K45">
        <v>3.2710900000000001E-2</v>
      </c>
      <c r="L45">
        <v>-3.1362500000000001E-2</v>
      </c>
    </row>
    <row r="46" spans="1:12" x14ac:dyDescent="0.2">
      <c r="A46">
        <v>1994</v>
      </c>
      <c r="B46">
        <v>1516148</v>
      </c>
      <c r="C46">
        <v>945.60182999999995</v>
      </c>
      <c r="D46">
        <v>377.71100000000001</v>
      </c>
      <c r="E46">
        <v>2075.6873000000001</v>
      </c>
      <c r="F46">
        <v>0.3114982</v>
      </c>
      <c r="G46" s="33">
        <v>7246441</v>
      </c>
      <c r="H46">
        <v>0.64167370000000001</v>
      </c>
      <c r="I46">
        <v>31.373742</v>
      </c>
      <c r="J46">
        <v>0.1784405</v>
      </c>
      <c r="K46">
        <v>3.6593000000000001E-2</v>
      </c>
      <c r="L46">
        <v>-3.54994E-2</v>
      </c>
    </row>
    <row r="47" spans="1:12" x14ac:dyDescent="0.2">
      <c r="A47">
        <v>1995</v>
      </c>
      <c r="B47">
        <v>1641350</v>
      </c>
      <c r="C47">
        <v>963.92259000000001</v>
      </c>
      <c r="D47">
        <v>381.69009999999997</v>
      </c>
      <c r="E47">
        <v>2077.0971</v>
      </c>
      <c r="F47">
        <v>0.32721440000000002</v>
      </c>
      <c r="G47" s="33">
        <v>7594812</v>
      </c>
      <c r="H47">
        <v>0.62444659999999996</v>
      </c>
      <c r="I47">
        <v>32.427076999999997</v>
      </c>
      <c r="J47">
        <v>0.17633480000000001</v>
      </c>
      <c r="K47">
        <v>3.7459600000000003E-2</v>
      </c>
      <c r="L47">
        <v>-3.9134000000000002E-2</v>
      </c>
    </row>
    <row r="48" spans="1:12" x14ac:dyDescent="0.2">
      <c r="A48">
        <v>1996</v>
      </c>
      <c r="B48">
        <v>1774658</v>
      </c>
      <c r="C48">
        <v>982.36523999999997</v>
      </c>
      <c r="D48">
        <v>385.8723</v>
      </c>
      <c r="E48">
        <v>2079.8303000000001</v>
      </c>
      <c r="F48">
        <v>0.33144659999999998</v>
      </c>
      <c r="G48" s="33">
        <v>7950138</v>
      </c>
      <c r="H48">
        <v>0.62345269999999997</v>
      </c>
      <c r="I48">
        <v>35.433172999999996</v>
      </c>
      <c r="J48">
        <v>0.1651078</v>
      </c>
      <c r="K48">
        <v>3.6313400000000003E-2</v>
      </c>
      <c r="L48">
        <v>-3.9654799999999997E-2</v>
      </c>
    </row>
    <row r="49" spans="1:12" x14ac:dyDescent="0.2">
      <c r="A49">
        <v>1997</v>
      </c>
      <c r="B49">
        <v>1855923</v>
      </c>
      <c r="C49">
        <v>1000.9</v>
      </c>
      <c r="D49">
        <v>390.42509999999999</v>
      </c>
      <c r="E49">
        <v>2079.3825000000002</v>
      </c>
      <c r="F49">
        <v>0.32435530000000001</v>
      </c>
      <c r="G49" s="33">
        <v>8341610</v>
      </c>
      <c r="H49">
        <v>0.62269350000000001</v>
      </c>
      <c r="I49">
        <v>36.313285999999998</v>
      </c>
      <c r="J49">
        <v>0.18607599999999999</v>
      </c>
      <c r="K49">
        <v>3.7779500000000001E-2</v>
      </c>
      <c r="L49">
        <v>-4.2073600000000003E-2</v>
      </c>
    </row>
    <row r="50" spans="1:12" x14ac:dyDescent="0.2">
      <c r="A50">
        <v>1998</v>
      </c>
      <c r="B50">
        <v>2014961</v>
      </c>
      <c r="C50">
        <v>1019.4836</v>
      </c>
      <c r="D50">
        <v>395.18459999999999</v>
      </c>
      <c r="E50">
        <v>2080.7411999999999</v>
      </c>
      <c r="F50">
        <v>0.32705840000000003</v>
      </c>
      <c r="G50" s="33">
        <v>8778706</v>
      </c>
      <c r="H50">
        <v>0.61085440000000002</v>
      </c>
      <c r="I50">
        <v>41.259365000000003</v>
      </c>
      <c r="J50">
        <v>0.1825386</v>
      </c>
      <c r="K50">
        <v>3.5439600000000002E-2</v>
      </c>
      <c r="L50">
        <v>-4.1945499999999997E-2</v>
      </c>
    </row>
    <row r="51" spans="1:12" x14ac:dyDescent="0.2">
      <c r="A51">
        <v>1999</v>
      </c>
      <c r="B51">
        <v>2157766</v>
      </c>
      <c r="C51">
        <v>1038.0581999999999</v>
      </c>
      <c r="D51">
        <v>400.28730000000002</v>
      </c>
      <c r="E51">
        <v>2082.6938</v>
      </c>
      <c r="F51">
        <v>0.32713219999999998</v>
      </c>
      <c r="G51" s="33">
        <v>9349454</v>
      </c>
      <c r="H51">
        <v>0.60229250000000001</v>
      </c>
      <c r="I51">
        <v>43.055427999999999</v>
      </c>
      <c r="J51">
        <v>0.20660429999999999</v>
      </c>
      <c r="K51">
        <v>3.7398399999999998E-2</v>
      </c>
      <c r="L51">
        <v>-4.6278600000000003E-2</v>
      </c>
    </row>
    <row r="52" spans="1:12" x14ac:dyDescent="0.2">
      <c r="A52">
        <v>2000</v>
      </c>
      <c r="B52">
        <v>2258594</v>
      </c>
      <c r="C52">
        <v>1056.5754999999999</v>
      </c>
      <c r="D52">
        <v>409.24860000000001</v>
      </c>
      <c r="E52">
        <v>2086.6284000000001</v>
      </c>
      <c r="F52">
        <v>0.32206780000000002</v>
      </c>
      <c r="G52" s="33">
        <v>9851579</v>
      </c>
      <c r="H52">
        <v>0.59548000000000001</v>
      </c>
      <c r="I52">
        <v>44.941605000000003</v>
      </c>
      <c r="J52">
        <v>0.1952506</v>
      </c>
      <c r="K52">
        <v>4.1154000000000003E-2</v>
      </c>
      <c r="L52">
        <v>-4.97072E-2</v>
      </c>
    </row>
    <row r="53" spans="1:12" x14ac:dyDescent="0.2">
      <c r="A53">
        <v>2001</v>
      </c>
      <c r="B53">
        <v>2380421</v>
      </c>
      <c r="C53">
        <v>1075.0001</v>
      </c>
      <c r="D53">
        <v>419.762</v>
      </c>
      <c r="E53">
        <v>2086.7728000000002</v>
      </c>
      <c r="F53">
        <v>0.31989849999999997</v>
      </c>
      <c r="G53" s="33">
        <v>10500000</v>
      </c>
      <c r="H53">
        <v>0.58325490000000002</v>
      </c>
      <c r="I53">
        <v>47.186413999999999</v>
      </c>
      <c r="J53">
        <v>0.20162959999999999</v>
      </c>
      <c r="K53">
        <v>4.1206899999999998E-2</v>
      </c>
      <c r="L53">
        <v>-4.6954599999999999E-2</v>
      </c>
    </row>
    <row r="54" spans="1:12" x14ac:dyDescent="0.2">
      <c r="A54">
        <v>2002</v>
      </c>
      <c r="B54">
        <v>2510064</v>
      </c>
      <c r="C54">
        <v>1093.3172</v>
      </c>
      <c r="D54">
        <v>430.73329999999999</v>
      </c>
      <c r="E54">
        <v>2088.8935999999999</v>
      </c>
      <c r="F54">
        <v>0.32082310000000003</v>
      </c>
      <c r="G54" s="33">
        <v>11100000</v>
      </c>
      <c r="H54">
        <v>0.55831050000000004</v>
      </c>
      <c r="I54">
        <v>48.610318999999997</v>
      </c>
      <c r="J54">
        <v>0.21546689999999999</v>
      </c>
      <c r="K54">
        <v>4.3818500000000003E-2</v>
      </c>
      <c r="L54">
        <v>-5.0115800000000002E-2</v>
      </c>
    </row>
    <row r="55" spans="1:12" x14ac:dyDescent="0.2">
      <c r="A55">
        <v>2003</v>
      </c>
      <c r="B55">
        <v>2737702</v>
      </c>
      <c r="C55">
        <v>1111.5231000000001</v>
      </c>
      <c r="D55">
        <v>442.38119999999998</v>
      </c>
      <c r="E55">
        <v>2091.9958999999999</v>
      </c>
      <c r="F55">
        <v>0.32565</v>
      </c>
      <c r="G55" s="33">
        <v>11800000</v>
      </c>
      <c r="H55">
        <v>0.55034899999999998</v>
      </c>
      <c r="I55">
        <v>46.583283999999999</v>
      </c>
      <c r="J55">
        <v>0.2339319</v>
      </c>
      <c r="K55">
        <v>4.3564800000000001E-2</v>
      </c>
      <c r="L55">
        <v>-5.2036100000000002E-2</v>
      </c>
    </row>
    <row r="56" spans="1:12" x14ac:dyDescent="0.2">
      <c r="A56">
        <v>2004</v>
      </c>
      <c r="B56">
        <v>2993554</v>
      </c>
      <c r="C56">
        <v>1129.6234999999999</v>
      </c>
      <c r="D56">
        <v>454.54500000000002</v>
      </c>
      <c r="E56">
        <v>2095.7782000000002</v>
      </c>
      <c r="F56">
        <v>0.33650390000000002</v>
      </c>
      <c r="G56" s="33">
        <v>12500000</v>
      </c>
      <c r="H56">
        <v>0.51423870000000005</v>
      </c>
      <c r="I56">
        <v>45.316467000000003</v>
      </c>
      <c r="J56">
        <v>0.28024670000000002</v>
      </c>
      <c r="K56">
        <v>4.6887499999999999E-2</v>
      </c>
      <c r="L56">
        <v>-6.1772599999999997E-2</v>
      </c>
    </row>
    <row r="57" spans="1:12" x14ac:dyDescent="0.2">
      <c r="A57">
        <v>2005</v>
      </c>
      <c r="B57">
        <v>3412602</v>
      </c>
      <c r="C57">
        <v>1147.6098999999999</v>
      </c>
      <c r="D57">
        <v>457.63810000000001</v>
      </c>
      <c r="E57">
        <v>2096.9160999999999</v>
      </c>
      <c r="F57">
        <v>0.36246660000000003</v>
      </c>
      <c r="G57" s="33">
        <v>13400000</v>
      </c>
      <c r="H57">
        <v>0.5009074</v>
      </c>
      <c r="I57">
        <v>44.099975000000001</v>
      </c>
      <c r="J57">
        <v>0.30123240000000001</v>
      </c>
      <c r="K57">
        <v>5.3158499999999997E-2</v>
      </c>
      <c r="L57">
        <v>-7.2801699999999997E-2</v>
      </c>
    </row>
    <row r="58" spans="1:12" x14ac:dyDescent="0.2">
      <c r="A58">
        <v>2006</v>
      </c>
      <c r="B58">
        <v>3824683</v>
      </c>
      <c r="C58">
        <v>1165.4863</v>
      </c>
      <c r="D58">
        <v>457.97370000000001</v>
      </c>
      <c r="E58">
        <v>2097.0965000000001</v>
      </c>
      <c r="F58">
        <v>0.38172349999999999</v>
      </c>
      <c r="G58" s="33">
        <v>14500000</v>
      </c>
      <c r="H58">
        <v>0.48188789999999998</v>
      </c>
      <c r="I58">
        <v>45.307008000000003</v>
      </c>
      <c r="J58">
        <v>0.30031799999999997</v>
      </c>
      <c r="K58">
        <v>5.5814999999999997E-2</v>
      </c>
      <c r="L58">
        <v>-7.8497600000000001E-2</v>
      </c>
    </row>
    <row r="59" spans="1:12" x14ac:dyDescent="0.2">
      <c r="A59">
        <v>2007</v>
      </c>
      <c r="B59">
        <v>4285933</v>
      </c>
      <c r="C59">
        <v>1183.2094999999999</v>
      </c>
      <c r="D59">
        <v>459.02890000000002</v>
      </c>
      <c r="E59">
        <v>2098.1212999999998</v>
      </c>
      <c r="F59">
        <v>0.39876600000000001</v>
      </c>
      <c r="G59" s="33">
        <v>15700000</v>
      </c>
      <c r="H59">
        <v>0.4806513</v>
      </c>
      <c r="I59">
        <v>41.348533000000003</v>
      </c>
      <c r="J59">
        <v>0.33677410000000002</v>
      </c>
      <c r="K59">
        <v>5.4992699999999999E-2</v>
      </c>
      <c r="L59">
        <v>-8.0560800000000002E-2</v>
      </c>
    </row>
    <row r="60" spans="1:12" x14ac:dyDescent="0.2">
      <c r="A60">
        <v>2008</v>
      </c>
      <c r="B60">
        <v>4544137</v>
      </c>
      <c r="C60">
        <v>1200.6697999999999</v>
      </c>
      <c r="D60">
        <v>460.81290000000001</v>
      </c>
      <c r="E60">
        <v>2099.6331</v>
      </c>
      <c r="F60">
        <v>0.39078299999999999</v>
      </c>
      <c r="G60" s="33">
        <v>16900000</v>
      </c>
      <c r="H60">
        <v>0.50133050000000001</v>
      </c>
      <c r="I60">
        <v>43.505183000000002</v>
      </c>
      <c r="J60">
        <v>0.30120449999999999</v>
      </c>
      <c r="K60">
        <v>5.8508600000000001E-2</v>
      </c>
      <c r="L60">
        <v>-0.1013598</v>
      </c>
    </row>
    <row r="61" spans="1:12" x14ac:dyDescent="0.2">
      <c r="A61">
        <v>2009</v>
      </c>
      <c r="B61">
        <v>4860654</v>
      </c>
      <c r="C61">
        <v>1217.7262000000001</v>
      </c>
      <c r="D61">
        <v>463.63260000000002</v>
      </c>
      <c r="E61">
        <v>2103.5362</v>
      </c>
      <c r="F61">
        <v>0.38307989999999997</v>
      </c>
      <c r="G61" s="33">
        <v>18300000</v>
      </c>
      <c r="H61">
        <v>0.51078610000000002</v>
      </c>
      <c r="I61">
        <v>48.405267000000002</v>
      </c>
      <c r="J61">
        <v>0.32282690000000003</v>
      </c>
      <c r="K61">
        <v>5.6657100000000002E-2</v>
      </c>
      <c r="L61">
        <v>-8.9851600000000004E-2</v>
      </c>
    </row>
    <row r="62" spans="1:12" x14ac:dyDescent="0.2">
      <c r="A62">
        <v>2010</v>
      </c>
      <c r="B62">
        <v>5621832</v>
      </c>
      <c r="C62">
        <v>1234.2811999999999</v>
      </c>
      <c r="D62">
        <v>467.41250000000002</v>
      </c>
      <c r="E62">
        <v>2110.3926999999999</v>
      </c>
      <c r="F62">
        <v>0.40352710000000003</v>
      </c>
      <c r="G62" s="33">
        <v>19800000</v>
      </c>
      <c r="H62">
        <v>0.51054880000000002</v>
      </c>
      <c r="I62">
        <v>45.725811999999998</v>
      </c>
      <c r="J62">
        <v>0.34155269999999999</v>
      </c>
      <c r="K62">
        <v>5.9049699999999997E-2</v>
      </c>
      <c r="L62">
        <v>-9.7019400000000006E-2</v>
      </c>
    </row>
    <row r="63" spans="1:12" x14ac:dyDescent="0.2">
      <c r="A63">
        <v>2011</v>
      </c>
      <c r="B63">
        <v>6118499</v>
      </c>
      <c r="C63">
        <v>1250.2879</v>
      </c>
      <c r="D63">
        <v>472.21449999999999</v>
      </c>
      <c r="E63">
        <v>2113.6246000000001</v>
      </c>
      <c r="F63">
        <v>0.41161399999999998</v>
      </c>
      <c r="G63" s="33">
        <v>21500000</v>
      </c>
      <c r="H63">
        <v>0.51198359999999998</v>
      </c>
      <c r="I63">
        <v>46.670467000000002</v>
      </c>
      <c r="J63">
        <v>0.33385009999999998</v>
      </c>
      <c r="K63">
        <v>7.1433099999999999E-2</v>
      </c>
      <c r="L63">
        <v>-0.1115434</v>
      </c>
    </row>
    <row r="64" spans="1:12" x14ac:dyDescent="0.2">
      <c r="A64">
        <v>2012</v>
      </c>
      <c r="B64">
        <v>6620451</v>
      </c>
      <c r="C64">
        <v>1265.7801999999999</v>
      </c>
      <c r="D64">
        <v>469.83109999999999</v>
      </c>
      <c r="E64">
        <v>2115.7139000000002</v>
      </c>
      <c r="F64">
        <v>0.4313032</v>
      </c>
      <c r="G64" s="33">
        <v>23200000</v>
      </c>
      <c r="H64">
        <v>0.5114071</v>
      </c>
      <c r="I64">
        <v>53.437232999999999</v>
      </c>
      <c r="J64">
        <v>0.3121642</v>
      </c>
      <c r="K64">
        <v>6.4355599999999999E-2</v>
      </c>
      <c r="L64">
        <v>-0.11241710000000001</v>
      </c>
    </row>
    <row r="65" spans="1:12" x14ac:dyDescent="0.2">
      <c r="A65">
        <v>2013</v>
      </c>
      <c r="B65">
        <v>6707769</v>
      </c>
      <c r="C65">
        <v>1280.8421000000001</v>
      </c>
      <c r="D65">
        <v>483.85430000000002</v>
      </c>
      <c r="E65">
        <v>2117.1133</v>
      </c>
      <c r="F65">
        <v>0.41608119999999998</v>
      </c>
      <c r="G65" s="33">
        <v>24700000</v>
      </c>
      <c r="H65">
        <v>0.51599320000000004</v>
      </c>
      <c r="I65">
        <v>58.597845</v>
      </c>
      <c r="J65">
        <v>0.28382030000000003</v>
      </c>
      <c r="K65">
        <v>7.1738499999999997E-2</v>
      </c>
      <c r="L65">
        <v>-0.1019444</v>
      </c>
    </row>
    <row r="66" spans="1:12" x14ac:dyDescent="0.2">
      <c r="A66">
        <v>2014</v>
      </c>
      <c r="B66">
        <v>6992452</v>
      </c>
      <c r="C66">
        <v>1295.6007999999999</v>
      </c>
      <c r="D66">
        <v>483.08460000000002</v>
      </c>
      <c r="E66">
        <v>2118.5446999999999</v>
      </c>
      <c r="F66">
        <v>0.41928300000000002</v>
      </c>
      <c r="G66" s="33">
        <v>26300000</v>
      </c>
      <c r="H66">
        <v>0.5157233</v>
      </c>
      <c r="I66">
        <v>61.029513999999999</v>
      </c>
      <c r="J66">
        <v>0.28779749999999998</v>
      </c>
      <c r="K66">
        <v>6.4081399999999997E-2</v>
      </c>
      <c r="L66">
        <v>-9.2618000000000006E-2</v>
      </c>
    </row>
    <row r="67" spans="1:12" x14ac:dyDescent="0.2">
      <c r="A67">
        <v>2015</v>
      </c>
      <c r="B67">
        <v>7381976</v>
      </c>
      <c r="C67">
        <v>1310.1523999999999</v>
      </c>
      <c r="D67">
        <v>482.70049999999998</v>
      </c>
      <c r="E67">
        <v>2118.8215</v>
      </c>
      <c r="F67">
        <v>0.4277629</v>
      </c>
      <c r="G67" s="33">
        <v>27900000</v>
      </c>
      <c r="H67">
        <v>0.50730560000000002</v>
      </c>
      <c r="I67">
        <v>64.151944</v>
      </c>
      <c r="J67">
        <v>0.27611400000000003</v>
      </c>
      <c r="K67">
        <v>5.55871E-2</v>
      </c>
      <c r="L67">
        <v>-8.3761699999999994E-2</v>
      </c>
    </row>
    <row r="68" spans="1:12" x14ac:dyDescent="0.2">
      <c r="A68">
        <v>2016</v>
      </c>
      <c r="B68">
        <v>7796715</v>
      </c>
      <c r="C68">
        <v>1324.5172</v>
      </c>
      <c r="D68">
        <v>482.98899999999998</v>
      </c>
      <c r="E68">
        <v>2121.2431000000001</v>
      </c>
      <c r="F68">
        <v>0.4344478</v>
      </c>
      <c r="G68" s="33">
        <v>29700000</v>
      </c>
      <c r="H68">
        <v>0.51750370000000001</v>
      </c>
      <c r="I68">
        <v>67.195186000000007</v>
      </c>
      <c r="J68">
        <v>0.27849760000000001</v>
      </c>
      <c r="K68">
        <v>5.2496500000000001E-2</v>
      </c>
      <c r="L68">
        <v>-7.2503200000000004E-2</v>
      </c>
    </row>
    <row r="69" spans="1:12" x14ac:dyDescent="0.2">
      <c r="A69">
        <v>2017</v>
      </c>
      <c r="B69">
        <v>8284343</v>
      </c>
      <c r="C69">
        <v>1338.6768</v>
      </c>
      <c r="D69">
        <v>487.19099999999997</v>
      </c>
      <c r="E69">
        <v>2122.9407000000001</v>
      </c>
      <c r="F69">
        <v>0.43937900000000002</v>
      </c>
      <c r="G69" s="33">
        <v>31500000</v>
      </c>
      <c r="H69">
        <v>0.52180369999999998</v>
      </c>
      <c r="I69">
        <v>65.121568999999994</v>
      </c>
      <c r="J69">
        <v>0.30233159999999998</v>
      </c>
      <c r="K69">
        <v>5.4785199999999999E-2</v>
      </c>
      <c r="L69">
        <v>-8.4891499999999995E-2</v>
      </c>
    </row>
    <row r="70" spans="1:12" x14ac:dyDescent="0.2">
      <c r="A70">
        <v>2018</v>
      </c>
      <c r="B70">
        <v>8899718</v>
      </c>
      <c r="C70">
        <v>1352.6423</v>
      </c>
      <c r="D70">
        <v>491.0772</v>
      </c>
      <c r="E70">
        <v>2122.9407000000001</v>
      </c>
      <c r="F70">
        <v>0.44602330000000001</v>
      </c>
      <c r="G70" s="33">
        <v>33600000</v>
      </c>
      <c r="H70">
        <v>0.52180369999999998</v>
      </c>
      <c r="I70">
        <v>68.397840000000002</v>
      </c>
      <c r="J70">
        <v>0.27994390000000002</v>
      </c>
      <c r="K70">
        <v>5.3503099999999998E-2</v>
      </c>
      <c r="L70">
        <v>-8.6313799999999996E-2</v>
      </c>
    </row>
    <row r="71" spans="1:12" x14ac:dyDescent="0.2">
      <c r="A71">
        <v>2019</v>
      </c>
      <c r="B71">
        <v>9170555</v>
      </c>
      <c r="C71">
        <v>1366.4177999999999</v>
      </c>
      <c r="D71">
        <v>497.6157</v>
      </c>
      <c r="E71">
        <v>2122.9407000000001</v>
      </c>
      <c r="F71">
        <v>0.43824150000000001</v>
      </c>
      <c r="G71" s="33">
        <v>35400000</v>
      </c>
      <c r="H71">
        <v>0.52180369999999998</v>
      </c>
      <c r="I71">
        <v>70.419968999999995</v>
      </c>
      <c r="J71">
        <v>0.27033099999999999</v>
      </c>
      <c r="K71">
        <v>5.1035299999999999E-2</v>
      </c>
      <c r="L71">
        <v>-7.7877500000000002E-2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3C5E-5DD4-6947-A105-A835028345EB}">
  <dimension ref="A1:B43"/>
  <sheetViews>
    <sheetView workbookViewId="0">
      <selection activeCell="G19" sqref="G19"/>
    </sheetView>
  </sheetViews>
  <sheetFormatPr baseColWidth="10" defaultRowHeight="15" x14ac:dyDescent="0.2"/>
  <sheetData>
    <row r="1" spans="1:2" x14ac:dyDescent="0.2">
      <c r="A1" t="s">
        <v>170</v>
      </c>
      <c r="B1" t="s">
        <v>244</v>
      </c>
    </row>
    <row r="2" spans="1:2" x14ac:dyDescent="0.2">
      <c r="A2">
        <v>1980</v>
      </c>
      <c r="B2">
        <v>148.25</v>
      </c>
    </row>
    <row r="3" spans="1:2" x14ac:dyDescent="0.2">
      <c r="A3">
        <v>1981</v>
      </c>
      <c r="B3">
        <v>227.72</v>
      </c>
    </row>
    <row r="4" spans="1:2" x14ac:dyDescent="0.2">
      <c r="A4">
        <v>1982</v>
      </c>
      <c r="B4">
        <v>235.83</v>
      </c>
    </row>
    <row r="5" spans="1:2" x14ac:dyDescent="0.2">
      <c r="A5">
        <v>1983</v>
      </c>
      <c r="B5">
        <v>252.92</v>
      </c>
    </row>
    <row r="6" spans="1:2" x14ac:dyDescent="0.2">
      <c r="A6">
        <v>1984</v>
      </c>
      <c r="B6">
        <v>271.87</v>
      </c>
    </row>
    <row r="7" spans="1:2" x14ac:dyDescent="0.2">
      <c r="A7">
        <v>1985</v>
      </c>
      <c r="B7">
        <v>527.36</v>
      </c>
    </row>
    <row r="8" spans="1:2" x14ac:dyDescent="0.2">
      <c r="A8">
        <v>1986</v>
      </c>
      <c r="B8">
        <v>524.45000000000005</v>
      </c>
    </row>
    <row r="9" spans="1:2" x14ac:dyDescent="0.2">
      <c r="A9">
        <v>1987</v>
      </c>
      <c r="B9">
        <v>442.17</v>
      </c>
    </row>
    <row r="10" spans="1:2" x14ac:dyDescent="0.2">
      <c r="A10">
        <v>1988</v>
      </c>
      <c r="B10">
        <v>666.26</v>
      </c>
    </row>
    <row r="11" spans="1:2" x14ac:dyDescent="0.2">
      <c r="A11">
        <v>1989</v>
      </c>
      <c r="B11">
        <v>778.64</v>
      </c>
    </row>
    <row r="12" spans="1:2" x14ac:dyDescent="0.2">
      <c r="A12">
        <v>1990</v>
      </c>
      <c r="B12">
        <v>1048.29</v>
      </c>
    </row>
    <row r="13" spans="1:2" x14ac:dyDescent="0.2">
      <c r="A13">
        <v>1991</v>
      </c>
      <c r="B13">
        <v>1908.85</v>
      </c>
    </row>
    <row r="14" spans="1:2" x14ac:dyDescent="0.2">
      <c r="A14">
        <v>1992</v>
      </c>
      <c r="B14">
        <v>2615.37</v>
      </c>
    </row>
    <row r="15" spans="1:2" x14ac:dyDescent="0.2">
      <c r="A15">
        <v>1993</v>
      </c>
      <c r="B15">
        <v>3346.06</v>
      </c>
    </row>
    <row r="16" spans="1:2" x14ac:dyDescent="0.2">
      <c r="A16">
        <v>1994</v>
      </c>
      <c r="B16">
        <v>3926.9</v>
      </c>
    </row>
    <row r="17" spans="1:2" x14ac:dyDescent="0.2">
      <c r="A17">
        <v>1995</v>
      </c>
      <c r="B17">
        <v>3110.49</v>
      </c>
    </row>
    <row r="18" spans="1:2" x14ac:dyDescent="0.2">
      <c r="A18">
        <v>1996</v>
      </c>
      <c r="B18">
        <v>3085.2</v>
      </c>
    </row>
    <row r="19" spans="1:2" x14ac:dyDescent="0.2">
      <c r="A19">
        <v>1997</v>
      </c>
      <c r="B19">
        <v>3658.98</v>
      </c>
    </row>
    <row r="20" spans="1:2" x14ac:dyDescent="0.2">
      <c r="A20">
        <v>1998</v>
      </c>
      <c r="B20">
        <v>3055.41</v>
      </c>
    </row>
    <row r="21" spans="1:2" x14ac:dyDescent="0.2">
      <c r="A21">
        <v>1999</v>
      </c>
      <c r="B21">
        <v>5005.82</v>
      </c>
    </row>
    <row r="22" spans="1:2" x14ac:dyDescent="0.2">
      <c r="A22">
        <v>2000</v>
      </c>
      <c r="B22">
        <v>3972.12</v>
      </c>
    </row>
    <row r="23" spans="1:2" x14ac:dyDescent="0.2">
      <c r="A23">
        <v>2001</v>
      </c>
      <c r="B23">
        <v>3262.33</v>
      </c>
    </row>
    <row r="24" spans="1:2" x14ac:dyDescent="0.2">
      <c r="A24">
        <v>2002</v>
      </c>
      <c r="B24">
        <v>3377.28</v>
      </c>
    </row>
    <row r="25" spans="1:2" x14ac:dyDescent="0.2">
      <c r="A25">
        <v>2003</v>
      </c>
      <c r="B25">
        <v>5838.96</v>
      </c>
    </row>
    <row r="26" spans="1:2" x14ac:dyDescent="0.2">
      <c r="A26">
        <v>2004</v>
      </c>
      <c r="B26">
        <v>6602.69</v>
      </c>
    </row>
    <row r="27" spans="1:2" x14ac:dyDescent="0.2">
      <c r="A27">
        <v>2005</v>
      </c>
      <c r="B27">
        <v>9397.93</v>
      </c>
    </row>
    <row r="28" spans="1:2" x14ac:dyDescent="0.2">
      <c r="A28">
        <v>2006</v>
      </c>
      <c r="B28">
        <v>13786.91</v>
      </c>
    </row>
    <row r="29" spans="1:2" x14ac:dyDescent="0.2">
      <c r="A29">
        <v>2007</v>
      </c>
      <c r="B29">
        <v>20286.990000000002</v>
      </c>
    </row>
    <row r="30" spans="1:2" x14ac:dyDescent="0.2">
      <c r="A30">
        <v>2008</v>
      </c>
      <c r="B30">
        <v>9647.31</v>
      </c>
    </row>
    <row r="31" spans="1:2" x14ac:dyDescent="0.2">
      <c r="A31">
        <v>2009</v>
      </c>
      <c r="B31">
        <v>17464.810000000001</v>
      </c>
    </row>
    <row r="32" spans="1:2" x14ac:dyDescent="0.2">
      <c r="A32">
        <v>2010</v>
      </c>
      <c r="B32">
        <v>20509.09</v>
      </c>
    </row>
    <row r="33" spans="1:2" x14ac:dyDescent="0.2">
      <c r="A33">
        <v>2011</v>
      </c>
      <c r="B33">
        <v>15454.92</v>
      </c>
    </row>
    <row r="34" spans="1:2" x14ac:dyDescent="0.2">
      <c r="A34">
        <v>2012</v>
      </c>
      <c r="B34">
        <v>19426.71</v>
      </c>
    </row>
    <row r="35" spans="1:2" x14ac:dyDescent="0.2">
      <c r="A35">
        <v>2013</v>
      </c>
      <c r="B35">
        <v>21170.68</v>
      </c>
    </row>
    <row r="36" spans="1:2" x14ac:dyDescent="0.2">
      <c r="A36">
        <v>2014</v>
      </c>
      <c r="B36">
        <v>27499.42</v>
      </c>
    </row>
    <row r="37" spans="1:2" x14ac:dyDescent="0.2">
      <c r="A37">
        <v>2015</v>
      </c>
      <c r="B37">
        <v>26117.54</v>
      </c>
    </row>
    <row r="38" spans="1:2" x14ac:dyDescent="0.2">
      <c r="A38">
        <v>2016</v>
      </c>
      <c r="B38">
        <v>26626.46</v>
      </c>
    </row>
    <row r="39" spans="1:2" x14ac:dyDescent="0.2">
      <c r="A39">
        <v>2017</v>
      </c>
      <c r="B39">
        <v>34056.83</v>
      </c>
    </row>
    <row r="40" spans="1:2" x14ac:dyDescent="0.2">
      <c r="A40">
        <v>2018</v>
      </c>
      <c r="B40">
        <v>36068.33</v>
      </c>
    </row>
    <row r="41" spans="1:2" x14ac:dyDescent="0.2">
      <c r="A41">
        <v>2019</v>
      </c>
      <c r="B41">
        <v>41253.74</v>
      </c>
    </row>
    <row r="42" spans="1:2" x14ac:dyDescent="0.2">
      <c r="A42">
        <v>2020</v>
      </c>
      <c r="B42">
        <v>47751.33</v>
      </c>
    </row>
    <row r="43" spans="1:2" x14ac:dyDescent="0.2">
      <c r="A43">
        <v>2021</v>
      </c>
      <c r="B43">
        <v>52588.71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F15B-6B49-C643-B8AD-AED100806F40}">
  <dimension ref="A1:D28"/>
  <sheetViews>
    <sheetView workbookViewId="0">
      <selection activeCell="I23" sqref="I23"/>
    </sheetView>
  </sheetViews>
  <sheetFormatPr baseColWidth="10" defaultRowHeight="15" x14ac:dyDescent="0.2"/>
  <sheetData>
    <row r="1" spans="1:4" x14ac:dyDescent="0.2">
      <c r="A1" t="s">
        <v>170</v>
      </c>
      <c r="B1" t="s">
        <v>245</v>
      </c>
      <c r="C1" t="s">
        <v>246</v>
      </c>
      <c r="D1" t="s">
        <v>247</v>
      </c>
    </row>
    <row r="2" spans="1:4" x14ac:dyDescent="0.2">
      <c r="A2">
        <v>1993</v>
      </c>
      <c r="B2">
        <v>50.9</v>
      </c>
      <c r="C2">
        <v>39.580338439381499</v>
      </c>
      <c r="D2">
        <v>82.8</v>
      </c>
    </row>
    <row r="3" spans="1:4" x14ac:dyDescent="0.2">
      <c r="A3">
        <v>1994</v>
      </c>
      <c r="B3">
        <v>48.849533081054702</v>
      </c>
      <c r="C3">
        <v>35.457540577430599</v>
      </c>
      <c r="D3">
        <v>86.186706542968807</v>
      </c>
    </row>
    <row r="4" spans="1:4" x14ac:dyDescent="0.2">
      <c r="A4">
        <v>1995</v>
      </c>
      <c r="B4">
        <v>50.558006286621101</v>
      </c>
      <c r="C4">
        <v>37.4581671865987</v>
      </c>
      <c r="D4">
        <v>86.692726135253906</v>
      </c>
    </row>
    <row r="5" spans="1:4" x14ac:dyDescent="0.2">
      <c r="A5">
        <v>1996</v>
      </c>
      <c r="B5">
        <v>52.268871307372997</v>
      </c>
      <c r="C5">
        <v>39.475552050537402</v>
      </c>
      <c r="D5">
        <v>87.181556701660199</v>
      </c>
    </row>
    <row r="6" spans="1:4" x14ac:dyDescent="0.2">
      <c r="A6">
        <v>1997</v>
      </c>
      <c r="B6">
        <v>53.982734680175803</v>
      </c>
      <c r="C6">
        <v>41.513171179777402</v>
      </c>
      <c r="D6">
        <v>87.648895263671903</v>
      </c>
    </row>
    <row r="7" spans="1:4" x14ac:dyDescent="0.2">
      <c r="A7">
        <v>1998</v>
      </c>
      <c r="B7">
        <v>55.6993408203125</v>
      </c>
      <c r="C7">
        <v>43.571986565510301</v>
      </c>
      <c r="D7">
        <v>88.092376708984403</v>
      </c>
    </row>
    <row r="8" spans="1:4" x14ac:dyDescent="0.2">
      <c r="A8">
        <v>1999</v>
      </c>
      <c r="B8">
        <v>60.1</v>
      </c>
      <c r="C8">
        <v>48.293397359019103</v>
      </c>
      <c r="D8">
        <v>91.3</v>
      </c>
    </row>
    <row r="9" spans="1:4" x14ac:dyDescent="0.2">
      <c r="A9">
        <v>2000</v>
      </c>
      <c r="B9">
        <v>59.3410453796387</v>
      </c>
      <c r="C9">
        <v>48.0951723898254</v>
      </c>
      <c r="D9">
        <v>88.742416381835895</v>
      </c>
    </row>
    <row r="10" spans="1:4" x14ac:dyDescent="0.2">
      <c r="A10">
        <v>2001</v>
      </c>
      <c r="B10">
        <v>55.8</v>
      </c>
      <c r="C10">
        <v>43.483577021908303</v>
      </c>
      <c r="D10">
        <v>87.6</v>
      </c>
    </row>
    <row r="11" spans="1:4" x14ac:dyDescent="0.2">
      <c r="A11">
        <v>2002</v>
      </c>
      <c r="B11">
        <v>62.3</v>
      </c>
      <c r="C11">
        <v>51.468953721736398</v>
      </c>
      <c r="D11">
        <v>89.817085266113295</v>
      </c>
    </row>
    <row r="12" spans="1:4" x14ac:dyDescent="0.2">
      <c r="A12">
        <v>2003</v>
      </c>
      <c r="B12">
        <v>64.023132324218807</v>
      </c>
      <c r="C12">
        <v>53.488349427396997</v>
      </c>
      <c r="D12">
        <v>90.359352111816406</v>
      </c>
    </row>
    <row r="13" spans="1:4" x14ac:dyDescent="0.2">
      <c r="A13">
        <v>2004</v>
      </c>
      <c r="B13">
        <v>64.400000000000006</v>
      </c>
      <c r="C13">
        <v>53.621227724604601</v>
      </c>
      <c r="D13">
        <v>90.914146423339801</v>
      </c>
    </row>
    <row r="14" spans="1:4" x14ac:dyDescent="0.2">
      <c r="A14">
        <v>2005</v>
      </c>
      <c r="B14">
        <v>67.093437194824205</v>
      </c>
      <c r="C14">
        <v>57.015292352079001</v>
      </c>
      <c r="D14">
        <v>91.488166809082003</v>
      </c>
    </row>
    <row r="15" spans="1:4" x14ac:dyDescent="0.2">
      <c r="A15">
        <v>2006</v>
      </c>
      <c r="B15">
        <v>67.900000000000006</v>
      </c>
      <c r="C15">
        <v>57.320300736669303</v>
      </c>
      <c r="D15">
        <v>93.1</v>
      </c>
    </row>
    <row r="16" spans="1:4" x14ac:dyDescent="0.2">
      <c r="A16">
        <v>2007</v>
      </c>
      <c r="B16">
        <v>70.130760192871094</v>
      </c>
      <c r="C16">
        <v>60.504218747330299</v>
      </c>
      <c r="D16">
        <v>92.693550109863295</v>
      </c>
    </row>
    <row r="17" spans="1:4" x14ac:dyDescent="0.2">
      <c r="A17">
        <v>2008</v>
      </c>
      <c r="B17">
        <v>71.651084899902301</v>
      </c>
      <c r="C17">
        <v>62.256791526068803</v>
      </c>
      <c r="D17">
        <v>93.316413879394503</v>
      </c>
    </row>
    <row r="18" spans="1:4" x14ac:dyDescent="0.2">
      <c r="A18">
        <v>2009</v>
      </c>
      <c r="B18">
        <v>75</v>
      </c>
      <c r="C18">
        <v>65.7022359061516</v>
      </c>
      <c r="D18">
        <v>96.1</v>
      </c>
    </row>
    <row r="19" spans="1:4" x14ac:dyDescent="0.2">
      <c r="A19">
        <v>2010</v>
      </c>
      <c r="B19">
        <v>76.3</v>
      </c>
      <c r="C19">
        <v>68.373823653582306</v>
      </c>
      <c r="D19">
        <v>94</v>
      </c>
    </row>
    <row r="20" spans="1:4" x14ac:dyDescent="0.2">
      <c r="A20">
        <v>2011</v>
      </c>
      <c r="B20">
        <v>67.599999999999994</v>
      </c>
      <c r="C20">
        <v>56.086077638855002</v>
      </c>
      <c r="D20">
        <v>92.9</v>
      </c>
    </row>
    <row r="21" spans="1:4" x14ac:dyDescent="0.2">
      <c r="A21">
        <v>2012</v>
      </c>
      <c r="B21">
        <v>79.900000000000006</v>
      </c>
      <c r="C21">
        <v>72.404010759796506</v>
      </c>
      <c r="D21">
        <v>96.1</v>
      </c>
    </row>
    <row r="22" spans="1:4" x14ac:dyDescent="0.2">
      <c r="A22">
        <v>2013</v>
      </c>
      <c r="B22">
        <v>80.738044738769503</v>
      </c>
      <c r="C22">
        <v>73.336368066311096</v>
      </c>
      <c r="D22">
        <v>96.464439392089801</v>
      </c>
    </row>
    <row r="23" spans="1:4" x14ac:dyDescent="0.2">
      <c r="A23">
        <v>2014</v>
      </c>
      <c r="B23">
        <v>83.585212707519503</v>
      </c>
      <c r="C23">
        <v>77.120222029977896</v>
      </c>
      <c r="D23">
        <v>97.083755493164105</v>
      </c>
    </row>
    <row r="24" spans="1:4" x14ac:dyDescent="0.2">
      <c r="A24">
        <v>2015</v>
      </c>
      <c r="B24">
        <v>88</v>
      </c>
      <c r="C24">
        <v>83.367932108677707</v>
      </c>
      <c r="D24">
        <v>97.5</v>
      </c>
    </row>
    <row r="25" spans="1:4" x14ac:dyDescent="0.2">
      <c r="A25">
        <v>2016</v>
      </c>
      <c r="B25">
        <v>89.534881591796903</v>
      </c>
      <c r="C25">
        <v>85.175267335735299</v>
      </c>
      <c r="D25">
        <v>98.313758850097699</v>
      </c>
    </row>
    <row r="26" spans="1:4" x14ac:dyDescent="0.2">
      <c r="A26">
        <v>2017</v>
      </c>
      <c r="B26">
        <v>92.456832885742202</v>
      </c>
      <c r="C26">
        <v>89.100828970135794</v>
      </c>
      <c r="D26">
        <v>99.088935852050795</v>
      </c>
    </row>
    <row r="27" spans="1:4" x14ac:dyDescent="0.2">
      <c r="A27">
        <v>2018</v>
      </c>
      <c r="B27">
        <v>95.193298339843807</v>
      </c>
      <c r="C27">
        <v>92.825352108991297</v>
      </c>
      <c r="D27">
        <v>99.783760070800795</v>
      </c>
    </row>
    <row r="28" spans="1:4" x14ac:dyDescent="0.2">
      <c r="A28">
        <v>2019</v>
      </c>
      <c r="B28">
        <v>97.815284729003906</v>
      </c>
      <c r="C28">
        <v>96.665982067805501</v>
      </c>
      <c r="D28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C863-69E8-154C-9185-6C5C2B92AD78}">
  <dimension ref="A1:D41"/>
  <sheetViews>
    <sheetView workbookViewId="0">
      <selection activeCell="D40" sqref="D40"/>
    </sheetView>
  </sheetViews>
  <sheetFormatPr baseColWidth="10" defaultRowHeight="15" x14ac:dyDescent="0.2"/>
  <cols>
    <col min="2" max="2" width="28" customWidth="1"/>
    <col min="3" max="3" width="14.33203125" customWidth="1"/>
    <col min="4" max="4" width="26" customWidth="1"/>
  </cols>
  <sheetData>
    <row r="1" spans="1:4" x14ac:dyDescent="0.2">
      <c r="A1" s="7" t="s">
        <v>227</v>
      </c>
      <c r="B1" s="8" t="s">
        <v>228</v>
      </c>
      <c r="C1" s="12" t="s">
        <v>231</v>
      </c>
      <c r="D1" s="13" t="s">
        <v>232</v>
      </c>
    </row>
    <row r="2" spans="1:4" x14ac:dyDescent="0.2">
      <c r="A2" s="17">
        <v>1979</v>
      </c>
      <c r="B2" s="15">
        <v>717707276431.61707</v>
      </c>
      <c r="C2">
        <f>'USD-INR'!B2</f>
        <v>8.06</v>
      </c>
      <c r="D2" s="14">
        <f>B2/C2</f>
        <v>89045567795.485977</v>
      </c>
    </row>
    <row r="3" spans="1:4" x14ac:dyDescent="0.2">
      <c r="A3" s="17">
        <v>1980</v>
      </c>
      <c r="B3" s="15">
        <v>811219466952.70105</v>
      </c>
      <c r="C3">
        <f>'USD-INR'!B3</f>
        <v>7.886772908366539</v>
      </c>
      <c r="D3" s="14">
        <f t="shared" ref="D3:D41" si="0">B3/C3</f>
        <v>102858225585.79488</v>
      </c>
    </row>
    <row r="4" spans="1:4" x14ac:dyDescent="0.2">
      <c r="A4" s="17">
        <v>1981</v>
      </c>
      <c r="B4" s="15">
        <v>944435120702.88</v>
      </c>
      <c r="C4">
        <f>'USD-INR'!B4</f>
        <v>8.6807171314740899</v>
      </c>
      <c r="D4" s="14">
        <f t="shared" si="0"/>
        <v>108796900808.87402</v>
      </c>
    </row>
    <row r="5" spans="1:4" x14ac:dyDescent="0.2">
      <c r="A5" s="17">
        <v>1982</v>
      </c>
      <c r="B5" s="15">
        <v>1047901899166.2771</v>
      </c>
      <c r="C5">
        <f>'USD-INR'!B5</f>
        <v>9.4847410358565689</v>
      </c>
      <c r="D5" s="14">
        <f t="shared" si="0"/>
        <v>110482921484.59706</v>
      </c>
    </row>
    <row r="6" spans="1:4" x14ac:dyDescent="0.2">
      <c r="A6" s="17">
        <v>1983</v>
      </c>
      <c r="B6" s="15">
        <v>1189231301046.0481</v>
      </c>
      <c r="C6">
        <f>'USD-INR'!B6</f>
        <v>10.104103585657365</v>
      </c>
      <c r="D6" s="14">
        <f t="shared" si="0"/>
        <v>117697853249.85637</v>
      </c>
    </row>
    <row r="7" spans="1:4" x14ac:dyDescent="0.2">
      <c r="A7" s="17">
        <v>1984</v>
      </c>
      <c r="B7" s="15">
        <v>1406286627313.4419</v>
      </c>
      <c r="C7">
        <f>'USD-INR'!B7</f>
        <v>11.346519999999995</v>
      </c>
      <c r="D7" s="14">
        <f t="shared" si="0"/>
        <v>123939906448.27159</v>
      </c>
    </row>
    <row r="8" spans="1:4" x14ac:dyDescent="0.2">
      <c r="A8" s="17">
        <v>1985</v>
      </c>
      <c r="B8" s="15">
        <v>1602488216650.8569</v>
      </c>
      <c r="C8">
        <f>'USD-INR'!B8</f>
        <v>12.331839999999998</v>
      </c>
      <c r="D8" s="14">
        <f t="shared" si="0"/>
        <v>129947211174.55766</v>
      </c>
    </row>
    <row r="9" spans="1:4" x14ac:dyDescent="0.2">
      <c r="A9" s="17">
        <v>1986</v>
      </c>
      <c r="B9" s="15">
        <v>1830119235941.2009</v>
      </c>
      <c r="C9">
        <f>'USD-INR'!B9</f>
        <v>12.596733067729071</v>
      </c>
      <c r="D9" s="14">
        <f t="shared" si="0"/>
        <v>145285228011.19684</v>
      </c>
    </row>
    <row r="10" spans="1:4" x14ac:dyDescent="0.2">
      <c r="A10" s="17">
        <v>1987</v>
      </c>
      <c r="B10" s="15">
        <v>2107246672822.8662</v>
      </c>
      <c r="C10">
        <f>'USD-INR'!B10</f>
        <v>12.946865079365084</v>
      </c>
      <c r="D10" s="14">
        <f t="shared" si="0"/>
        <v>162761151823.65103</v>
      </c>
    </row>
    <row r="11" spans="1:4" x14ac:dyDescent="0.2">
      <c r="A11" s="17">
        <v>1988</v>
      </c>
      <c r="B11" s="15">
        <v>2432286881776.105</v>
      </c>
      <c r="C11">
        <f>'USD-INR'!B11</f>
        <v>13.899521912350606</v>
      </c>
      <c r="D11" s="14">
        <f t="shared" si="0"/>
        <v>174990686522.45255</v>
      </c>
    </row>
    <row r="12" spans="1:4" x14ac:dyDescent="0.2">
      <c r="A12" s="17">
        <v>1989</v>
      </c>
      <c r="B12" s="15">
        <v>2878114616585.1377</v>
      </c>
      <c r="C12">
        <f>'USD-INR'!B12</f>
        <v>16.20294820717131</v>
      </c>
      <c r="D12" s="14">
        <f t="shared" si="0"/>
        <v>177629069709.13507</v>
      </c>
    </row>
    <row r="13" spans="1:4" x14ac:dyDescent="0.2">
      <c r="A13" s="17">
        <v>1990</v>
      </c>
      <c r="B13" s="15">
        <v>3403106936601.4893</v>
      </c>
      <c r="C13">
        <f>'USD-INR'!B13</f>
        <v>17.493133858267729</v>
      </c>
      <c r="D13" s="14">
        <f t="shared" si="0"/>
        <v>194539581310.81747</v>
      </c>
    </row>
    <row r="14" spans="1:4" x14ac:dyDescent="0.2">
      <c r="A14" s="17">
        <v>1991</v>
      </c>
      <c r="B14" s="15">
        <v>4002353183844.2168</v>
      </c>
      <c r="C14">
        <f>'USD-INR'!B14</f>
        <v>22.792907692307676</v>
      </c>
      <c r="D14" s="14">
        <f t="shared" si="0"/>
        <v>175596428409.83212</v>
      </c>
    </row>
    <row r="15" spans="1:4" x14ac:dyDescent="0.2">
      <c r="A15" s="17">
        <v>1992</v>
      </c>
      <c r="B15" s="15">
        <v>4714681550682.4697</v>
      </c>
      <c r="C15">
        <f>'USD-INR'!B15</f>
        <v>29.575958015267162</v>
      </c>
      <c r="D15" s="14">
        <f t="shared" si="0"/>
        <v>159409258974.76398</v>
      </c>
    </row>
    <row r="16" spans="1:4" x14ac:dyDescent="0.2">
      <c r="A16" s="17">
        <v>1993</v>
      </c>
      <c r="B16" s="15">
        <v>5271352254160.4297</v>
      </c>
      <c r="C16">
        <f>'USD-INR'!B16</f>
        <v>31.438503846153875</v>
      </c>
      <c r="D16" s="14">
        <f t="shared" si="0"/>
        <v>167671854868.03363</v>
      </c>
    </row>
    <row r="17" spans="1:4" x14ac:dyDescent="0.2">
      <c r="A17" s="17">
        <v>1994</v>
      </c>
      <c r="B17" s="15">
        <v>6533896561228.5996</v>
      </c>
      <c r="C17">
        <f>'USD-INR'!B17</f>
        <v>31.372984555984523</v>
      </c>
      <c r="D17" s="14">
        <f>B17/C17</f>
        <v>208265061603.20767</v>
      </c>
    </row>
    <row r="18" spans="1:4" x14ac:dyDescent="0.2">
      <c r="A18" s="17">
        <v>1995</v>
      </c>
      <c r="B18" s="15">
        <v>7799407276862.8096</v>
      </c>
      <c r="C18">
        <f>'USD-INR'!B18</f>
        <v>32.405907692307714</v>
      </c>
      <c r="D18" s="14">
        <f t="shared" si="0"/>
        <v>240678562406.51385</v>
      </c>
    </row>
    <row r="19" spans="1:4" x14ac:dyDescent="0.2">
      <c r="A19" s="17">
        <v>1996</v>
      </c>
      <c r="B19" s="15">
        <v>8713787238347.0293</v>
      </c>
      <c r="C19">
        <f>'USD-INR'!B19</f>
        <v>35.372609195402298</v>
      </c>
      <c r="D19" s="14">
        <f t="shared" si="0"/>
        <v>246342789987.89944</v>
      </c>
    </row>
    <row r="20" spans="1:4" x14ac:dyDescent="0.2">
      <c r="A20" s="17">
        <v>1997</v>
      </c>
      <c r="B20" s="15">
        <v>9807401431675.4688</v>
      </c>
      <c r="C20">
        <f>'USD-INR'!B20</f>
        <v>36.32245384615387</v>
      </c>
      <c r="D20" s="14">
        <f t="shared" si="0"/>
        <v>270009330129.93448</v>
      </c>
    </row>
    <row r="21" spans="1:4" x14ac:dyDescent="0.2">
      <c r="A21" s="17">
        <v>1998</v>
      </c>
      <c r="B21" s="15">
        <v>10926403570306.949</v>
      </c>
      <c r="C21">
        <f>'USD-INR'!B21</f>
        <v>41.2745307692308</v>
      </c>
      <c r="D21" s="14">
        <f t="shared" si="0"/>
        <v>264725082676.22339</v>
      </c>
    </row>
    <row r="22" spans="1:4" x14ac:dyDescent="0.2">
      <c r="A22" s="17">
        <v>1999</v>
      </c>
      <c r="B22" s="15">
        <v>12610319453226.391</v>
      </c>
      <c r="C22">
        <f>'USD-INR'!B22</f>
        <v>43.058153846153857</v>
      </c>
      <c r="D22" s="14">
        <f t="shared" si="0"/>
        <v>292867165143.28217</v>
      </c>
    </row>
    <row r="23" spans="1:4" x14ac:dyDescent="0.2">
      <c r="A23" s="17">
        <v>2000</v>
      </c>
      <c r="B23" s="15">
        <v>14036968778863.119</v>
      </c>
      <c r="C23">
        <f>'USD-INR'!B23</f>
        <v>44.938261538461568</v>
      </c>
      <c r="D23" s="14">
        <f t="shared" si="0"/>
        <v>312361188401.76355</v>
      </c>
    </row>
    <row r="24" spans="1:4" x14ac:dyDescent="0.2">
      <c r="A24" s="17">
        <v>2001</v>
      </c>
      <c r="B24" s="15">
        <v>15598801809143.949</v>
      </c>
      <c r="C24">
        <f>'USD-INR'!B24</f>
        <v>47.175519230769225</v>
      </c>
      <c r="D24" s="14">
        <f t="shared" si="0"/>
        <v>330654586605.37567</v>
      </c>
    </row>
    <row r="25" spans="1:4" x14ac:dyDescent="0.2">
      <c r="A25" s="17">
        <v>2002</v>
      </c>
      <c r="B25" s="15">
        <v>17451255842578.891</v>
      </c>
      <c r="C25">
        <f>'USD-INR'!B25</f>
        <v>48.570884615384593</v>
      </c>
      <c r="D25" s="14">
        <f t="shared" si="0"/>
        <v>359294585239.06091</v>
      </c>
    </row>
    <row r="26" spans="1:4" x14ac:dyDescent="0.2">
      <c r="A26" s="17">
        <v>2003</v>
      </c>
      <c r="B26" s="15">
        <v>19854300984079.879</v>
      </c>
      <c r="C26">
        <f>'USD-INR'!B26</f>
        <v>46.542114942528706</v>
      </c>
      <c r="D26" s="14">
        <f t="shared" si="0"/>
        <v>426587855076.98639</v>
      </c>
    </row>
    <row r="27" spans="1:4" x14ac:dyDescent="0.2">
      <c r="A27" s="17">
        <v>2004</v>
      </c>
      <c r="B27" s="15">
        <v>23336882581588.012</v>
      </c>
      <c r="C27">
        <f>'USD-INR'!B27</f>
        <v>45.242332061068723</v>
      </c>
      <c r="D27" s="14">
        <f t="shared" si="0"/>
        <v>515819621103.69482</v>
      </c>
    </row>
    <row r="28" spans="1:4" x14ac:dyDescent="0.2">
      <c r="A28" s="17">
        <v>2005</v>
      </c>
      <c r="B28" s="15">
        <v>27612779569338.41</v>
      </c>
      <c r="C28">
        <f>'USD-INR'!B28</f>
        <v>44.051211538461523</v>
      </c>
      <c r="D28" s="14">
        <f t="shared" si="0"/>
        <v>626833601278.58081</v>
      </c>
    </row>
    <row r="29" spans="1:4" x14ac:dyDescent="0.2">
      <c r="A29" s="17">
        <v>2006</v>
      </c>
      <c r="B29" s="15">
        <v>33269335264046.531</v>
      </c>
      <c r="C29">
        <f>'USD-INR'!B29</f>
        <v>45.197076923076935</v>
      </c>
      <c r="D29" s="14">
        <f t="shared" si="0"/>
        <v>736094843493.29053</v>
      </c>
    </row>
    <row r="30" spans="1:4" x14ac:dyDescent="0.2">
      <c r="A30" s="17">
        <v>2007</v>
      </c>
      <c r="B30" s="15">
        <v>38900696205023.891</v>
      </c>
      <c r="C30">
        <f>'USD-INR'!B30</f>
        <v>41.187318007662832</v>
      </c>
      <c r="D30" s="14">
        <f t="shared" si="0"/>
        <v>944482381634.71777</v>
      </c>
    </row>
    <row r="31" spans="1:4" x14ac:dyDescent="0.2">
      <c r="A31" s="17">
        <v>2008</v>
      </c>
      <c r="B31" s="15">
        <v>45031788350361.703</v>
      </c>
      <c r="C31">
        <f>'USD-INR'!B31</f>
        <v>43.418167938931276</v>
      </c>
      <c r="D31" s="14">
        <f t="shared" si="0"/>
        <v>1037164636096.5765</v>
      </c>
    </row>
    <row r="32" spans="1:4" x14ac:dyDescent="0.2">
      <c r="A32" s="17">
        <v>2009</v>
      </c>
      <c r="B32" s="15">
        <v>51175471774787.297</v>
      </c>
      <c r="C32">
        <f>'USD-INR'!B32</f>
        <v>48.293409961685803</v>
      </c>
      <c r="D32" s="14">
        <f t="shared" si="0"/>
        <v>1059678159305.5453</v>
      </c>
    </row>
    <row r="33" spans="1:4" x14ac:dyDescent="0.2">
      <c r="A33" s="17">
        <v>2010</v>
      </c>
      <c r="B33" s="15">
        <v>60550208042759</v>
      </c>
      <c r="C33">
        <f>'USD-INR'!B33</f>
        <v>45.670919540229882</v>
      </c>
      <c r="D33" s="14">
        <f t="shared" si="0"/>
        <v>1325793495123.7949</v>
      </c>
    </row>
    <row r="34" spans="1:4" x14ac:dyDescent="0.2">
      <c r="A34" s="17">
        <v>2011</v>
      </c>
      <c r="B34" s="15">
        <v>64797662076868.805</v>
      </c>
      <c r="C34">
        <f>'USD-INR'!B34</f>
        <v>46.637896153846135</v>
      </c>
      <c r="D34" s="14">
        <f t="shared" si="0"/>
        <v>1389377896959.9827</v>
      </c>
    </row>
    <row r="35" spans="1:4" x14ac:dyDescent="0.2">
      <c r="A35" s="17">
        <v>2012</v>
      </c>
      <c r="B35" s="15">
        <v>70772461297675.203</v>
      </c>
      <c r="C35">
        <f>'USD-INR'!B35</f>
        <v>53.385432950191564</v>
      </c>
      <c r="D35" s="14">
        <f t="shared" si="0"/>
        <v>1325688626777.752</v>
      </c>
    </row>
    <row r="36" spans="1:4" x14ac:dyDescent="0.2">
      <c r="A36" s="17">
        <v>2013</v>
      </c>
      <c r="B36" s="15">
        <v>77426159118376.094</v>
      </c>
      <c r="C36">
        <f>'USD-INR'!B36</f>
        <v>58.565636015325651</v>
      </c>
      <c r="D36" s="14">
        <f t="shared" si="0"/>
        <v>1322040779991.1018</v>
      </c>
    </row>
    <row r="37" spans="1:4" x14ac:dyDescent="0.2">
      <c r="A37" s="17">
        <v>2014</v>
      </c>
      <c r="B37" s="15">
        <v>84936525274473.094</v>
      </c>
      <c r="C37">
        <f>'USD-INR'!B37</f>
        <v>61.022567049808423</v>
      </c>
      <c r="D37" s="14">
        <f t="shared" si="0"/>
        <v>1391887122761.4104</v>
      </c>
    </row>
    <row r="38" spans="1:4" x14ac:dyDescent="0.2">
      <c r="A38" s="17">
        <v>2015</v>
      </c>
      <c r="B38" s="15">
        <v>94385324427760.5</v>
      </c>
      <c r="C38">
        <f>'USD-INR'!B38</f>
        <v>64.12998850574705</v>
      </c>
      <c r="D38" s="14">
        <f t="shared" si="0"/>
        <v>1471781402538.4099</v>
      </c>
    </row>
    <row r="39" spans="1:4" x14ac:dyDescent="0.2">
      <c r="A39" s="17">
        <v>2016</v>
      </c>
      <c r="B39" s="15">
        <v>100363511134410.59</v>
      </c>
      <c r="C39">
        <f>'USD-INR'!B39</f>
        <v>67.174842911877391</v>
      </c>
      <c r="D39" s="14">
        <f t="shared" si="0"/>
        <v>1494063949893.7334</v>
      </c>
    </row>
    <row r="40" spans="1:4" x14ac:dyDescent="0.2">
      <c r="A40" s="17">
        <v>2017</v>
      </c>
      <c r="B40" s="15">
        <v>110906603234377.59</v>
      </c>
      <c r="C40">
        <f>'USD-INR'!B40</f>
        <v>65.105392307692341</v>
      </c>
      <c r="D40" s="14">
        <f>B40/C40</f>
        <v>1703493355976.1953</v>
      </c>
    </row>
    <row r="41" spans="1:4" x14ac:dyDescent="0.2">
      <c r="A41" s="18">
        <v>2018</v>
      </c>
      <c r="B41" s="16">
        <v>129423054160343.5</v>
      </c>
      <c r="C41">
        <f>'USD-INR'!B41</f>
        <v>68.406007662835194</v>
      </c>
      <c r="D41" s="14">
        <f t="shared" si="0"/>
        <v>1891983739180.5386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2030-CC52-AC4A-BBCF-72F0EF90DB83}">
  <dimension ref="A1:B41"/>
  <sheetViews>
    <sheetView workbookViewId="0">
      <selection activeCell="H14" sqref="H14"/>
    </sheetView>
  </sheetViews>
  <sheetFormatPr baseColWidth="10" defaultRowHeight="15" x14ac:dyDescent="0.2"/>
  <sheetData>
    <row r="1" spans="1:2" x14ac:dyDescent="0.2">
      <c r="A1" s="5" t="s">
        <v>170</v>
      </c>
      <c r="B1" s="5" t="s">
        <v>230</v>
      </c>
    </row>
    <row r="2" spans="1:2" x14ac:dyDescent="0.2">
      <c r="A2" s="10" t="s">
        <v>229</v>
      </c>
      <c r="B2" s="9">
        <v>8.06</v>
      </c>
    </row>
    <row r="3" spans="1:2" x14ac:dyDescent="0.2">
      <c r="A3" s="11">
        <v>1980</v>
      </c>
      <c r="B3" s="9">
        <v>7.886772908366539</v>
      </c>
    </row>
    <row r="4" spans="1:2" x14ac:dyDescent="0.2">
      <c r="A4" s="11">
        <v>1981</v>
      </c>
      <c r="B4" s="9">
        <v>8.6807171314740899</v>
      </c>
    </row>
    <row r="5" spans="1:2" x14ac:dyDescent="0.2">
      <c r="A5" s="11">
        <v>1982</v>
      </c>
      <c r="B5" s="9">
        <v>9.4847410358565689</v>
      </c>
    </row>
    <row r="6" spans="1:2" x14ac:dyDescent="0.2">
      <c r="A6" s="11">
        <v>1983</v>
      </c>
      <c r="B6" s="9">
        <v>10.104103585657365</v>
      </c>
    </row>
    <row r="7" spans="1:2" x14ac:dyDescent="0.2">
      <c r="A7" s="11">
        <v>1984</v>
      </c>
      <c r="B7" s="9">
        <v>11.346519999999995</v>
      </c>
    </row>
    <row r="8" spans="1:2" x14ac:dyDescent="0.2">
      <c r="A8" s="11">
        <v>1985</v>
      </c>
      <c r="B8" s="9">
        <v>12.331839999999998</v>
      </c>
    </row>
    <row r="9" spans="1:2" x14ac:dyDescent="0.2">
      <c r="A9" s="11">
        <v>1986</v>
      </c>
      <c r="B9" s="9">
        <v>12.596733067729071</v>
      </c>
    </row>
    <row r="10" spans="1:2" x14ac:dyDescent="0.2">
      <c r="A10" s="11">
        <v>1987</v>
      </c>
      <c r="B10" s="9">
        <v>12.946865079365084</v>
      </c>
    </row>
    <row r="11" spans="1:2" x14ac:dyDescent="0.2">
      <c r="A11" s="11">
        <v>1988</v>
      </c>
      <c r="B11" s="9">
        <v>13.899521912350606</v>
      </c>
    </row>
    <row r="12" spans="1:2" x14ac:dyDescent="0.2">
      <c r="A12" s="11">
        <v>1989</v>
      </c>
      <c r="B12" s="9">
        <v>16.20294820717131</v>
      </c>
    </row>
    <row r="13" spans="1:2" x14ac:dyDescent="0.2">
      <c r="A13" s="11">
        <v>1990</v>
      </c>
      <c r="B13" s="9">
        <v>17.493133858267729</v>
      </c>
    </row>
    <row r="14" spans="1:2" x14ac:dyDescent="0.2">
      <c r="A14" s="11">
        <v>1991</v>
      </c>
      <c r="B14" s="9">
        <v>22.792907692307676</v>
      </c>
    </row>
    <row r="15" spans="1:2" x14ac:dyDescent="0.2">
      <c r="A15" s="11">
        <v>1992</v>
      </c>
      <c r="B15" s="9">
        <v>29.575958015267162</v>
      </c>
    </row>
    <row r="16" spans="1:2" x14ac:dyDescent="0.2">
      <c r="A16" s="11">
        <v>1993</v>
      </c>
      <c r="B16" s="9">
        <v>31.438503846153875</v>
      </c>
    </row>
    <row r="17" spans="1:2" x14ac:dyDescent="0.2">
      <c r="A17" s="11">
        <v>1994</v>
      </c>
      <c r="B17" s="9">
        <v>31.372984555984523</v>
      </c>
    </row>
    <row r="18" spans="1:2" x14ac:dyDescent="0.2">
      <c r="A18" s="11">
        <v>1995</v>
      </c>
      <c r="B18" s="9">
        <v>32.405907692307714</v>
      </c>
    </row>
    <row r="19" spans="1:2" x14ac:dyDescent="0.2">
      <c r="A19" s="11">
        <v>1996</v>
      </c>
      <c r="B19" s="9">
        <v>35.372609195402298</v>
      </c>
    </row>
    <row r="20" spans="1:2" x14ac:dyDescent="0.2">
      <c r="A20" s="11">
        <v>1997</v>
      </c>
      <c r="B20" s="9">
        <v>36.32245384615387</v>
      </c>
    </row>
    <row r="21" spans="1:2" x14ac:dyDescent="0.2">
      <c r="A21" s="11">
        <v>1998</v>
      </c>
      <c r="B21" s="9">
        <v>41.2745307692308</v>
      </c>
    </row>
    <row r="22" spans="1:2" x14ac:dyDescent="0.2">
      <c r="A22" s="11">
        <v>1999</v>
      </c>
      <c r="B22" s="9">
        <v>43.058153846153857</v>
      </c>
    </row>
    <row r="23" spans="1:2" x14ac:dyDescent="0.2">
      <c r="A23" s="11">
        <v>2000</v>
      </c>
      <c r="B23" s="9">
        <v>44.938261538461568</v>
      </c>
    </row>
    <row r="24" spans="1:2" x14ac:dyDescent="0.2">
      <c r="A24" s="11">
        <v>2001</v>
      </c>
      <c r="B24" s="9">
        <v>47.175519230769225</v>
      </c>
    </row>
    <row r="25" spans="1:2" x14ac:dyDescent="0.2">
      <c r="A25" s="11">
        <v>2002</v>
      </c>
      <c r="B25" s="9">
        <v>48.570884615384593</v>
      </c>
    </row>
    <row r="26" spans="1:2" x14ac:dyDescent="0.2">
      <c r="A26" s="11">
        <v>2003</v>
      </c>
      <c r="B26" s="9">
        <v>46.542114942528706</v>
      </c>
    </row>
    <row r="27" spans="1:2" x14ac:dyDescent="0.2">
      <c r="A27" s="11">
        <v>2004</v>
      </c>
      <c r="B27" s="9">
        <v>45.242332061068723</v>
      </c>
    </row>
    <row r="28" spans="1:2" x14ac:dyDescent="0.2">
      <c r="A28" s="11">
        <v>2005</v>
      </c>
      <c r="B28" s="9">
        <v>44.051211538461523</v>
      </c>
    </row>
    <row r="29" spans="1:2" x14ac:dyDescent="0.2">
      <c r="A29" s="11">
        <v>2006</v>
      </c>
      <c r="B29" s="9">
        <v>45.197076923076935</v>
      </c>
    </row>
    <row r="30" spans="1:2" x14ac:dyDescent="0.2">
      <c r="A30" s="11">
        <v>2007</v>
      </c>
      <c r="B30" s="9">
        <v>41.187318007662832</v>
      </c>
    </row>
    <row r="31" spans="1:2" x14ac:dyDescent="0.2">
      <c r="A31" s="11">
        <v>2008</v>
      </c>
      <c r="B31" s="9">
        <v>43.418167938931276</v>
      </c>
    </row>
    <row r="32" spans="1:2" x14ac:dyDescent="0.2">
      <c r="A32" s="11">
        <v>2009</v>
      </c>
      <c r="B32" s="9">
        <v>48.293409961685803</v>
      </c>
    </row>
    <row r="33" spans="1:2" x14ac:dyDescent="0.2">
      <c r="A33" s="11">
        <v>2010</v>
      </c>
      <c r="B33" s="9">
        <v>45.670919540229882</v>
      </c>
    </row>
    <row r="34" spans="1:2" x14ac:dyDescent="0.2">
      <c r="A34" s="11">
        <v>2011</v>
      </c>
      <c r="B34" s="9">
        <v>46.637896153846135</v>
      </c>
    </row>
    <row r="35" spans="1:2" x14ac:dyDescent="0.2">
      <c r="A35" s="11">
        <v>2012</v>
      </c>
      <c r="B35" s="9">
        <v>53.385432950191564</v>
      </c>
    </row>
    <row r="36" spans="1:2" x14ac:dyDescent="0.2">
      <c r="A36" s="11">
        <v>2013</v>
      </c>
      <c r="B36" s="9">
        <v>58.565636015325651</v>
      </c>
    </row>
    <row r="37" spans="1:2" x14ac:dyDescent="0.2">
      <c r="A37" s="11">
        <v>2014</v>
      </c>
      <c r="B37" s="9">
        <v>61.022567049808423</v>
      </c>
    </row>
    <row r="38" spans="1:2" x14ac:dyDescent="0.2">
      <c r="A38" s="11">
        <v>2015</v>
      </c>
      <c r="B38" s="9">
        <v>64.12998850574705</v>
      </c>
    </row>
    <row r="39" spans="1:2" x14ac:dyDescent="0.2">
      <c r="A39" s="11">
        <v>2016</v>
      </c>
      <c r="B39" s="9">
        <v>67.174842911877391</v>
      </c>
    </row>
    <row r="40" spans="1:2" x14ac:dyDescent="0.2">
      <c r="A40" s="11">
        <v>2017</v>
      </c>
      <c r="B40" s="9">
        <v>65.105392307692341</v>
      </c>
    </row>
    <row r="41" spans="1:2" x14ac:dyDescent="0.2">
      <c r="A41" s="11">
        <v>2018</v>
      </c>
      <c r="B41" s="9">
        <v>68.406007662835194</v>
      </c>
    </row>
  </sheetData>
  <pageMargins left="0.7" right="0.7" top="0.75" bottom="0.75" header="0.3" footer="0.3"/>
  <ignoredErrors>
    <ignoredError sqref="A2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A757-0BC7-4326-ACDE-E04714A1C2F8}">
  <dimension ref="A1:AK38"/>
  <sheetViews>
    <sheetView workbookViewId="0">
      <pane xSplit="1" topLeftCell="B1" activePane="topRight" state="frozen"/>
      <selection pane="topRight" activeCell="P18" sqref="P18"/>
    </sheetView>
  </sheetViews>
  <sheetFormatPr baseColWidth="10" defaultColWidth="8.83203125" defaultRowHeight="15" x14ac:dyDescent="0.2"/>
  <cols>
    <col min="1" max="1" width="21.83203125" bestFit="1" customWidth="1"/>
    <col min="2" max="2" width="21.83203125" customWidth="1"/>
    <col min="3" max="3" width="13" style="4" bestFit="1" customWidth="1"/>
    <col min="4" max="4" width="14.6640625" style="4" bestFit="1" customWidth="1"/>
    <col min="5" max="5" width="13.6640625" style="4" bestFit="1" customWidth="1"/>
    <col min="6" max="6" width="13" style="4" bestFit="1" customWidth="1"/>
    <col min="7" max="7" width="14.6640625" style="4" bestFit="1" customWidth="1"/>
    <col min="8" max="8" width="13.6640625" style="4" bestFit="1" customWidth="1"/>
    <col min="9" max="9" width="14.33203125" style="4" bestFit="1" customWidth="1"/>
    <col min="10" max="10" width="17.1640625" style="4" bestFit="1" customWidth="1"/>
    <col min="11" max="11" width="16" style="4" bestFit="1" customWidth="1"/>
    <col min="12" max="12" width="14.33203125" style="4" bestFit="1" customWidth="1"/>
    <col min="13" max="13" width="17.1640625" style="4" bestFit="1" customWidth="1"/>
    <col min="14" max="14" width="16" style="4" bestFit="1" customWidth="1"/>
    <col min="15" max="15" width="15.6640625" style="4" bestFit="1" customWidth="1"/>
    <col min="16" max="16" width="17.33203125" style="4" bestFit="1" customWidth="1"/>
    <col min="17" max="17" width="16.33203125" style="4" bestFit="1" customWidth="1"/>
    <col min="18" max="18" width="15.6640625" style="4" bestFit="1" customWidth="1"/>
    <col min="19" max="19" width="17.33203125" style="4" bestFit="1" customWidth="1"/>
    <col min="20" max="20" width="16.33203125" style="4" bestFit="1" customWidth="1"/>
    <col min="21" max="22" width="13.33203125" style="4" bestFit="1" customWidth="1"/>
    <col min="23" max="24" width="14.83203125" style="4" bestFit="1" customWidth="1"/>
    <col min="25" max="26" width="13.6640625" style="4" bestFit="1" customWidth="1"/>
    <col min="27" max="28" width="15.6640625" style="4" bestFit="1" customWidth="1"/>
    <col min="29" max="30" width="15" style="4" bestFit="1" customWidth="1"/>
    <col min="31" max="32" width="12.33203125" style="4" bestFit="1" customWidth="1"/>
    <col min="33" max="34" width="11.33203125" style="4" bestFit="1" customWidth="1"/>
    <col min="35" max="36" width="15.33203125" style="4" bestFit="1" customWidth="1"/>
  </cols>
  <sheetData>
    <row r="1" spans="1:36" x14ac:dyDescent="0.2">
      <c r="A1" t="s">
        <v>105</v>
      </c>
      <c r="B1" t="s">
        <v>272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139</v>
      </c>
      <c r="J1" s="4" t="s">
        <v>140</v>
      </c>
      <c r="K1" s="4" t="s">
        <v>141</v>
      </c>
      <c r="L1" s="4" t="s">
        <v>142</v>
      </c>
      <c r="M1" s="4" t="s">
        <v>143</v>
      </c>
      <c r="N1" s="4" t="s">
        <v>144</v>
      </c>
      <c r="O1" s="4" t="s">
        <v>145</v>
      </c>
      <c r="P1" s="4" t="s">
        <v>146</v>
      </c>
      <c r="Q1" s="4" t="s">
        <v>147</v>
      </c>
      <c r="R1" s="4" t="s">
        <v>148</v>
      </c>
      <c r="S1" s="4" t="s">
        <v>149</v>
      </c>
      <c r="T1" s="4" t="s">
        <v>150</v>
      </c>
      <c r="U1" s="4" t="s">
        <v>151</v>
      </c>
      <c r="V1" s="4" t="s">
        <v>152</v>
      </c>
      <c r="W1" s="4" t="s">
        <v>153</v>
      </c>
      <c r="X1" s="4" t="s">
        <v>154</v>
      </c>
      <c r="Y1" s="4" t="s">
        <v>155</v>
      </c>
      <c r="Z1" s="4" t="s">
        <v>156</v>
      </c>
      <c r="AA1" s="4" t="s">
        <v>157</v>
      </c>
      <c r="AB1" s="4" t="s">
        <v>158</v>
      </c>
      <c r="AC1" s="4" t="s">
        <v>159</v>
      </c>
      <c r="AD1" s="4" t="s">
        <v>160</v>
      </c>
      <c r="AE1" s="4" t="s">
        <v>161</v>
      </c>
      <c r="AF1" s="4" t="s">
        <v>162</v>
      </c>
      <c r="AG1" s="4" t="s">
        <v>163</v>
      </c>
      <c r="AH1" s="4" t="s">
        <v>164</v>
      </c>
      <c r="AI1" s="4" t="s">
        <v>165</v>
      </c>
      <c r="AJ1" s="4" t="s">
        <v>166</v>
      </c>
    </row>
    <row r="2" spans="1:36" x14ac:dyDescent="0.2">
      <c r="A2" t="s">
        <v>273</v>
      </c>
      <c r="B2" t="str">
        <f>PROPER(A2)</f>
        <v>Andaman &amp; Nicobar</v>
      </c>
      <c r="C2" s="4">
        <v>0.48952874541282654</v>
      </c>
      <c r="D2" s="4">
        <v>0.54621565341949463</v>
      </c>
      <c r="E2" s="4">
        <v>0.40883535146713257</v>
      </c>
      <c r="F2" s="4">
        <v>0.60775375366210938</v>
      </c>
      <c r="G2" s="4">
        <v>0.66128009557723999</v>
      </c>
      <c r="H2" s="4">
        <v>0.53020328283309937</v>
      </c>
      <c r="J2" s="4">
        <v>0.56544595956802368</v>
      </c>
      <c r="K2" s="4">
        <v>0.43455407023429871</v>
      </c>
      <c r="M2" s="4">
        <v>0.55381858348846436</v>
      </c>
      <c r="N2" s="4">
        <v>0.44618138670921326</v>
      </c>
      <c r="O2" s="4">
        <v>0.34437566995620728</v>
      </c>
      <c r="R2" s="4">
        <v>0.33724924921989441</v>
      </c>
      <c r="U2" s="4">
        <v>0.31420540809631348</v>
      </c>
      <c r="V2" s="4">
        <v>0.25768330693244934</v>
      </c>
      <c r="W2" s="4">
        <v>11648</v>
      </c>
      <c r="X2" s="4">
        <v>15772</v>
      </c>
      <c r="Y2" s="4">
        <v>153</v>
      </c>
      <c r="Z2" s="4">
        <v>141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1190</v>
      </c>
      <c r="AJ2" s="4">
        <v>1190</v>
      </c>
    </row>
    <row r="3" spans="1:36" x14ac:dyDescent="0.2">
      <c r="A3" t="s">
        <v>106</v>
      </c>
      <c r="B3" t="str">
        <f t="shared" ref="B3:B36" si="0">PROPER(A3)</f>
        <v>Andhra Pradesh</v>
      </c>
      <c r="C3" s="4">
        <v>0.24126426875591278</v>
      </c>
      <c r="D3" s="4">
        <v>0.32864853739738464</v>
      </c>
      <c r="E3" s="4">
        <v>0.15204249322414398</v>
      </c>
      <c r="F3" s="4">
        <v>0.41043862700462341</v>
      </c>
      <c r="G3" s="4">
        <v>0.50236105918884277</v>
      </c>
      <c r="H3" s="4">
        <v>0.31725624203681946</v>
      </c>
      <c r="I3" s="4">
        <v>0.84825766086578369</v>
      </c>
      <c r="J3" s="4">
        <v>0.50714600086212158</v>
      </c>
      <c r="K3" s="4">
        <v>0.49285399913787842</v>
      </c>
      <c r="L3" s="4">
        <v>0.8778112530708313</v>
      </c>
      <c r="M3" s="4">
        <v>0.50558727979660034</v>
      </c>
      <c r="N3" s="4">
        <v>0.49441269040107727</v>
      </c>
      <c r="O3" s="4">
        <v>0.49753054976463318</v>
      </c>
      <c r="P3" s="4">
        <v>0.50352752208709717</v>
      </c>
      <c r="Q3" s="4">
        <v>0.15744246542453766</v>
      </c>
      <c r="R3" s="4">
        <v>0.43486866354942322</v>
      </c>
      <c r="S3" s="4">
        <v>0.48264169692993164</v>
      </c>
      <c r="T3" s="4">
        <v>0.12953357398509979</v>
      </c>
      <c r="U3" s="4">
        <v>0.85413235425949097</v>
      </c>
      <c r="V3" s="4">
        <v>0.7895544171333313</v>
      </c>
      <c r="W3" s="4">
        <v>1715068</v>
      </c>
      <c r="X3" s="4">
        <v>35351352</v>
      </c>
      <c r="Y3" s="4">
        <v>118161</v>
      </c>
      <c r="Z3" s="4">
        <v>1282042</v>
      </c>
      <c r="AA3" s="4">
        <v>96</v>
      </c>
      <c r="AB3" s="4">
        <v>722</v>
      </c>
      <c r="AC3" s="4">
        <v>15</v>
      </c>
      <c r="AD3" s="4">
        <v>148</v>
      </c>
      <c r="AE3" s="4">
        <v>19</v>
      </c>
      <c r="AF3" s="4">
        <v>747</v>
      </c>
      <c r="AG3" s="4">
        <v>5</v>
      </c>
      <c r="AH3" s="4">
        <v>94</v>
      </c>
      <c r="AI3" s="4">
        <v>60.038249969482422</v>
      </c>
      <c r="AJ3" s="4">
        <v>43.152294158935547</v>
      </c>
    </row>
    <row r="4" spans="1:36" x14ac:dyDescent="0.2">
      <c r="A4" s="27"/>
      <c r="B4" s="27" t="s">
        <v>277</v>
      </c>
      <c r="C4" s="28">
        <v>0.24126426875591278</v>
      </c>
      <c r="D4" s="28">
        <v>0.32864853739738464</v>
      </c>
      <c r="E4" s="28">
        <v>0.15204249322414398</v>
      </c>
      <c r="F4" s="28">
        <v>0.41043862700462341</v>
      </c>
      <c r="G4" s="28">
        <v>0.50236105918884277</v>
      </c>
      <c r="H4" s="28">
        <v>0.31725624203681946</v>
      </c>
      <c r="I4" s="28">
        <v>0.84825766086578369</v>
      </c>
      <c r="J4" s="28">
        <v>0.50714600086212158</v>
      </c>
      <c r="K4" s="28">
        <v>0.49285399913787842</v>
      </c>
      <c r="L4" s="28">
        <v>0.8778112530708313</v>
      </c>
      <c r="M4" s="28">
        <v>0.50558727979660034</v>
      </c>
      <c r="N4" s="28">
        <v>0.49441269040107727</v>
      </c>
      <c r="O4" s="28">
        <v>0.49753054976463318</v>
      </c>
      <c r="P4" s="28">
        <v>0.50352752208709717</v>
      </c>
      <c r="Q4" s="28">
        <v>0.15744246542453766</v>
      </c>
      <c r="R4" s="28">
        <v>0.43486866354942322</v>
      </c>
      <c r="S4" s="28">
        <v>0.48264169692993164</v>
      </c>
      <c r="T4" s="28">
        <v>0.12953357398509979</v>
      </c>
      <c r="U4" s="28">
        <v>0.85413235425949097</v>
      </c>
      <c r="V4" s="28">
        <v>0.7895544171333313</v>
      </c>
      <c r="W4" s="28">
        <v>1715068</v>
      </c>
      <c r="X4" s="28">
        <v>35351352</v>
      </c>
      <c r="Y4" s="28">
        <v>118161</v>
      </c>
      <c r="Z4" s="28">
        <v>1282042</v>
      </c>
      <c r="AA4" s="28">
        <v>96</v>
      </c>
      <c r="AB4" s="28">
        <v>722</v>
      </c>
      <c r="AC4" s="28">
        <v>15</v>
      </c>
      <c r="AD4" s="28">
        <v>148</v>
      </c>
      <c r="AE4" s="28">
        <v>19</v>
      </c>
      <c r="AF4" s="28">
        <v>747</v>
      </c>
      <c r="AG4" s="28">
        <v>5</v>
      </c>
      <c r="AH4" s="28">
        <v>94</v>
      </c>
      <c r="AI4" s="28">
        <v>60.038249969482422</v>
      </c>
      <c r="AJ4" s="28">
        <v>43.152294158935547</v>
      </c>
    </row>
    <row r="5" spans="1:36" x14ac:dyDescent="0.2">
      <c r="A5" t="s">
        <v>107</v>
      </c>
      <c r="B5" t="str">
        <f t="shared" si="0"/>
        <v>Arunachal Pradesh</v>
      </c>
      <c r="C5" s="4">
        <v>0.19940836727619171</v>
      </c>
      <c r="D5" s="4">
        <v>0.26244312524795532</v>
      </c>
      <c r="E5" s="4">
        <v>0.12617585062980652</v>
      </c>
      <c r="F5" s="4">
        <v>0.28420493006706238</v>
      </c>
      <c r="G5" s="4">
        <v>0.35553345084190369</v>
      </c>
      <c r="H5" s="4">
        <v>0.20810015499591827</v>
      </c>
      <c r="J5" s="4">
        <v>0.57988125085830688</v>
      </c>
      <c r="K5" s="4">
        <v>0.42011874914169312</v>
      </c>
      <c r="M5" s="4">
        <v>0.54435110092163086</v>
      </c>
      <c r="N5" s="4">
        <v>0.45564889907836914</v>
      </c>
      <c r="O5" s="4">
        <v>0.518848717212677</v>
      </c>
      <c r="R5" s="4">
        <v>0.4292527437210083</v>
      </c>
      <c r="U5" s="4">
        <v>0.84219843149185181</v>
      </c>
      <c r="V5" s="4">
        <v>0.81767112016677856</v>
      </c>
      <c r="W5" s="4">
        <v>124611</v>
      </c>
      <c r="X5" s="4">
        <v>144030</v>
      </c>
      <c r="Y5" s="4">
        <v>471</v>
      </c>
      <c r="Z5" s="4">
        <v>543</v>
      </c>
      <c r="AA5" s="4">
        <v>1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537.16668701171875</v>
      </c>
      <c r="AJ5" s="4">
        <v>463</v>
      </c>
    </row>
    <row r="6" spans="1:36" x14ac:dyDescent="0.2">
      <c r="A6" t="s">
        <v>108</v>
      </c>
      <c r="B6" t="str">
        <f t="shared" si="0"/>
        <v>Assam</v>
      </c>
      <c r="C6" s="4">
        <v>0.3854866623878479</v>
      </c>
      <c r="D6" s="4">
        <v>0.46331861615180969</v>
      </c>
      <c r="E6" s="4">
        <v>0.30099794268608093</v>
      </c>
      <c r="F6" s="4">
        <v>0.50080764293670654</v>
      </c>
      <c r="G6" s="4">
        <v>0.57484519481658936</v>
      </c>
      <c r="H6" s="4">
        <v>0.42172893881797791</v>
      </c>
      <c r="J6" s="4">
        <v>0.53929764032363892</v>
      </c>
      <c r="K6" s="4">
        <v>0.46070235967636108</v>
      </c>
      <c r="M6" s="4">
        <v>0.53001391887664795</v>
      </c>
      <c r="N6" s="4">
        <v>0.46998605132102966</v>
      </c>
      <c r="O6" s="4">
        <v>0.3345390260219574</v>
      </c>
      <c r="R6" s="4">
        <v>0.27221876382827759</v>
      </c>
      <c r="U6" s="4">
        <v>0.77018660306930542</v>
      </c>
      <c r="V6" s="4">
        <v>0.61983591318130493</v>
      </c>
      <c r="W6" s="4">
        <v>175982</v>
      </c>
      <c r="X6" s="4">
        <v>302194</v>
      </c>
      <c r="Y6" s="4">
        <v>5080</v>
      </c>
      <c r="Z6" s="4">
        <v>7453</v>
      </c>
      <c r="AA6" s="4">
        <v>7</v>
      </c>
      <c r="AB6" s="4">
        <v>9</v>
      </c>
      <c r="AC6" s="4">
        <v>3</v>
      </c>
      <c r="AD6" s="4">
        <v>3</v>
      </c>
      <c r="AE6" s="4">
        <v>3</v>
      </c>
      <c r="AF6" s="4">
        <v>3</v>
      </c>
      <c r="AG6" s="4">
        <v>13</v>
      </c>
      <c r="AH6" s="4">
        <v>14</v>
      </c>
      <c r="AI6" s="4">
        <v>141.34445190429688</v>
      </c>
      <c r="AJ6" s="4">
        <v>106.11743927001953</v>
      </c>
    </row>
    <row r="7" spans="1:36" x14ac:dyDescent="0.2">
      <c r="A7" t="s">
        <v>109</v>
      </c>
      <c r="B7" t="str">
        <f t="shared" si="0"/>
        <v>Bihar</v>
      </c>
      <c r="C7" s="4">
        <v>0.24856939911842346</v>
      </c>
      <c r="D7" s="4">
        <v>0.36474502086639404</v>
      </c>
      <c r="E7" s="4">
        <v>0.12382745742797852</v>
      </c>
      <c r="F7" s="4">
        <v>0.34062042832374573</v>
      </c>
      <c r="G7" s="4">
        <v>0.45452201366424561</v>
      </c>
      <c r="H7" s="4">
        <v>0.22015668451786041</v>
      </c>
      <c r="I7" s="4">
        <v>0.73621517419815063</v>
      </c>
      <c r="J7" s="4">
        <v>0.54297345876693726</v>
      </c>
      <c r="K7" s="4">
        <v>0.45702654123306274</v>
      </c>
      <c r="L7" s="4">
        <v>0.66203433275222778</v>
      </c>
      <c r="M7" s="4">
        <v>0.53496652841567993</v>
      </c>
      <c r="N7" s="4">
        <v>0.46503344178199768</v>
      </c>
      <c r="O7" s="4">
        <v>0.32217085361480713</v>
      </c>
      <c r="P7" s="4">
        <v>0.42043507099151611</v>
      </c>
      <c r="Q7" s="4">
        <v>6.2026657164096832E-2</v>
      </c>
      <c r="R7" s="4">
        <v>0.25780436396598816</v>
      </c>
      <c r="S7" s="4">
        <v>0.38249588012695312</v>
      </c>
      <c r="T7" s="4">
        <v>5.8348804712295532E-2</v>
      </c>
      <c r="U7" s="4">
        <v>0.8893897533416748</v>
      </c>
      <c r="V7" s="4">
        <v>0.78265976905822754</v>
      </c>
      <c r="W7" s="4">
        <v>848458</v>
      </c>
      <c r="X7" s="4">
        <v>1179505</v>
      </c>
      <c r="Y7" s="4">
        <v>48024</v>
      </c>
      <c r="Z7" s="4">
        <v>59551</v>
      </c>
      <c r="AA7" s="4">
        <v>22</v>
      </c>
      <c r="AB7" s="4">
        <v>28</v>
      </c>
      <c r="AC7" s="4">
        <v>12</v>
      </c>
      <c r="AD7" s="4">
        <v>16</v>
      </c>
      <c r="AE7" s="4">
        <v>9</v>
      </c>
      <c r="AF7" s="4">
        <v>12</v>
      </c>
      <c r="AG7" s="4">
        <v>29</v>
      </c>
      <c r="AH7" s="4">
        <v>16</v>
      </c>
      <c r="AI7" s="4">
        <v>58.118850708007812</v>
      </c>
      <c r="AJ7" s="4">
        <v>51.971138000488281</v>
      </c>
    </row>
    <row r="8" spans="1:36" x14ac:dyDescent="0.2">
      <c r="A8" s="27"/>
      <c r="B8" s="27" t="s">
        <v>256</v>
      </c>
      <c r="C8" s="28">
        <v>0.24856939911842346</v>
      </c>
      <c r="D8" s="28">
        <v>0.36474502086639404</v>
      </c>
      <c r="E8" s="28">
        <v>0.12382745742797852</v>
      </c>
      <c r="F8" s="28">
        <v>0.34062042832374573</v>
      </c>
      <c r="G8" s="28">
        <v>0.45452201366424561</v>
      </c>
      <c r="H8" s="28">
        <v>0.22015668451786041</v>
      </c>
      <c r="I8" s="28">
        <v>0.73621517419815063</v>
      </c>
      <c r="J8" s="28">
        <v>0.54297345876693726</v>
      </c>
      <c r="K8" s="28">
        <v>0.45702654123306274</v>
      </c>
      <c r="L8" s="28">
        <v>0.66203433275222778</v>
      </c>
      <c r="M8" s="28">
        <v>0.53496652841567993</v>
      </c>
      <c r="N8" s="28">
        <v>0.46503344178199768</v>
      </c>
      <c r="O8" s="28">
        <v>0.32217085361480713</v>
      </c>
      <c r="P8" s="28">
        <v>0.42043507099151611</v>
      </c>
      <c r="Q8" s="28">
        <v>6.2026657164096832E-2</v>
      </c>
      <c r="R8" s="28">
        <v>0.25780436396598816</v>
      </c>
      <c r="S8" s="28">
        <v>0.38249588012695312</v>
      </c>
      <c r="T8" s="28">
        <v>5.8348804712295532E-2</v>
      </c>
      <c r="U8" s="28">
        <v>0.8893897533416748</v>
      </c>
      <c r="V8" s="28">
        <v>0.78265976905822754</v>
      </c>
      <c r="W8" s="28">
        <v>848458</v>
      </c>
      <c r="X8" s="28">
        <v>1179505</v>
      </c>
      <c r="Y8" s="28">
        <v>48024</v>
      </c>
      <c r="Z8" s="28">
        <v>59551</v>
      </c>
      <c r="AA8" s="28">
        <v>22</v>
      </c>
      <c r="AB8" s="28">
        <v>28</v>
      </c>
      <c r="AC8" s="28">
        <v>12</v>
      </c>
      <c r="AD8" s="28">
        <v>16</v>
      </c>
      <c r="AE8" s="28">
        <v>9</v>
      </c>
      <c r="AF8" s="28">
        <v>12</v>
      </c>
      <c r="AG8" s="28">
        <v>29</v>
      </c>
      <c r="AH8" s="28">
        <v>16</v>
      </c>
      <c r="AI8" s="28">
        <v>58.118850708007812</v>
      </c>
      <c r="AJ8" s="28">
        <v>51.971138000488281</v>
      </c>
    </row>
    <row r="9" spans="1:36" x14ac:dyDescent="0.2">
      <c r="A9" t="s">
        <v>110</v>
      </c>
      <c r="B9" t="str">
        <f t="shared" si="0"/>
        <v>Chandigarh</v>
      </c>
      <c r="C9" s="4">
        <v>0.66207176446914673</v>
      </c>
      <c r="D9" s="4">
        <v>0.70506727695465088</v>
      </c>
      <c r="E9" s="4">
        <v>0.60766547918319702</v>
      </c>
      <c r="F9" s="4">
        <v>0.71421277523040771</v>
      </c>
      <c r="G9" s="4">
        <v>0.75489705801010132</v>
      </c>
      <c r="H9" s="4">
        <v>0.66182625293731689</v>
      </c>
      <c r="I9" s="4">
        <v>0.89690893888473511</v>
      </c>
      <c r="J9" s="4">
        <v>0.55236190557479858</v>
      </c>
      <c r="K9" s="4">
        <v>0.44763809442520142</v>
      </c>
      <c r="L9" s="4">
        <v>0.89771658182144165</v>
      </c>
      <c r="M9" s="4">
        <v>0.55672681331634521</v>
      </c>
      <c r="N9" s="4">
        <v>0.4432731568813324</v>
      </c>
      <c r="O9" s="4">
        <v>0.34832209348678589</v>
      </c>
      <c r="P9" s="4">
        <v>0.54237145185470581</v>
      </c>
      <c r="Q9" s="4">
        <v>0.10277310013771057</v>
      </c>
      <c r="R9" s="4">
        <v>0.36528560519218445</v>
      </c>
      <c r="S9" s="4">
        <v>0.5465165376663208</v>
      </c>
      <c r="T9" s="4">
        <v>0.13192632794380188</v>
      </c>
      <c r="U9" s="4">
        <v>1.7636431381106377E-2</v>
      </c>
      <c r="V9" s="4">
        <v>6.82089664041996E-3</v>
      </c>
      <c r="W9" s="4">
        <v>103793</v>
      </c>
      <c r="X9" s="4">
        <v>774870</v>
      </c>
      <c r="Y9" s="4">
        <v>2441</v>
      </c>
      <c r="Z9" s="4">
        <v>11475</v>
      </c>
      <c r="AA9" s="4">
        <v>2</v>
      </c>
      <c r="AB9" s="4">
        <v>10</v>
      </c>
      <c r="AC9" s="4">
        <v>1</v>
      </c>
      <c r="AD9" s="4">
        <v>25</v>
      </c>
      <c r="AE9" s="4">
        <v>1</v>
      </c>
      <c r="AF9" s="4">
        <v>5</v>
      </c>
      <c r="AG9" s="4">
        <v>0</v>
      </c>
      <c r="AH9" s="4">
        <v>5</v>
      </c>
      <c r="AI9" s="4">
        <v>16.600000381469727</v>
      </c>
      <c r="AJ9" s="4">
        <v>56</v>
      </c>
    </row>
    <row r="10" spans="1:36" x14ac:dyDescent="0.2">
      <c r="A10" t="s">
        <v>111</v>
      </c>
      <c r="B10" t="str">
        <f t="shared" si="0"/>
        <v>Dadra Nagar Haveli</v>
      </c>
      <c r="C10" s="4">
        <v>0.22644168138504028</v>
      </c>
      <c r="D10" s="4">
        <v>0.31931683421134949</v>
      </c>
      <c r="E10" s="4">
        <v>0.13354058563709259</v>
      </c>
      <c r="F10" s="4">
        <v>0.34629392623901367</v>
      </c>
      <c r="G10" s="4">
        <v>0.46370041370391846</v>
      </c>
      <c r="H10" s="4">
        <v>0.21686621010303497</v>
      </c>
      <c r="J10" s="4">
        <v>0.55044776201248169</v>
      </c>
      <c r="K10" s="4">
        <v>0.44955223798751831</v>
      </c>
      <c r="M10" s="4">
        <v>0.56926870346069336</v>
      </c>
      <c r="N10" s="4">
        <v>0.43073129653930664</v>
      </c>
      <c r="O10" s="4">
        <v>0.46343183517456055</v>
      </c>
      <c r="R10" s="4">
        <v>0.44753894209861755</v>
      </c>
      <c r="U10" s="4">
        <v>0.82115799188613892</v>
      </c>
      <c r="V10" s="4">
        <v>0.63091665506362915</v>
      </c>
      <c r="W10" s="4">
        <v>2027</v>
      </c>
      <c r="X10" s="4">
        <v>7309</v>
      </c>
      <c r="Y10" s="4">
        <v>526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80</v>
      </c>
      <c r="AJ10" s="4">
        <v>80</v>
      </c>
    </row>
    <row r="11" spans="1:36" x14ac:dyDescent="0.2">
      <c r="A11" t="s">
        <v>112</v>
      </c>
      <c r="B11" t="str">
        <f t="shared" si="0"/>
        <v>Daman Diu</v>
      </c>
      <c r="C11" s="4">
        <v>0.56866216659545898</v>
      </c>
      <c r="D11" s="4">
        <v>0.67117977142333984</v>
      </c>
      <c r="E11" s="4">
        <v>0.4586765468120575</v>
      </c>
      <c r="F11" s="4">
        <v>0.65077275037765503</v>
      </c>
      <c r="G11" s="4">
        <v>0.73909115791320801</v>
      </c>
      <c r="H11" s="4">
        <v>0.52855169773101807</v>
      </c>
      <c r="J11" s="4">
        <v>0.49149125814437866</v>
      </c>
      <c r="K11" s="4">
        <v>0.50850874185562134</v>
      </c>
      <c r="M11" s="4">
        <v>0.49533647298812866</v>
      </c>
      <c r="N11" s="4">
        <v>0.50466352701187134</v>
      </c>
      <c r="O11" s="4">
        <v>0.33745157718658447</v>
      </c>
      <c r="R11" s="4">
        <v>0.40683862566947937</v>
      </c>
      <c r="U11" s="4">
        <v>0.25060576200485229</v>
      </c>
      <c r="V11" s="4">
        <v>0.12407714873552322</v>
      </c>
      <c r="W11" s="4">
        <v>13296</v>
      </c>
      <c r="X11" s="4">
        <v>28383</v>
      </c>
      <c r="Y11" s="4">
        <v>642</v>
      </c>
      <c r="Z11" s="4">
        <v>1894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116</v>
      </c>
      <c r="AJ11" s="4">
        <v>116</v>
      </c>
    </row>
    <row r="12" spans="1:36" x14ac:dyDescent="0.2">
      <c r="A12" t="s">
        <v>113</v>
      </c>
      <c r="B12" t="str">
        <f t="shared" si="0"/>
        <v>Delhi</v>
      </c>
      <c r="C12" s="4">
        <v>0.62440496683120728</v>
      </c>
      <c r="D12" s="4">
        <v>0.68654674291610718</v>
      </c>
      <c r="E12" s="4">
        <v>0.54929059743881226</v>
      </c>
      <c r="F12" s="4">
        <v>0.69779133796691895</v>
      </c>
      <c r="G12" s="4">
        <v>0.74939811229705811</v>
      </c>
      <c r="H12" s="4">
        <v>0.63491010665893555</v>
      </c>
      <c r="I12" s="4">
        <v>0.89926177263259888</v>
      </c>
      <c r="J12" s="4">
        <v>0.54658412933349609</v>
      </c>
      <c r="K12" s="4">
        <v>0.45341584086418152</v>
      </c>
      <c r="L12" s="4">
        <v>0.93179118633270264</v>
      </c>
      <c r="M12" s="4">
        <v>0.54899024963378906</v>
      </c>
      <c r="N12" s="4">
        <v>0.45100978016853333</v>
      </c>
      <c r="O12" s="4">
        <v>0.31509280204772949</v>
      </c>
      <c r="P12" s="4">
        <v>0.51614022254943848</v>
      </c>
      <c r="Q12" s="4">
        <v>7.2075143456459045E-2</v>
      </c>
      <c r="R12" s="4">
        <v>0.31172260642051697</v>
      </c>
      <c r="S12" s="4">
        <v>0.49878117442131042</v>
      </c>
      <c r="T12" s="4">
        <v>8.3797551691532135E-2</v>
      </c>
      <c r="U12" s="4">
        <v>1.9704706966876984E-2</v>
      </c>
      <c r="V12" s="4">
        <v>9.713687002658844E-3</v>
      </c>
      <c r="W12" s="4">
        <v>1409444</v>
      </c>
      <c r="X12" s="4">
        <v>5603456</v>
      </c>
      <c r="Y12" s="4">
        <v>76704</v>
      </c>
      <c r="Z12" s="4">
        <v>112992</v>
      </c>
      <c r="AA12" s="4">
        <v>19</v>
      </c>
      <c r="AB12" s="4">
        <v>512</v>
      </c>
      <c r="AC12" s="4">
        <v>10</v>
      </c>
      <c r="AD12" s="4">
        <v>0</v>
      </c>
      <c r="AE12" s="4">
        <v>3</v>
      </c>
      <c r="AF12" s="4">
        <v>0</v>
      </c>
      <c r="AG12" s="4">
        <v>0</v>
      </c>
      <c r="AH12" s="4">
        <v>0</v>
      </c>
      <c r="AI12" s="4">
        <v>17.8125</v>
      </c>
      <c r="AJ12" s="4">
        <v>11.928290367126465</v>
      </c>
    </row>
    <row r="13" spans="1:36" x14ac:dyDescent="0.2">
      <c r="A13" t="s">
        <v>114</v>
      </c>
      <c r="B13" t="str">
        <f t="shared" si="0"/>
        <v>Goa</v>
      </c>
      <c r="C13" s="4">
        <v>0.60889655351638794</v>
      </c>
      <c r="D13" s="4">
        <v>0.69372469186782837</v>
      </c>
      <c r="E13" s="4">
        <v>0.52167445421218872</v>
      </c>
      <c r="F13" s="4">
        <v>0.69730359315872192</v>
      </c>
      <c r="G13" s="4">
        <v>0.76624399423599243</v>
      </c>
      <c r="H13" s="4">
        <v>0.62602531909942627</v>
      </c>
      <c r="J13" s="4">
        <v>0.51694232225418091</v>
      </c>
      <c r="K13" s="4">
        <v>0.48305767774581909</v>
      </c>
      <c r="M13" s="4">
        <v>0.51777994632720947</v>
      </c>
      <c r="N13" s="4">
        <v>0.48222005367279053</v>
      </c>
      <c r="O13" s="4">
        <v>0.348126620054245</v>
      </c>
      <c r="R13" s="4">
        <v>0.31212499737739563</v>
      </c>
      <c r="U13" s="4">
        <v>0.40450108051300049</v>
      </c>
      <c r="V13" s="4">
        <v>0.20755288004875183</v>
      </c>
      <c r="W13" s="4">
        <v>81653</v>
      </c>
      <c r="X13" s="4">
        <v>178608</v>
      </c>
      <c r="Y13" s="4">
        <v>2094</v>
      </c>
      <c r="Z13" s="4">
        <v>2760</v>
      </c>
      <c r="AA13" s="4">
        <v>1</v>
      </c>
      <c r="AB13" s="4">
        <v>1</v>
      </c>
      <c r="AC13" s="4">
        <v>0</v>
      </c>
      <c r="AD13" s="4">
        <v>1</v>
      </c>
      <c r="AE13" s="4">
        <v>0</v>
      </c>
      <c r="AF13" s="4">
        <v>0</v>
      </c>
      <c r="AG13" s="4">
        <v>2</v>
      </c>
      <c r="AH13" s="4">
        <v>1</v>
      </c>
      <c r="AI13" s="4">
        <v>160.37037658691406</v>
      </c>
      <c r="AJ13" s="4">
        <v>158.98490905761719</v>
      </c>
    </row>
    <row r="14" spans="1:36" x14ac:dyDescent="0.2">
      <c r="A14" t="s">
        <v>115</v>
      </c>
      <c r="B14" t="str">
        <f t="shared" si="0"/>
        <v>Gujarat</v>
      </c>
      <c r="C14" s="4">
        <v>0.40033093094825745</v>
      </c>
      <c r="D14" s="4">
        <v>0.5139203667640686</v>
      </c>
      <c r="E14" s="4">
        <v>0.28023430705070496</v>
      </c>
      <c r="F14" s="4">
        <v>0.4833253026008606</v>
      </c>
      <c r="G14" s="4">
        <v>0.59084445238113403</v>
      </c>
      <c r="H14" s="4">
        <v>0.36943206191062927</v>
      </c>
      <c r="I14" s="4">
        <v>0.85291647911071777</v>
      </c>
      <c r="J14" s="4">
        <v>0.51846194267272949</v>
      </c>
      <c r="K14" s="4">
        <v>0.48153805732727051</v>
      </c>
      <c r="L14" s="4">
        <v>0.86983203887939453</v>
      </c>
      <c r="M14" s="4">
        <v>0.526816725730896</v>
      </c>
      <c r="N14" s="4">
        <v>0.473183274269104</v>
      </c>
      <c r="O14" s="4">
        <v>0.36902308464050293</v>
      </c>
      <c r="P14" s="4">
        <v>0.50043940544128418</v>
      </c>
      <c r="Q14" s="4">
        <v>7.9714320600032806E-2</v>
      </c>
      <c r="R14" s="4">
        <v>0.35143101215362549</v>
      </c>
      <c r="S14" s="4">
        <v>0.49507752060890198</v>
      </c>
      <c r="T14" s="4">
        <v>8.7212719023227692E-2</v>
      </c>
      <c r="U14" s="4">
        <v>0.80555194616317749</v>
      </c>
      <c r="V14" s="4">
        <v>0.72441369295120239</v>
      </c>
      <c r="W14" s="4">
        <v>1943995</v>
      </c>
      <c r="X14" s="4">
        <v>33392501</v>
      </c>
      <c r="Y14" s="4">
        <v>174677</v>
      </c>
      <c r="Z14" s="4">
        <v>119077</v>
      </c>
      <c r="AA14" s="4">
        <v>26</v>
      </c>
      <c r="AB14" s="4">
        <v>31</v>
      </c>
      <c r="AC14" s="4">
        <v>8</v>
      </c>
      <c r="AD14" s="4">
        <v>8</v>
      </c>
      <c r="AE14" s="4">
        <v>11</v>
      </c>
      <c r="AF14" s="4">
        <v>18</v>
      </c>
      <c r="AG14" s="4">
        <v>29</v>
      </c>
      <c r="AH14" s="4">
        <v>28</v>
      </c>
      <c r="AI14" s="4">
        <v>50.985980987548828</v>
      </c>
      <c r="AJ14" s="4">
        <v>49.906913757324219</v>
      </c>
    </row>
    <row r="15" spans="1:36" x14ac:dyDescent="0.2">
      <c r="A15" t="s">
        <v>116</v>
      </c>
      <c r="B15" t="str">
        <f t="shared" si="0"/>
        <v>Haryana</v>
      </c>
      <c r="C15" s="4">
        <v>0.40156689286231995</v>
      </c>
      <c r="D15" s="4">
        <v>0.51977533102035522</v>
      </c>
      <c r="E15" s="4">
        <v>0.26535138487815857</v>
      </c>
      <c r="F15" s="4">
        <v>0.52983176708221436</v>
      </c>
      <c r="G15" s="4">
        <v>0.62634611129760742</v>
      </c>
      <c r="H15" s="4">
        <v>0.4190555214881897</v>
      </c>
      <c r="I15" s="4">
        <v>0.9094199538230896</v>
      </c>
      <c r="J15" s="4">
        <v>0.53256350755691528</v>
      </c>
      <c r="K15" s="4">
        <v>0.46743649244308472</v>
      </c>
      <c r="L15" s="4">
        <v>0.9011189341545105</v>
      </c>
      <c r="M15" s="4">
        <v>0.53751295804977417</v>
      </c>
      <c r="N15" s="4">
        <v>0.46248704195022583</v>
      </c>
      <c r="O15" s="4">
        <v>0.28664752840995789</v>
      </c>
      <c r="P15" s="4">
        <v>0.49403497576713562</v>
      </c>
      <c r="Q15" s="4">
        <v>5.390455573797226E-2</v>
      </c>
      <c r="R15" s="4">
        <v>0.29655763506889343</v>
      </c>
      <c r="S15" s="4">
        <v>0.4676869809627533</v>
      </c>
      <c r="T15" s="4">
        <v>8.3401896059513092E-2</v>
      </c>
      <c r="U15" s="4">
        <v>0.73790180683135986</v>
      </c>
      <c r="V15" s="4">
        <v>0.60630732774734497</v>
      </c>
      <c r="W15" s="4">
        <v>686168</v>
      </c>
      <c r="X15" s="4">
        <v>997334</v>
      </c>
      <c r="Y15" s="4">
        <v>34366</v>
      </c>
      <c r="Z15" s="4">
        <v>54278</v>
      </c>
      <c r="AA15" s="4">
        <v>13</v>
      </c>
      <c r="AB15" s="4">
        <v>13</v>
      </c>
      <c r="AC15" s="4">
        <v>3</v>
      </c>
      <c r="AD15" s="4">
        <v>5</v>
      </c>
      <c r="AE15" s="4">
        <v>2</v>
      </c>
      <c r="AF15" s="4">
        <v>13</v>
      </c>
      <c r="AG15" s="4">
        <v>1</v>
      </c>
      <c r="AH15" s="4">
        <v>4</v>
      </c>
      <c r="AI15" s="4">
        <v>38.977527618408203</v>
      </c>
      <c r="AJ15" s="4">
        <v>33.146068572998047</v>
      </c>
    </row>
    <row r="16" spans="1:36" x14ac:dyDescent="0.2">
      <c r="A16" t="s">
        <v>117</v>
      </c>
      <c r="B16" t="str">
        <f t="shared" si="0"/>
        <v>Himachal Pradesh</v>
      </c>
      <c r="C16" s="4">
        <v>0.51331532001495361</v>
      </c>
      <c r="D16" s="4">
        <v>0.61416661739349365</v>
      </c>
      <c r="E16" s="4">
        <v>0.41102105379104614</v>
      </c>
      <c r="F16" s="4">
        <v>0.65105253458023071</v>
      </c>
      <c r="G16" s="4">
        <v>0.73021149635314941</v>
      </c>
      <c r="H16" s="4">
        <v>0.5711066722869873</v>
      </c>
      <c r="I16" s="4">
        <v>0.84522372484207153</v>
      </c>
      <c r="J16" s="4">
        <v>0.54514461755752563</v>
      </c>
      <c r="K16" s="4">
        <v>0.45485538244247437</v>
      </c>
      <c r="L16" s="4">
        <v>0.95100146532058716</v>
      </c>
      <c r="M16" s="4">
        <v>0.5515093207359314</v>
      </c>
      <c r="N16" s="4">
        <v>0.44849064946174622</v>
      </c>
      <c r="O16" s="4">
        <v>0.35617157816886902</v>
      </c>
      <c r="P16" s="4">
        <v>0.54109030961990356</v>
      </c>
      <c r="Q16" s="4">
        <v>0.10184718668460846</v>
      </c>
      <c r="R16" s="4">
        <v>0.3324187695980072</v>
      </c>
      <c r="S16" s="4">
        <v>0.46043947339057922</v>
      </c>
      <c r="T16" s="4">
        <v>0.15561570227146149</v>
      </c>
      <c r="U16" s="4">
        <v>0.727242112159729</v>
      </c>
      <c r="V16" s="4">
        <v>0.58271127939224243</v>
      </c>
      <c r="W16" s="4">
        <v>146354</v>
      </c>
      <c r="X16" s="4">
        <v>221727</v>
      </c>
      <c r="Y16" s="4">
        <v>3321</v>
      </c>
      <c r="Z16" s="4">
        <v>5010</v>
      </c>
      <c r="AA16" s="4">
        <v>2</v>
      </c>
      <c r="AB16" s="4">
        <v>4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0</v>
      </c>
      <c r="AI16" s="4">
        <v>95.3272705078125</v>
      </c>
      <c r="AJ16" s="4">
        <v>91.421234130859375</v>
      </c>
    </row>
    <row r="17" spans="1:36" x14ac:dyDescent="0.2">
      <c r="A17" t="s">
        <v>118</v>
      </c>
      <c r="B17" t="str">
        <f t="shared" si="0"/>
        <v>Karnataka</v>
      </c>
      <c r="C17" s="4">
        <v>0.38646039366722107</v>
      </c>
      <c r="D17" s="4">
        <v>0.49230018258094788</v>
      </c>
      <c r="E17" s="4">
        <v>0.27749419212341309</v>
      </c>
      <c r="F17" s="4">
        <v>0.51485359668731689</v>
      </c>
      <c r="G17" s="4">
        <v>0.61007398366928101</v>
      </c>
      <c r="H17" s="4">
        <v>0.41700991988182068</v>
      </c>
      <c r="I17" s="4">
        <v>0.77919924259185791</v>
      </c>
      <c r="J17" s="4">
        <v>0.51355993747711182</v>
      </c>
      <c r="K17" s="4">
        <v>0.48644006252288818</v>
      </c>
      <c r="L17" s="4">
        <v>0.94638192653656006</v>
      </c>
      <c r="M17" s="4">
        <v>0.5097622275352478</v>
      </c>
      <c r="N17" s="4">
        <v>0.49023780226707458</v>
      </c>
      <c r="O17" s="4">
        <v>0.42148372530937195</v>
      </c>
      <c r="P17" s="4">
        <v>0.53928583860397339</v>
      </c>
      <c r="Q17" s="4">
        <v>0.1737748384475708</v>
      </c>
      <c r="R17" s="4">
        <v>0.40341702103614807</v>
      </c>
      <c r="S17" s="4">
        <v>0.53874802589416504</v>
      </c>
      <c r="T17" s="4">
        <v>0.20711272954940796</v>
      </c>
      <c r="U17" s="4">
        <v>0.83672034740447998</v>
      </c>
      <c r="V17" s="4">
        <v>0.75226485729217529</v>
      </c>
      <c r="W17" s="4">
        <v>2363715</v>
      </c>
      <c r="X17" s="4">
        <v>40950902</v>
      </c>
      <c r="Y17" s="4">
        <v>143736</v>
      </c>
      <c r="Z17" s="4">
        <v>259508</v>
      </c>
      <c r="AA17" s="4">
        <v>98</v>
      </c>
      <c r="AB17" s="4">
        <v>136</v>
      </c>
      <c r="AC17" s="4">
        <v>30</v>
      </c>
      <c r="AD17" s="4">
        <v>81</v>
      </c>
      <c r="AE17" s="4">
        <v>34</v>
      </c>
      <c r="AF17" s="4">
        <v>46</v>
      </c>
      <c r="AG17" s="4">
        <v>29</v>
      </c>
      <c r="AH17" s="4">
        <v>50</v>
      </c>
      <c r="AI17" s="4">
        <v>53.633960723876953</v>
      </c>
      <c r="AJ17" s="4">
        <v>57.16534423828125</v>
      </c>
    </row>
    <row r="18" spans="1:36" x14ac:dyDescent="0.2">
      <c r="A18" t="s">
        <v>119</v>
      </c>
      <c r="B18" t="str">
        <f t="shared" si="0"/>
        <v>Kerala</v>
      </c>
      <c r="C18" s="4">
        <v>0.76521623134613037</v>
      </c>
      <c r="D18" s="4">
        <v>0.79669034481048584</v>
      </c>
      <c r="E18" s="4">
        <v>0.73473238945007324</v>
      </c>
      <c r="F18" s="4">
        <v>0.78951966762542725</v>
      </c>
      <c r="G18" s="4">
        <v>0.81677001714706421</v>
      </c>
      <c r="H18" s="4">
        <v>0.76357090473175049</v>
      </c>
      <c r="I18" s="4">
        <v>0.55252367258071899</v>
      </c>
      <c r="J18" s="4">
        <v>0.48891931772232056</v>
      </c>
      <c r="K18" s="4">
        <v>0.51108068227767944</v>
      </c>
      <c r="L18" s="4">
        <v>0.5561252236366272</v>
      </c>
      <c r="M18" s="4">
        <v>0.48311889171600342</v>
      </c>
      <c r="N18" s="4">
        <v>0.51688110828399658</v>
      </c>
      <c r="O18" s="4">
        <v>0.2958214282989502</v>
      </c>
      <c r="P18" s="4">
        <v>0.46525818109512329</v>
      </c>
      <c r="Q18" s="4">
        <v>0.13255424797534943</v>
      </c>
      <c r="R18" s="4">
        <v>0.26414263248443604</v>
      </c>
      <c r="S18" s="4">
        <v>0.422829270362854</v>
      </c>
      <c r="T18" s="4">
        <v>0.11852353066205978</v>
      </c>
      <c r="U18" s="4">
        <v>0.43483284115791321</v>
      </c>
      <c r="V18" s="4">
        <v>0.23815569281578064</v>
      </c>
      <c r="W18" s="4">
        <v>710313</v>
      </c>
      <c r="X18" s="4">
        <v>2903598</v>
      </c>
      <c r="Y18" s="4">
        <v>23692</v>
      </c>
      <c r="Z18" s="4">
        <v>96710</v>
      </c>
      <c r="AA18" s="4">
        <v>15</v>
      </c>
      <c r="AB18" s="4">
        <v>59</v>
      </c>
      <c r="AC18" s="4">
        <v>7</v>
      </c>
      <c r="AD18" s="4">
        <v>12</v>
      </c>
      <c r="AE18" s="4">
        <v>6</v>
      </c>
      <c r="AF18" s="4">
        <v>41</v>
      </c>
      <c r="AG18" s="4">
        <v>3</v>
      </c>
      <c r="AH18" s="4">
        <v>6</v>
      </c>
      <c r="AI18" s="4">
        <v>59.075580596923828</v>
      </c>
      <c r="AJ18" s="4">
        <v>54.053237915039062</v>
      </c>
    </row>
    <row r="19" spans="1:36" x14ac:dyDescent="0.2">
      <c r="A19" t="s">
        <v>120</v>
      </c>
      <c r="B19" t="str">
        <f t="shared" si="0"/>
        <v>Lakshadweep</v>
      </c>
      <c r="C19" s="4">
        <v>0.68570041656494141</v>
      </c>
      <c r="D19" s="4">
        <v>0.7472304105758667</v>
      </c>
      <c r="E19" s="4">
        <v>0.61747372150421143</v>
      </c>
      <c r="F19" s="4">
        <v>0.73851615190505981</v>
      </c>
      <c r="G19" s="4">
        <v>0.78450685739517212</v>
      </c>
      <c r="H19" s="4">
        <v>0.68599867820739746</v>
      </c>
      <c r="J19" s="4">
        <v>0.51836800575256348</v>
      </c>
      <c r="K19" s="4">
        <v>0.48163199424743652</v>
      </c>
      <c r="M19" s="4">
        <v>0.51550489664077759</v>
      </c>
      <c r="N19" s="4">
        <v>0.48449510335922241</v>
      </c>
      <c r="O19" s="4">
        <v>0.3136906623840332</v>
      </c>
      <c r="R19" s="4">
        <v>0.24653184413909912</v>
      </c>
      <c r="U19" s="4">
        <v>0</v>
      </c>
      <c r="V19" s="4">
        <v>0</v>
      </c>
      <c r="W19" s="4">
        <v>4236</v>
      </c>
      <c r="X19" s="4">
        <v>5638</v>
      </c>
      <c r="Y19" s="4">
        <v>64</v>
      </c>
      <c r="Z19" s="4">
        <v>91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343.66665649414062</v>
      </c>
      <c r="AJ19" s="4">
        <v>343.66665649414062</v>
      </c>
    </row>
    <row r="20" spans="1:36" x14ac:dyDescent="0.2">
      <c r="A20" t="s">
        <v>121</v>
      </c>
      <c r="B20" t="str">
        <f t="shared" si="0"/>
        <v>Madhya Pradesh</v>
      </c>
      <c r="C20" s="4">
        <v>0.24744780361652374</v>
      </c>
      <c r="D20" s="4">
        <v>0.35762441158294678</v>
      </c>
      <c r="E20" s="4">
        <v>0.12903702259063721</v>
      </c>
      <c r="F20" s="4">
        <v>0.45651397109031677</v>
      </c>
      <c r="G20" s="4">
        <v>0.56578391790390015</v>
      </c>
      <c r="H20" s="4">
        <v>0.34048080444335938</v>
      </c>
      <c r="I20" s="4">
        <v>0.90828883647918701</v>
      </c>
      <c r="J20" s="4">
        <v>0.52707910537719727</v>
      </c>
      <c r="K20" s="4">
        <v>0.47292089462280273</v>
      </c>
      <c r="L20" s="4">
        <v>0.8933175802230835</v>
      </c>
      <c r="M20" s="4">
        <v>0.52324628829956055</v>
      </c>
      <c r="N20" s="4">
        <v>0.47675371170043945</v>
      </c>
      <c r="O20" s="4">
        <v>0.41262364387512207</v>
      </c>
      <c r="P20" s="4">
        <v>0.46591445803642273</v>
      </c>
      <c r="Q20" s="4">
        <v>0.10271912068128586</v>
      </c>
      <c r="R20" s="4">
        <v>0.3460109531879425</v>
      </c>
      <c r="S20" s="4">
        <v>0.4372139573097229</v>
      </c>
      <c r="T20" s="4">
        <v>9.5262743532657623E-2</v>
      </c>
      <c r="U20" s="4">
        <v>0.90399158000946045</v>
      </c>
      <c r="V20" s="4">
        <v>0.85476696491241455</v>
      </c>
      <c r="W20" s="4">
        <v>1419718</v>
      </c>
      <c r="X20" s="4">
        <v>2292545</v>
      </c>
      <c r="Y20" s="4">
        <v>64442</v>
      </c>
      <c r="Z20" s="4">
        <v>66079</v>
      </c>
      <c r="AA20" s="4">
        <v>38</v>
      </c>
      <c r="AB20" s="4">
        <v>52</v>
      </c>
      <c r="AC20" s="4">
        <v>11</v>
      </c>
      <c r="AD20" s="4">
        <v>13</v>
      </c>
      <c r="AE20" s="4">
        <v>13</v>
      </c>
      <c r="AF20" s="4">
        <v>29</v>
      </c>
      <c r="AG20" s="4">
        <v>58</v>
      </c>
      <c r="AH20" s="4">
        <v>63</v>
      </c>
      <c r="AI20" s="4">
        <v>86.98394775390625</v>
      </c>
      <c r="AJ20" s="4">
        <v>87.224273681640625</v>
      </c>
    </row>
    <row r="21" spans="1:36" x14ac:dyDescent="0.2">
      <c r="A21" s="27"/>
      <c r="B21" s="27" t="s">
        <v>276</v>
      </c>
      <c r="C21" s="28">
        <v>0.24744780361652374</v>
      </c>
      <c r="D21" s="28">
        <v>0.35762441158294678</v>
      </c>
      <c r="E21" s="28">
        <v>0.12903702259063721</v>
      </c>
      <c r="F21" s="28">
        <v>0.45651397109031677</v>
      </c>
      <c r="G21" s="28">
        <v>0.56578391790390015</v>
      </c>
      <c r="H21" s="28">
        <v>0.34048080444335938</v>
      </c>
      <c r="I21" s="28">
        <v>0.90828883647918701</v>
      </c>
      <c r="J21" s="28">
        <v>0.52707910537719727</v>
      </c>
      <c r="K21" s="28">
        <v>0.47292089462280273</v>
      </c>
      <c r="L21" s="28">
        <v>0.8933175802230835</v>
      </c>
      <c r="M21" s="28">
        <v>0.52324628829956055</v>
      </c>
      <c r="N21" s="28">
        <v>0.47675371170043945</v>
      </c>
      <c r="O21" s="28">
        <v>0.41262364387512207</v>
      </c>
      <c r="P21" s="28">
        <v>0.46591445803642273</v>
      </c>
      <c r="Q21" s="28">
        <v>0.10271912068128586</v>
      </c>
      <c r="R21" s="28">
        <v>0.3460109531879425</v>
      </c>
      <c r="S21" s="28">
        <v>0.4372139573097229</v>
      </c>
      <c r="T21" s="28">
        <v>9.5262743532657623E-2</v>
      </c>
      <c r="U21" s="28">
        <v>0.90399158000946045</v>
      </c>
      <c r="V21" s="28">
        <v>0.85476696491241455</v>
      </c>
      <c r="W21" s="28">
        <v>1419718</v>
      </c>
      <c r="X21" s="28">
        <v>2292545</v>
      </c>
      <c r="Y21" s="28">
        <v>64442</v>
      </c>
      <c r="Z21" s="28">
        <v>66079</v>
      </c>
      <c r="AA21" s="28">
        <v>38</v>
      </c>
      <c r="AB21" s="28">
        <v>52</v>
      </c>
      <c r="AC21" s="28">
        <v>11</v>
      </c>
      <c r="AD21" s="28">
        <v>13</v>
      </c>
      <c r="AE21" s="28">
        <v>13</v>
      </c>
      <c r="AF21" s="28">
        <v>29</v>
      </c>
      <c r="AG21" s="28">
        <v>58</v>
      </c>
      <c r="AH21" s="28">
        <v>63</v>
      </c>
      <c r="AI21" s="28">
        <v>86.98394775390625</v>
      </c>
      <c r="AJ21" s="28">
        <v>87.224273681640625</v>
      </c>
    </row>
    <row r="22" spans="1:36" x14ac:dyDescent="0.2">
      <c r="A22" t="s">
        <v>122</v>
      </c>
      <c r="B22" t="str">
        <f t="shared" si="0"/>
        <v>Maharashtra</v>
      </c>
      <c r="C22" s="4">
        <v>0.41576972603797913</v>
      </c>
      <c r="D22" s="4">
        <v>0.53096109628677368</v>
      </c>
      <c r="E22" s="4">
        <v>0.29842439293861389</v>
      </c>
      <c r="F22" s="4">
        <v>0.56976926326751709</v>
      </c>
      <c r="G22" s="4">
        <v>0.66798233985900879</v>
      </c>
      <c r="H22" s="4">
        <v>0.46858873963356018</v>
      </c>
      <c r="I22" s="4">
        <v>0.92476332187652588</v>
      </c>
      <c r="J22" s="4">
        <v>0.5216260552406311</v>
      </c>
      <c r="K22" s="4">
        <v>0.47837397456169128</v>
      </c>
      <c r="L22" s="4">
        <v>0.8908916711807251</v>
      </c>
      <c r="M22" s="4">
        <v>0.52360236644744873</v>
      </c>
      <c r="N22" s="4">
        <v>0.47639760375022888</v>
      </c>
      <c r="O22" s="4">
        <v>0.46348994970321655</v>
      </c>
      <c r="P22" s="4">
        <v>0.47186359763145447</v>
      </c>
      <c r="Q22" s="4">
        <v>0.12605383992195129</v>
      </c>
      <c r="R22" s="4">
        <v>0.40422144532203674</v>
      </c>
      <c r="S22" s="4">
        <v>0.45883667469024658</v>
      </c>
      <c r="T22" s="4">
        <v>0.121444933116436</v>
      </c>
      <c r="U22" s="4">
        <v>0.86677485704421997</v>
      </c>
      <c r="V22" s="4">
        <v>0.81093513965606689</v>
      </c>
      <c r="W22" s="4">
        <v>3662891</v>
      </c>
      <c r="X22" s="4">
        <v>13194258</v>
      </c>
      <c r="Y22" s="4">
        <v>167368</v>
      </c>
      <c r="Z22" s="4">
        <v>257915</v>
      </c>
      <c r="AA22" s="4">
        <v>115</v>
      </c>
      <c r="AB22" s="4">
        <v>140</v>
      </c>
      <c r="AC22" s="4">
        <v>48</v>
      </c>
      <c r="AD22" s="4">
        <v>108</v>
      </c>
      <c r="AE22" s="4">
        <v>54</v>
      </c>
      <c r="AF22" s="4">
        <v>99</v>
      </c>
      <c r="AG22" s="4">
        <v>27</v>
      </c>
      <c r="AH22" s="4">
        <v>30</v>
      </c>
      <c r="AI22" s="4">
        <v>58.078765869140625</v>
      </c>
      <c r="AJ22" s="4">
        <v>57.269363403320312</v>
      </c>
    </row>
    <row r="23" spans="1:36" x14ac:dyDescent="0.2">
      <c r="A23" t="s">
        <v>123</v>
      </c>
      <c r="B23" t="str">
        <f t="shared" si="0"/>
        <v>Manipur</v>
      </c>
      <c r="C23" s="4">
        <v>0.41987529397010803</v>
      </c>
      <c r="D23" s="4">
        <v>0.50896018743515015</v>
      </c>
      <c r="E23" s="4">
        <v>0.32532414793968201</v>
      </c>
      <c r="F23" s="4">
        <v>0.5341489315032959</v>
      </c>
      <c r="G23" s="4">
        <v>0.60982024669647217</v>
      </c>
      <c r="H23" s="4">
        <v>0.45541957020759583</v>
      </c>
      <c r="I23" s="4">
        <v>0.9559943675994873</v>
      </c>
      <c r="J23" s="4">
        <v>0.50398272275924683</v>
      </c>
      <c r="K23" s="4">
        <v>0.49601730704307556</v>
      </c>
      <c r="L23" s="4">
        <v>0.95738911628723145</v>
      </c>
      <c r="M23" s="4">
        <v>0.4974982738494873</v>
      </c>
      <c r="N23" s="4">
        <v>0.5025017261505127</v>
      </c>
      <c r="O23" s="4">
        <v>0.45519483089447021</v>
      </c>
      <c r="P23" s="4">
        <v>0.39118379354476929</v>
      </c>
      <c r="Q23" s="4">
        <v>0.25144967436790466</v>
      </c>
      <c r="R23" s="4">
        <v>0.32833468914031982</v>
      </c>
      <c r="S23" s="4">
        <v>0.38597583770751953</v>
      </c>
      <c r="T23" s="4">
        <v>0.21139222383499146</v>
      </c>
      <c r="U23" s="4">
        <v>0.82248097658157349</v>
      </c>
      <c r="V23" s="4">
        <v>0.68319153785705566</v>
      </c>
      <c r="W23" s="4">
        <v>9355</v>
      </c>
      <c r="X23" s="4">
        <v>84412</v>
      </c>
      <c r="Y23" s="4">
        <v>44</v>
      </c>
      <c r="Z23" s="4">
        <v>108</v>
      </c>
      <c r="AA23" s="4">
        <v>1</v>
      </c>
      <c r="AB23" s="4">
        <v>1</v>
      </c>
      <c r="AC23" s="4">
        <v>1</v>
      </c>
      <c r="AD23" s="4">
        <v>1</v>
      </c>
      <c r="AE23" s="4">
        <v>0</v>
      </c>
      <c r="AF23" s="4">
        <v>1</v>
      </c>
      <c r="AG23" s="4">
        <v>1</v>
      </c>
      <c r="AH23" s="4">
        <v>1</v>
      </c>
      <c r="AI23" s="4">
        <v>46.517242431640625</v>
      </c>
      <c r="AJ23" s="4">
        <v>30.025922775268555</v>
      </c>
    </row>
    <row r="24" spans="1:36" x14ac:dyDescent="0.2">
      <c r="A24" t="s">
        <v>124</v>
      </c>
      <c r="B24" t="str">
        <f t="shared" si="0"/>
        <v>Meghalaya</v>
      </c>
      <c r="C24" s="4">
        <v>0.2748701274394989</v>
      </c>
      <c r="D24" s="4">
        <v>0.3118843138217926</v>
      </c>
      <c r="E24" s="4">
        <v>0.2369503378868103</v>
      </c>
      <c r="F24" s="4">
        <v>0.40366554260253906</v>
      </c>
      <c r="G24" s="4">
        <v>0.43728232383728027</v>
      </c>
      <c r="H24" s="4">
        <v>0.36932587623596191</v>
      </c>
      <c r="J24" s="4">
        <v>0.52295291423797607</v>
      </c>
      <c r="K24" s="4">
        <v>0.47704711556434631</v>
      </c>
      <c r="M24" s="4">
        <v>0.51005524396896362</v>
      </c>
      <c r="N24" s="4">
        <v>0.48994472622871399</v>
      </c>
      <c r="O24" s="4">
        <v>0.4527619481086731</v>
      </c>
      <c r="R24" s="4">
        <v>0.35462522506713867</v>
      </c>
      <c r="U24" s="4">
        <v>0.83958327770233154</v>
      </c>
      <c r="V24" s="4">
        <v>0.76877862215042114</v>
      </c>
      <c r="W24" s="4">
        <v>28172</v>
      </c>
      <c r="X24" s="4">
        <v>34826</v>
      </c>
      <c r="Y24" s="4">
        <v>1000173</v>
      </c>
      <c r="Z24" s="4">
        <v>135</v>
      </c>
      <c r="AA24" s="4">
        <v>1</v>
      </c>
      <c r="AB24" s="4">
        <v>1</v>
      </c>
      <c r="AC24" s="4">
        <v>0</v>
      </c>
      <c r="AD24" s="4">
        <v>1</v>
      </c>
      <c r="AE24" s="4">
        <v>0</v>
      </c>
      <c r="AF24" s="4">
        <v>0</v>
      </c>
      <c r="AG24" s="4">
        <v>1</v>
      </c>
      <c r="AH24" s="4">
        <v>2</v>
      </c>
      <c r="AI24" s="4">
        <v>99.166664123535156</v>
      </c>
      <c r="AJ24" s="4">
        <v>82.738548278808594</v>
      </c>
    </row>
    <row r="25" spans="1:36" x14ac:dyDescent="0.2">
      <c r="A25" t="s">
        <v>125</v>
      </c>
      <c r="B25" t="str">
        <f t="shared" si="0"/>
        <v>Mizoram</v>
      </c>
      <c r="C25" s="4">
        <v>0.53464460372924805</v>
      </c>
      <c r="D25" s="4">
        <v>0.58940958976745605</v>
      </c>
      <c r="E25" s="4">
        <v>0.47582858800888062</v>
      </c>
      <c r="F25" s="4">
        <v>0.6180185079574585</v>
      </c>
      <c r="G25" s="4">
        <v>0.65907585620880127</v>
      </c>
      <c r="H25" s="4">
        <v>0.57316303253173828</v>
      </c>
      <c r="J25" s="4">
        <v>0.51146489381790161</v>
      </c>
      <c r="K25" s="4">
        <v>0.488535076379776</v>
      </c>
      <c r="M25" s="4">
        <v>0.5192265510559082</v>
      </c>
      <c r="N25" s="4">
        <v>0.48077341914176941</v>
      </c>
      <c r="O25" s="4">
        <v>0.47057780623435974</v>
      </c>
      <c r="R25" s="4">
        <v>0.46328401565551758</v>
      </c>
      <c r="U25" s="4">
        <v>0.8847307562828064</v>
      </c>
      <c r="V25" s="4">
        <v>0.87427371740341187</v>
      </c>
      <c r="W25" s="4">
        <v>37617</v>
      </c>
      <c r="X25" s="4">
        <v>30917</v>
      </c>
      <c r="Y25" s="4">
        <v>111</v>
      </c>
      <c r="Z25" s="4">
        <v>118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197.28572082519531</v>
      </c>
      <c r="AJ25" s="4">
        <v>147.07289123535156</v>
      </c>
    </row>
    <row r="26" spans="1:36" x14ac:dyDescent="0.2">
      <c r="A26" t="s">
        <v>126</v>
      </c>
      <c r="B26" t="str">
        <f t="shared" si="0"/>
        <v>Nagaland</v>
      </c>
      <c r="C26" s="4">
        <v>0.46612727642059326</v>
      </c>
      <c r="D26" s="4">
        <v>0.52247905731201172</v>
      </c>
      <c r="E26" s="4">
        <v>0.40430343151092529</v>
      </c>
      <c r="F26" s="4">
        <v>0.53687810897827148</v>
      </c>
      <c r="G26" s="4">
        <v>0.5799332857131958</v>
      </c>
      <c r="H26" s="4">
        <v>0.49081873893737793</v>
      </c>
      <c r="I26" s="4">
        <v>0.92679917812347412</v>
      </c>
      <c r="J26" s="4">
        <v>0.57391124963760376</v>
      </c>
      <c r="K26" s="4">
        <v>0.42608875036239624</v>
      </c>
      <c r="L26" s="4">
        <v>0.92349112033843994</v>
      </c>
      <c r="M26" s="4">
        <v>0.54816102981567383</v>
      </c>
      <c r="N26" s="4">
        <v>0.45183894038200378</v>
      </c>
      <c r="O26" s="4">
        <v>0.45246914029121399</v>
      </c>
      <c r="P26" s="4">
        <v>0.43786224722862244</v>
      </c>
      <c r="Q26" s="4">
        <v>0.14357598125934601</v>
      </c>
      <c r="R26" s="4">
        <v>0.36018002033233643</v>
      </c>
      <c r="S26" s="4">
        <v>0.4200344979763031</v>
      </c>
      <c r="T26" s="4">
        <v>0.15148930251598358</v>
      </c>
      <c r="U26" s="4">
        <v>0.84106838703155518</v>
      </c>
      <c r="V26" s="4">
        <v>0.72859102487564087</v>
      </c>
      <c r="W26" s="4">
        <v>22242</v>
      </c>
      <c r="X26" s="4">
        <v>53822</v>
      </c>
      <c r="Y26" s="4">
        <v>765</v>
      </c>
      <c r="Z26" s="4">
        <v>1377</v>
      </c>
      <c r="AA26" s="4">
        <v>1</v>
      </c>
      <c r="AB26" s="4">
        <v>3</v>
      </c>
      <c r="AC26" s="4">
        <v>0</v>
      </c>
      <c r="AD26" s="4">
        <v>0</v>
      </c>
      <c r="AE26" s="4">
        <v>0</v>
      </c>
      <c r="AF26" s="4">
        <v>0</v>
      </c>
      <c r="AG26" s="4">
        <v>1</v>
      </c>
      <c r="AH26" s="4">
        <v>3</v>
      </c>
      <c r="AI26" s="4">
        <v>298.33334350585938</v>
      </c>
      <c r="AJ26" s="4">
        <v>174.33332824707031</v>
      </c>
    </row>
    <row r="27" spans="1:36" x14ac:dyDescent="0.2">
      <c r="A27" t="s">
        <v>281</v>
      </c>
      <c r="B27" t="str">
        <f>PROPER(A27)</f>
        <v>Odisha</v>
      </c>
      <c r="C27" s="4">
        <v>0.31939119100570679</v>
      </c>
      <c r="D27" s="4">
        <v>0.43041080236434937</v>
      </c>
      <c r="E27" s="4">
        <v>0.20669512450695038</v>
      </c>
      <c r="F27" s="4">
        <v>0.44898650050163269</v>
      </c>
      <c r="G27" s="4">
        <v>0.55683761835098267</v>
      </c>
      <c r="H27" s="4">
        <v>0.33997184038162231</v>
      </c>
      <c r="J27" s="4">
        <v>0.52570998668670654</v>
      </c>
      <c r="K27" s="4">
        <v>0.47429001331329346</v>
      </c>
      <c r="M27" s="4">
        <v>0.52042084932327271</v>
      </c>
      <c r="N27" s="4">
        <v>0.47957912087440491</v>
      </c>
      <c r="O27" s="4">
        <v>0.35863953828811646</v>
      </c>
      <c r="R27" s="4">
        <v>0.26814365386962891</v>
      </c>
      <c r="U27" s="4">
        <v>0.85028725862503052</v>
      </c>
      <c r="V27" s="4">
        <v>0.71978074312210083</v>
      </c>
      <c r="W27" s="4">
        <v>332212</v>
      </c>
      <c r="X27" s="4">
        <v>510176</v>
      </c>
      <c r="Y27" s="4">
        <v>21646</v>
      </c>
      <c r="Z27" s="4">
        <v>8432</v>
      </c>
      <c r="AA27" s="4">
        <v>15</v>
      </c>
      <c r="AB27" s="4">
        <v>22</v>
      </c>
      <c r="AC27" s="4">
        <v>8</v>
      </c>
      <c r="AD27" s="4">
        <v>10</v>
      </c>
      <c r="AE27" s="4">
        <v>4</v>
      </c>
      <c r="AF27" s="4">
        <v>19</v>
      </c>
      <c r="AG27" s="4">
        <v>11</v>
      </c>
      <c r="AH27" s="4">
        <v>21</v>
      </c>
      <c r="AI27" s="4">
        <v>114.36363983154297</v>
      </c>
      <c r="AJ27" s="4">
        <v>102.80991363525391</v>
      </c>
    </row>
    <row r="28" spans="1:36" x14ac:dyDescent="0.2">
      <c r="A28" t="s">
        <v>282</v>
      </c>
      <c r="B28" t="str">
        <f t="shared" si="0"/>
        <v>Puducherry</v>
      </c>
      <c r="C28" s="4">
        <v>0.54701781272888184</v>
      </c>
      <c r="D28" s="4">
        <v>0.6391531229019165</v>
      </c>
      <c r="E28" s="4">
        <v>0.45111742615699768</v>
      </c>
      <c r="F28" s="4">
        <v>0.63312029838562012</v>
      </c>
      <c r="G28" s="4">
        <v>0.71461665630340576</v>
      </c>
      <c r="H28" s="4">
        <v>0.55048239231109619</v>
      </c>
      <c r="J28" s="4">
        <v>0.50024217367172241</v>
      </c>
      <c r="K28" s="4">
        <v>0.49975782632827759</v>
      </c>
      <c r="M28" s="4">
        <v>0.4956652820110321</v>
      </c>
      <c r="N28" s="4">
        <v>0.50433474779129028</v>
      </c>
      <c r="O28" s="4">
        <v>0.38852688670158386</v>
      </c>
      <c r="R28" s="4">
        <v>0.35237768292427063</v>
      </c>
      <c r="U28" s="4">
        <v>0.68869578838348389</v>
      </c>
      <c r="V28" s="4">
        <v>0.51007789373397827</v>
      </c>
      <c r="W28" s="4">
        <v>38855</v>
      </c>
      <c r="X28" s="4">
        <v>110164</v>
      </c>
      <c r="Y28" s="4">
        <v>1403</v>
      </c>
      <c r="Z28" s="4">
        <v>2776</v>
      </c>
      <c r="AA28" s="4">
        <v>2</v>
      </c>
      <c r="AB28" s="4">
        <v>3</v>
      </c>
      <c r="AC28" s="4">
        <v>1</v>
      </c>
      <c r="AD28" s="4">
        <v>3</v>
      </c>
      <c r="AE28" s="4">
        <v>1</v>
      </c>
      <c r="AF28" s="4">
        <v>1</v>
      </c>
      <c r="AG28" s="4">
        <v>1</v>
      </c>
      <c r="AH28" s="4">
        <v>1</v>
      </c>
      <c r="AI28" s="4">
        <v>45.777778625488281</v>
      </c>
      <c r="AJ28" s="4">
        <v>37.888889312744141</v>
      </c>
    </row>
    <row r="29" spans="1:36" x14ac:dyDescent="0.2">
      <c r="A29" t="s">
        <v>127</v>
      </c>
      <c r="B29" t="str">
        <f t="shared" si="0"/>
        <v>Punjab</v>
      </c>
      <c r="C29" s="4">
        <v>0.45081335306167603</v>
      </c>
      <c r="D29" s="4">
        <v>0.5163264274597168</v>
      </c>
      <c r="E29" s="4">
        <v>0.378072589635849</v>
      </c>
      <c r="F29" s="4">
        <v>0.5724073052406311</v>
      </c>
      <c r="G29" s="4">
        <v>0.62205398082733154</v>
      </c>
      <c r="H29" s="4">
        <v>0.51692026853561401</v>
      </c>
      <c r="J29" s="4">
        <v>0.52943724393844604</v>
      </c>
      <c r="K29" s="4">
        <v>0.47056272625923157</v>
      </c>
      <c r="M29" s="4">
        <v>0.53274309635162354</v>
      </c>
      <c r="N29" s="4">
        <v>0.46725690364837646</v>
      </c>
      <c r="O29" s="4">
        <v>0.2958519458770752</v>
      </c>
      <c r="R29" s="4">
        <v>0.32430896162986755</v>
      </c>
      <c r="U29" s="4">
        <v>0.76678597927093506</v>
      </c>
      <c r="V29" s="4">
        <v>0.56188589334487915</v>
      </c>
      <c r="W29" s="4">
        <v>997704</v>
      </c>
      <c r="X29" s="4">
        <v>1490086</v>
      </c>
      <c r="Y29" s="4">
        <v>80390</v>
      </c>
      <c r="Z29" s="4">
        <v>71656</v>
      </c>
      <c r="AA29" s="4">
        <v>15</v>
      </c>
      <c r="AB29" s="4">
        <v>21</v>
      </c>
      <c r="AC29" s="4">
        <v>11</v>
      </c>
      <c r="AD29" s="4">
        <v>11</v>
      </c>
      <c r="AE29" s="4">
        <v>4</v>
      </c>
      <c r="AF29" s="4">
        <v>10</v>
      </c>
      <c r="AG29" s="4">
        <v>1</v>
      </c>
      <c r="AH29" s="4">
        <v>5</v>
      </c>
      <c r="AI29" s="4">
        <v>46.539131164550781</v>
      </c>
      <c r="AJ29" s="4">
        <v>40.951725006103516</v>
      </c>
    </row>
    <row r="30" spans="1:36" x14ac:dyDescent="0.2">
      <c r="A30" t="s">
        <v>128</v>
      </c>
      <c r="B30" t="str">
        <f t="shared" si="0"/>
        <v>Rajasthan</v>
      </c>
      <c r="C30" s="4">
        <v>0.2121320366859436</v>
      </c>
      <c r="D30" s="4">
        <v>0.33815675973892212</v>
      </c>
      <c r="E30" s="4">
        <v>7.3945507407188416E-2</v>
      </c>
      <c r="F30" s="4">
        <v>0.42725479602813721</v>
      </c>
      <c r="G30" s="4">
        <v>0.55721902847290039</v>
      </c>
      <c r="H30" s="4">
        <v>0.2864677906036377</v>
      </c>
      <c r="I30" s="4">
        <v>0.93990069627761841</v>
      </c>
      <c r="J30" s="4">
        <v>0.52827095985412598</v>
      </c>
      <c r="K30" s="4">
        <v>0.47172904014587402</v>
      </c>
      <c r="L30" s="4">
        <v>0.93581944704055786</v>
      </c>
      <c r="M30" s="4">
        <v>0.52481836080551147</v>
      </c>
      <c r="N30" s="4">
        <v>0.47518163919448853</v>
      </c>
      <c r="O30" s="4">
        <v>0.34444022178649902</v>
      </c>
      <c r="P30" s="4">
        <v>0.45382305979728699</v>
      </c>
      <c r="Q30" s="4">
        <v>5.4042123258113861E-2</v>
      </c>
      <c r="R30" s="4">
        <v>0.33840271830558777</v>
      </c>
      <c r="S30" s="4">
        <v>0.43135344982147217</v>
      </c>
      <c r="T30" s="4">
        <v>6.80832639336586E-2</v>
      </c>
      <c r="U30" s="4">
        <v>0.86714744567871094</v>
      </c>
      <c r="V30" s="4">
        <v>0.76902663707733154</v>
      </c>
      <c r="W30" s="4">
        <v>998664</v>
      </c>
      <c r="X30" s="4">
        <v>1598682</v>
      </c>
      <c r="Y30" s="4">
        <v>39734</v>
      </c>
      <c r="Z30" s="4">
        <v>64087</v>
      </c>
      <c r="AA30" s="4">
        <v>10</v>
      </c>
      <c r="AB30" s="4">
        <v>19</v>
      </c>
      <c r="AC30" s="4">
        <v>11</v>
      </c>
      <c r="AD30" s="4">
        <v>13</v>
      </c>
      <c r="AE30" s="4">
        <v>4</v>
      </c>
      <c r="AF30" s="4">
        <v>11</v>
      </c>
      <c r="AG30" s="4">
        <v>16</v>
      </c>
      <c r="AH30" s="4">
        <v>18</v>
      </c>
      <c r="AI30" s="4">
        <v>91.024871826171875</v>
      </c>
      <c r="AJ30" s="4">
        <v>77.435646057128906</v>
      </c>
    </row>
    <row r="31" spans="1:36" x14ac:dyDescent="0.2">
      <c r="A31" t="s">
        <v>129</v>
      </c>
      <c r="B31" t="str">
        <f t="shared" si="0"/>
        <v>Sikkim</v>
      </c>
      <c r="C31" s="4">
        <v>0.39984890818595886</v>
      </c>
      <c r="D31" s="4">
        <v>0.47836869955062866</v>
      </c>
      <c r="E31" s="4">
        <v>0.31048089265823364</v>
      </c>
      <c r="F31" s="4">
        <v>0.51920849084854126</v>
      </c>
      <c r="G31" s="4">
        <v>0.581504225730896</v>
      </c>
      <c r="H31" s="4">
        <v>0.45159962773323059</v>
      </c>
      <c r="I31" s="4">
        <v>0.50822436809539795</v>
      </c>
      <c r="J31" s="4">
        <v>0.58702921867370605</v>
      </c>
      <c r="K31" s="4">
        <v>0.41297081112861633</v>
      </c>
      <c r="L31" s="4">
        <v>0.41126948595046997</v>
      </c>
      <c r="M31" s="4">
        <v>0.56429469585418701</v>
      </c>
      <c r="N31" s="4">
        <v>0.43570530414581299</v>
      </c>
      <c r="O31" s="4">
        <v>0.43123054504394531</v>
      </c>
      <c r="P31" s="4">
        <v>0.51797378063201904</v>
      </c>
      <c r="Q31" s="4">
        <v>0.19331824779510498</v>
      </c>
      <c r="R31" s="4">
        <v>0.41614967584609985</v>
      </c>
      <c r="S31" s="4">
        <v>0.53937733173370361</v>
      </c>
      <c r="T31" s="4">
        <v>0.20670774579048157</v>
      </c>
      <c r="U31" s="4">
        <v>0.76372700929641724</v>
      </c>
      <c r="V31" s="4">
        <v>0.65812480449676514</v>
      </c>
      <c r="W31" s="4">
        <v>7346</v>
      </c>
      <c r="X31" s="4">
        <v>6344</v>
      </c>
      <c r="Y31" s="4">
        <v>62</v>
      </c>
      <c r="Z31" s="4">
        <v>97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1</v>
      </c>
      <c r="AH31" s="4">
        <v>1</v>
      </c>
      <c r="AI31" s="4">
        <v>108.625</v>
      </c>
      <c r="AJ31" s="4">
        <v>97.25</v>
      </c>
    </row>
    <row r="32" spans="1:36" x14ac:dyDescent="0.2">
      <c r="A32" t="s">
        <v>283</v>
      </c>
      <c r="B32" t="str">
        <f t="shared" si="0"/>
        <v>Tamilnadu</v>
      </c>
      <c r="C32" s="4">
        <v>0.44322004914283752</v>
      </c>
      <c r="D32" s="4">
        <v>0.5551716685295105</v>
      </c>
      <c r="E32" s="4">
        <v>0.32954534888267517</v>
      </c>
      <c r="F32" s="4">
        <v>0.57318884134292603</v>
      </c>
      <c r="G32" s="4">
        <v>0.66980510950088501</v>
      </c>
      <c r="H32" s="4">
        <v>0.47600120306015015</v>
      </c>
      <c r="I32" s="4">
        <v>0.73478484153747559</v>
      </c>
      <c r="J32" s="4">
        <v>0.5059964656829834</v>
      </c>
      <c r="K32" s="4">
        <v>0.49400350451469421</v>
      </c>
      <c r="L32" s="4">
        <v>0.85931628942489624</v>
      </c>
      <c r="M32" s="4">
        <v>0.50226259231567383</v>
      </c>
      <c r="N32" s="4">
        <v>0.49773737788200378</v>
      </c>
      <c r="O32" s="4">
        <v>0.46147856116294861</v>
      </c>
      <c r="P32" s="4">
        <v>0.54440844058990479</v>
      </c>
      <c r="Q32" s="4">
        <v>0.20543435215950012</v>
      </c>
      <c r="R32" s="4">
        <v>0.40853118896484375</v>
      </c>
      <c r="S32" s="4">
        <v>0.49380820989608765</v>
      </c>
      <c r="T32" s="4">
        <v>0.11203340440988541</v>
      </c>
      <c r="U32" s="4">
        <v>0.81603622436523438</v>
      </c>
      <c r="V32" s="4">
        <v>0.69073766469955444</v>
      </c>
      <c r="W32" s="4">
        <v>2230783</v>
      </c>
      <c r="X32" s="4">
        <v>8113057</v>
      </c>
      <c r="Y32" s="4">
        <v>169849</v>
      </c>
      <c r="Z32" s="4">
        <v>442190</v>
      </c>
      <c r="AA32" s="4">
        <v>70</v>
      </c>
      <c r="AB32" s="4">
        <v>122</v>
      </c>
      <c r="AC32" s="4">
        <v>12</v>
      </c>
      <c r="AD32" s="4">
        <v>32</v>
      </c>
      <c r="AE32" s="4">
        <v>18</v>
      </c>
      <c r="AF32" s="4">
        <v>54</v>
      </c>
      <c r="AG32" s="4">
        <v>1</v>
      </c>
      <c r="AH32" s="4">
        <v>4</v>
      </c>
      <c r="AI32" s="4">
        <v>37.855392456054688</v>
      </c>
      <c r="AJ32" s="4">
        <v>37.139316558837891</v>
      </c>
    </row>
    <row r="33" spans="1:37" x14ac:dyDescent="0.2">
      <c r="A33" t="s">
        <v>130</v>
      </c>
      <c r="B33" t="str">
        <f t="shared" si="0"/>
        <v>Tripura</v>
      </c>
      <c r="C33" s="4">
        <v>0.38534998893737793</v>
      </c>
      <c r="D33" s="4">
        <v>0.47748994827270508</v>
      </c>
      <c r="E33" s="4">
        <v>0.28826406598091125</v>
      </c>
      <c r="F33" s="4">
        <v>0.52718275785446167</v>
      </c>
      <c r="G33" s="4">
        <v>0.61062777042388916</v>
      </c>
      <c r="H33" s="4">
        <v>0.43838164210319519</v>
      </c>
      <c r="I33" s="4">
        <v>0.47377473115921021</v>
      </c>
      <c r="J33" s="4">
        <v>0.51743286848068237</v>
      </c>
      <c r="K33" s="4">
        <v>0.48256710171699524</v>
      </c>
      <c r="L33" s="4">
        <v>0.56329965591430664</v>
      </c>
      <c r="M33" s="4">
        <v>0.52609187364578247</v>
      </c>
      <c r="N33" s="4">
        <v>0.47390812635421753</v>
      </c>
      <c r="O33" s="4">
        <v>0.31827285885810852</v>
      </c>
      <c r="P33" s="4">
        <v>0.44137516617774963</v>
      </c>
      <c r="Q33" s="4">
        <v>5.9896316379308701E-2</v>
      </c>
      <c r="R33" s="4">
        <v>0.29997098445892334</v>
      </c>
      <c r="S33" s="4">
        <v>0.45842993259429932</v>
      </c>
      <c r="T33" s="4">
        <v>8.5635475814342499E-2</v>
      </c>
      <c r="U33" s="4">
        <v>0.78902000188827515</v>
      </c>
      <c r="V33" s="4">
        <v>0.66299760341644287</v>
      </c>
      <c r="W33" s="4">
        <v>15281</v>
      </c>
      <c r="X33" s="4">
        <v>27203</v>
      </c>
      <c r="Y33" s="4">
        <v>184</v>
      </c>
      <c r="Z33" s="4">
        <v>445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101.58333587646484</v>
      </c>
      <c r="AJ33" s="4">
        <v>98.942558288574219</v>
      </c>
    </row>
    <row r="34" spans="1:37" x14ac:dyDescent="0.2">
      <c r="A34" t="s">
        <v>131</v>
      </c>
      <c r="B34" t="str">
        <f t="shared" si="0"/>
        <v>Uttar Pradesh</v>
      </c>
      <c r="C34" s="4">
        <v>0.30245649814605713</v>
      </c>
      <c r="D34" s="4">
        <v>0.43268847465515137</v>
      </c>
      <c r="E34" s="4">
        <v>0.159683957695961</v>
      </c>
      <c r="F34" s="4">
        <v>0.44600686430931091</v>
      </c>
      <c r="G34" s="4">
        <v>0.5626368522644043</v>
      </c>
      <c r="H34" s="4">
        <v>0.3207995593547821</v>
      </c>
      <c r="I34" s="4">
        <v>0.92723989486694336</v>
      </c>
      <c r="J34" s="4">
        <v>0.53983521461486816</v>
      </c>
      <c r="K34" s="4">
        <v>0.46016481518745422</v>
      </c>
      <c r="L34" s="4">
        <v>0.89228308200836182</v>
      </c>
      <c r="M34" s="4">
        <v>0.53453272581100464</v>
      </c>
      <c r="N34" s="4">
        <v>0.46546727418899536</v>
      </c>
      <c r="O34" s="4">
        <v>0.31723403930664062</v>
      </c>
      <c r="P34" s="4">
        <v>0.50942474603652954</v>
      </c>
      <c r="Q34" s="4">
        <v>5.6644506752490997E-2</v>
      </c>
      <c r="R34" s="4">
        <v>0.24698001146316528</v>
      </c>
      <c r="S34" s="4">
        <v>0.47679758071899414</v>
      </c>
      <c r="T34" s="4">
        <v>7.7251046895980835E-2</v>
      </c>
      <c r="U34" s="4">
        <v>0.85885447263717651</v>
      </c>
      <c r="V34" s="4">
        <v>0.75785303115844727</v>
      </c>
      <c r="W34" s="4">
        <v>2376142</v>
      </c>
      <c r="X34" s="4">
        <v>4115444</v>
      </c>
      <c r="Y34" s="4">
        <v>95557</v>
      </c>
      <c r="Z34" s="4">
        <v>144307</v>
      </c>
      <c r="AA34" s="4">
        <v>84</v>
      </c>
      <c r="AB34" s="4">
        <v>106</v>
      </c>
      <c r="AC34" s="4">
        <v>16</v>
      </c>
      <c r="AD34" s="4">
        <v>22</v>
      </c>
      <c r="AE34" s="4">
        <v>13</v>
      </c>
      <c r="AF34" s="4">
        <v>31</v>
      </c>
      <c r="AG34" s="4">
        <v>7</v>
      </c>
      <c r="AH34" s="4">
        <v>4</v>
      </c>
      <c r="AI34" s="4">
        <v>58.062160491943359</v>
      </c>
      <c r="AJ34" s="4">
        <v>47.637691497802734</v>
      </c>
    </row>
    <row r="35" spans="1:37" x14ac:dyDescent="0.2">
      <c r="B35" t="s">
        <v>278</v>
      </c>
      <c r="C35" s="4">
        <v>0.30245649814605713</v>
      </c>
      <c r="D35" s="4">
        <v>0.43268847465515137</v>
      </c>
      <c r="E35" s="4">
        <v>0.159683957695961</v>
      </c>
      <c r="F35" s="4">
        <v>0.44600686430931091</v>
      </c>
      <c r="G35" s="4">
        <v>0.5626368522644043</v>
      </c>
      <c r="H35" s="4">
        <v>0.3207995593547821</v>
      </c>
      <c r="I35" s="4">
        <v>0.92723989486694336</v>
      </c>
      <c r="J35" s="4">
        <v>0.53983521461486816</v>
      </c>
      <c r="K35" s="4">
        <v>0.46016481518745422</v>
      </c>
      <c r="L35" s="4">
        <v>0.89228308200836182</v>
      </c>
      <c r="M35" s="4">
        <v>0.53453272581100464</v>
      </c>
      <c r="N35" s="4">
        <v>0.46546727418899536</v>
      </c>
      <c r="O35" s="4">
        <v>0.31723403930664062</v>
      </c>
      <c r="P35" s="4">
        <v>0.50942474603652954</v>
      </c>
      <c r="Q35" s="4">
        <v>5.6644506752490997E-2</v>
      </c>
      <c r="R35" s="4">
        <v>0.24698001146316528</v>
      </c>
      <c r="S35" s="4">
        <v>0.47679758071899414</v>
      </c>
      <c r="T35" s="4">
        <v>7.7251046895980835E-2</v>
      </c>
      <c r="U35" s="4">
        <v>0.85885447263717651</v>
      </c>
      <c r="V35" s="4">
        <v>0.75785303115844727</v>
      </c>
      <c r="W35" s="4">
        <v>2376142</v>
      </c>
      <c r="X35" s="4">
        <v>4115444</v>
      </c>
      <c r="Y35" s="4">
        <v>95557</v>
      </c>
      <c r="Z35" s="4">
        <v>144307</v>
      </c>
      <c r="AA35" s="4">
        <v>84</v>
      </c>
      <c r="AB35" s="4">
        <v>106</v>
      </c>
      <c r="AC35" s="4">
        <v>16</v>
      </c>
      <c r="AD35" s="4">
        <v>22</v>
      </c>
      <c r="AE35" s="4">
        <v>13</v>
      </c>
      <c r="AF35" s="4">
        <v>31</v>
      </c>
      <c r="AG35" s="4">
        <v>7</v>
      </c>
      <c r="AH35" s="4">
        <v>4</v>
      </c>
      <c r="AI35" s="4">
        <v>58.062160491943359</v>
      </c>
      <c r="AJ35" s="4">
        <v>47.637691497802734</v>
      </c>
    </row>
    <row r="36" spans="1:37" x14ac:dyDescent="0.2">
      <c r="A36" t="s">
        <v>132</v>
      </c>
      <c r="B36" t="str">
        <f t="shared" si="0"/>
        <v>West Bengal</v>
      </c>
      <c r="C36" s="4">
        <v>0.41420751810073853</v>
      </c>
      <c r="D36" s="4">
        <v>0.51662874221801758</v>
      </c>
      <c r="E36" s="4">
        <v>0.30539917945861816</v>
      </c>
      <c r="F36" s="4">
        <v>0.53084975481033325</v>
      </c>
      <c r="G36" s="4">
        <v>0.62422269582748413</v>
      </c>
      <c r="H36" s="4">
        <v>0.43285185098648071</v>
      </c>
      <c r="I36" s="4">
        <v>0.78448772430419922</v>
      </c>
      <c r="J36" s="4">
        <v>0.52854448556900024</v>
      </c>
      <c r="K36" s="4">
        <v>0.47145548462867737</v>
      </c>
      <c r="L36" s="4">
        <v>0.63823312520980835</v>
      </c>
      <c r="M36" s="4">
        <v>0.52071470022201538</v>
      </c>
      <c r="N36" s="4">
        <v>0.47928532958030701</v>
      </c>
      <c r="O36" s="4">
        <v>0.32949241995811462</v>
      </c>
      <c r="P36" s="4">
        <v>0.47146537899971008</v>
      </c>
      <c r="Q36" s="4">
        <v>4.5438993722200394E-2</v>
      </c>
      <c r="R36" s="4">
        <v>0.28250923752784729</v>
      </c>
      <c r="S36" s="4">
        <v>0.4802042543888092</v>
      </c>
      <c r="T36" s="4">
        <v>7.4793510138988495E-2</v>
      </c>
      <c r="U36" s="4">
        <v>0.77127569913864136</v>
      </c>
      <c r="V36" s="4">
        <v>0.6353798508644104</v>
      </c>
      <c r="W36" s="4">
        <v>713593</v>
      </c>
      <c r="X36" s="4">
        <v>3327173</v>
      </c>
      <c r="Y36" s="4">
        <v>18466</v>
      </c>
      <c r="Z36" s="4">
        <v>106740</v>
      </c>
      <c r="AA36" s="4">
        <v>42</v>
      </c>
      <c r="AB36" s="4">
        <v>52</v>
      </c>
      <c r="AC36" s="4">
        <v>10</v>
      </c>
      <c r="AD36" s="4">
        <v>18</v>
      </c>
      <c r="AE36" s="4">
        <v>5</v>
      </c>
      <c r="AF36" s="4">
        <v>18</v>
      </c>
      <c r="AG36" s="4">
        <v>6</v>
      </c>
      <c r="AH36" s="4">
        <v>8</v>
      </c>
      <c r="AI36" s="4">
        <v>35.741008758544922</v>
      </c>
      <c r="AJ36" s="4">
        <v>34.906421661376953</v>
      </c>
    </row>
    <row r="37" spans="1:37" x14ac:dyDescent="0.2">
      <c r="B37" t="s">
        <v>280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/>
    </row>
    <row r="38" spans="1:37" x14ac:dyDescent="0.2">
      <c r="B38" t="s">
        <v>279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C94B-3057-0648-B07B-48CAEA2318C9}">
  <dimension ref="A1:G33"/>
  <sheetViews>
    <sheetView workbookViewId="0">
      <selection activeCell="D15" sqref="D15"/>
    </sheetView>
  </sheetViews>
  <sheetFormatPr baseColWidth="10" defaultRowHeight="15" x14ac:dyDescent="0.2"/>
  <cols>
    <col min="1" max="1" width="15.1640625" customWidth="1"/>
  </cols>
  <sheetData>
    <row r="1" spans="1:7" x14ac:dyDescent="0.2">
      <c r="A1" t="s">
        <v>272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</row>
    <row r="2" spans="1:7" x14ac:dyDescent="0.2">
      <c r="A2" t="s">
        <v>273</v>
      </c>
      <c r="B2" s="29">
        <v>0.48952874541282654</v>
      </c>
      <c r="C2" s="29">
        <v>0.54621565341949463</v>
      </c>
      <c r="D2" s="29">
        <v>0.40883535146713257</v>
      </c>
      <c r="E2" s="29">
        <v>0.60775375366210938</v>
      </c>
      <c r="F2" s="29">
        <v>0.66128009557723999</v>
      </c>
      <c r="G2" s="29">
        <v>0.53020328283309937</v>
      </c>
    </row>
    <row r="3" spans="1:7" x14ac:dyDescent="0.2">
      <c r="A3" t="s">
        <v>248</v>
      </c>
      <c r="B3" s="29">
        <v>0.24126426875591278</v>
      </c>
      <c r="C3" s="29">
        <v>0.32864853739738464</v>
      </c>
      <c r="D3" s="29">
        <v>0.15204249322414398</v>
      </c>
      <c r="E3" s="29">
        <v>0.41043862700462341</v>
      </c>
      <c r="F3" s="29">
        <v>0.50236105918884277</v>
      </c>
      <c r="G3" s="29">
        <v>0.31725624203681946</v>
      </c>
    </row>
    <row r="4" spans="1:7" x14ac:dyDescent="0.2">
      <c r="A4" t="s">
        <v>277</v>
      </c>
      <c r="B4" s="29">
        <v>0.24126426875591278</v>
      </c>
      <c r="C4" s="29">
        <v>0.32864853739738464</v>
      </c>
      <c r="D4" s="29">
        <v>0.15204249322414398</v>
      </c>
      <c r="E4" s="29">
        <v>0.41043862700462341</v>
      </c>
      <c r="F4" s="29">
        <v>0.50236105918884277</v>
      </c>
      <c r="G4" s="29">
        <v>0.31725624203681946</v>
      </c>
    </row>
    <row r="5" spans="1:7" x14ac:dyDescent="0.2">
      <c r="A5" t="s">
        <v>249</v>
      </c>
      <c r="B5" s="29">
        <v>0.19940836727619171</v>
      </c>
      <c r="C5" s="29">
        <v>0.26244312524795532</v>
      </c>
      <c r="D5" s="29">
        <v>0.12617585062980652</v>
      </c>
      <c r="E5" s="29">
        <v>0.28420493006706238</v>
      </c>
      <c r="F5" s="29">
        <v>0.35553345084190369</v>
      </c>
      <c r="G5" s="29">
        <v>0.20810015499591827</v>
      </c>
    </row>
    <row r="6" spans="1:7" x14ac:dyDescent="0.2">
      <c r="A6" t="s">
        <v>250</v>
      </c>
      <c r="B6" s="29">
        <v>0.3854866623878479</v>
      </c>
      <c r="C6" s="29">
        <v>0.46331861615180969</v>
      </c>
      <c r="D6" s="29">
        <v>0.30099794268608093</v>
      </c>
      <c r="E6" s="29">
        <v>0.50080764293670654</v>
      </c>
      <c r="F6" s="29">
        <v>0.57484519481658936</v>
      </c>
      <c r="G6" s="29">
        <v>0.42172893881797791</v>
      </c>
    </row>
    <row r="7" spans="1:7" x14ac:dyDescent="0.2">
      <c r="A7" t="s">
        <v>251</v>
      </c>
      <c r="B7" s="29">
        <v>0.24856939911842346</v>
      </c>
      <c r="C7" s="29">
        <v>0.36474502086639404</v>
      </c>
      <c r="D7" s="29">
        <v>0.12382745742797852</v>
      </c>
      <c r="E7" s="29">
        <v>0.34062042832374573</v>
      </c>
      <c r="F7" s="29">
        <v>0.45452201366424561</v>
      </c>
      <c r="G7" s="29">
        <v>0.22015668451786041</v>
      </c>
    </row>
    <row r="8" spans="1:7" x14ac:dyDescent="0.2">
      <c r="A8" t="s">
        <v>256</v>
      </c>
      <c r="B8" s="29">
        <v>0.24856939911842346</v>
      </c>
      <c r="C8" s="29">
        <v>0.36474502086639404</v>
      </c>
      <c r="D8" s="29">
        <v>0.12382745742797852</v>
      </c>
      <c r="E8" s="29">
        <v>0.34062042832374573</v>
      </c>
      <c r="F8" s="29">
        <v>0.45452201366424561</v>
      </c>
      <c r="G8" s="29">
        <v>0.22015668451786041</v>
      </c>
    </row>
    <row r="9" spans="1:7" x14ac:dyDescent="0.2">
      <c r="A9" t="s">
        <v>271</v>
      </c>
      <c r="B9" s="29">
        <v>0.62440496683120728</v>
      </c>
      <c r="C9" s="29">
        <v>0.68654674291610718</v>
      </c>
      <c r="D9" s="29">
        <v>0.54929059743881226</v>
      </c>
      <c r="E9" s="29">
        <v>0.69779133796691895</v>
      </c>
      <c r="F9" s="29">
        <v>0.74939811229705811</v>
      </c>
      <c r="G9" s="29">
        <v>0.63491010665893555</v>
      </c>
    </row>
    <row r="10" spans="1:7" x14ac:dyDescent="0.2">
      <c r="A10" t="s">
        <v>252</v>
      </c>
      <c r="B10" s="29">
        <v>0.60889655351638794</v>
      </c>
      <c r="C10" s="29">
        <v>0.69372469186782837</v>
      </c>
      <c r="D10" s="29">
        <v>0.52167445421218872</v>
      </c>
      <c r="E10" s="29">
        <v>0.69730359315872192</v>
      </c>
      <c r="F10" s="29">
        <v>0.76624399423599243</v>
      </c>
      <c r="G10" s="29">
        <v>0.62602531909942627</v>
      </c>
    </row>
    <row r="11" spans="1:7" x14ac:dyDescent="0.2">
      <c r="A11" t="s">
        <v>253</v>
      </c>
      <c r="B11" s="29">
        <v>0.40033093094825745</v>
      </c>
      <c r="C11" s="29">
        <v>0.5139203667640686</v>
      </c>
      <c r="D11" s="29">
        <v>0.28023430705070496</v>
      </c>
      <c r="E11" s="29">
        <v>0.4833253026008606</v>
      </c>
      <c r="F11" s="29">
        <v>0.59084445238113403</v>
      </c>
      <c r="G11" s="29">
        <v>0.36943206191062927</v>
      </c>
    </row>
    <row r="12" spans="1:7" x14ac:dyDescent="0.2">
      <c r="A12" t="s">
        <v>254</v>
      </c>
      <c r="B12" s="29">
        <v>0.40156689286231995</v>
      </c>
      <c r="C12" s="29">
        <v>0.51977533102035522</v>
      </c>
      <c r="D12" s="29">
        <v>0.26535138487815857</v>
      </c>
      <c r="E12" s="29">
        <v>0.52983176708221436</v>
      </c>
      <c r="F12" s="29">
        <v>0.62634611129760742</v>
      </c>
      <c r="G12" s="29">
        <v>0.4190555214881897</v>
      </c>
    </row>
    <row r="13" spans="1:7" x14ac:dyDescent="0.2">
      <c r="A13" t="s">
        <v>255</v>
      </c>
      <c r="B13" s="29">
        <v>0.51331532001495361</v>
      </c>
      <c r="C13" s="29">
        <v>0.61416661739349365</v>
      </c>
      <c r="D13" s="29">
        <v>0.41102105379104614</v>
      </c>
      <c r="E13" s="29">
        <v>0.65105253458023071</v>
      </c>
      <c r="F13" s="29">
        <v>0.73021149635314941</v>
      </c>
      <c r="G13" s="29">
        <v>0.5711066722869873</v>
      </c>
    </row>
    <row r="14" spans="1:7" x14ac:dyDescent="0.2">
      <c r="A14" t="s">
        <v>257</v>
      </c>
      <c r="B14" s="29">
        <v>0.38646039366722107</v>
      </c>
      <c r="C14" s="29">
        <v>0.49230018258094788</v>
      </c>
      <c r="D14" s="29">
        <v>0.27749419212341309</v>
      </c>
      <c r="E14" s="29">
        <v>0.51485359668731689</v>
      </c>
      <c r="F14" s="29">
        <v>0.61007398366928101</v>
      </c>
      <c r="G14" s="29">
        <v>0.41700991988182068</v>
      </c>
    </row>
    <row r="15" spans="1:7" x14ac:dyDescent="0.2">
      <c r="A15" t="s">
        <v>258</v>
      </c>
      <c r="B15" s="29">
        <v>0.76521623134613037</v>
      </c>
      <c r="C15" s="29">
        <v>0.79669034481048584</v>
      </c>
      <c r="D15" s="29">
        <v>0.73473238945007324</v>
      </c>
      <c r="E15" s="29">
        <v>0.78951966762542725</v>
      </c>
      <c r="F15" s="29">
        <v>0.81677001714706421</v>
      </c>
      <c r="G15" s="29">
        <v>0.76357090473175049</v>
      </c>
    </row>
    <row r="16" spans="1:7" x14ac:dyDescent="0.2">
      <c r="A16" t="s">
        <v>259</v>
      </c>
      <c r="B16" s="29">
        <v>0.24744780361652374</v>
      </c>
      <c r="C16" s="29">
        <v>0.35762441158294678</v>
      </c>
      <c r="D16" s="29">
        <v>0.12903702259063721</v>
      </c>
      <c r="E16" s="29">
        <v>0.45651397109031677</v>
      </c>
      <c r="F16" s="29">
        <v>0.56578391790390015</v>
      </c>
      <c r="G16" s="29">
        <v>0.34048080444335938</v>
      </c>
    </row>
    <row r="17" spans="1:7" x14ac:dyDescent="0.2">
      <c r="A17" t="s">
        <v>276</v>
      </c>
      <c r="B17" s="29">
        <v>0.24744780361652374</v>
      </c>
      <c r="C17" s="29">
        <v>0.35762441158294678</v>
      </c>
      <c r="D17" s="29">
        <v>0.12903702259063721</v>
      </c>
      <c r="E17" s="29">
        <v>0.45651397109031677</v>
      </c>
      <c r="F17" s="29">
        <v>0.56578391790390015</v>
      </c>
      <c r="G17" s="29">
        <v>0.34048080444335938</v>
      </c>
    </row>
    <row r="18" spans="1:7" x14ac:dyDescent="0.2">
      <c r="A18" t="s">
        <v>260</v>
      </c>
      <c r="B18" s="29">
        <v>0.41576972603797913</v>
      </c>
      <c r="C18" s="29">
        <v>0.53096109628677368</v>
      </c>
      <c r="D18" s="29">
        <v>0.29842439293861389</v>
      </c>
      <c r="E18" s="29">
        <v>0.56976926326751709</v>
      </c>
      <c r="F18" s="29">
        <v>0.66798233985900879</v>
      </c>
      <c r="G18" s="29">
        <v>0.46858873963356018</v>
      </c>
    </row>
    <row r="19" spans="1:7" x14ac:dyDescent="0.2">
      <c r="A19" t="s">
        <v>261</v>
      </c>
      <c r="B19" s="29">
        <v>0.41987529397010803</v>
      </c>
      <c r="C19" s="29">
        <v>0.50896018743515015</v>
      </c>
      <c r="D19" s="29">
        <v>0.32532414793968201</v>
      </c>
      <c r="E19" s="29">
        <v>0.5341489315032959</v>
      </c>
      <c r="F19" s="29">
        <v>0.60982024669647217</v>
      </c>
      <c r="G19" s="29">
        <v>0.45541957020759583</v>
      </c>
    </row>
    <row r="20" spans="1:7" x14ac:dyDescent="0.2">
      <c r="A20" t="s">
        <v>262</v>
      </c>
      <c r="B20" s="29">
        <v>0.2748701274394989</v>
      </c>
      <c r="C20" s="29">
        <v>0.3118843138217926</v>
      </c>
      <c r="D20" s="29">
        <v>0.2369503378868103</v>
      </c>
      <c r="E20" s="29">
        <v>0.40366554260253906</v>
      </c>
      <c r="F20" s="29">
        <v>0.43728232383728027</v>
      </c>
      <c r="G20" s="29">
        <v>0.36932587623596191</v>
      </c>
    </row>
    <row r="21" spans="1:7" x14ac:dyDescent="0.2">
      <c r="A21" t="s">
        <v>263</v>
      </c>
      <c r="B21" s="29">
        <v>0.53464460372924805</v>
      </c>
      <c r="C21" s="29">
        <v>0.58940958976745605</v>
      </c>
      <c r="D21" s="29">
        <v>0.47582858800888062</v>
      </c>
      <c r="E21" s="29">
        <v>0.6180185079574585</v>
      </c>
      <c r="F21" s="29">
        <v>0.65907585620880127</v>
      </c>
      <c r="G21" s="29">
        <v>0.57316303253173828</v>
      </c>
    </row>
    <row r="22" spans="1:7" x14ac:dyDescent="0.2">
      <c r="A22" t="s">
        <v>264</v>
      </c>
      <c r="B22" s="29">
        <v>0.46612727642059326</v>
      </c>
      <c r="C22" s="29">
        <v>0.52247905731201172</v>
      </c>
      <c r="D22" s="29">
        <v>0.40430343151092529</v>
      </c>
      <c r="E22" s="29">
        <v>0.53687810897827148</v>
      </c>
      <c r="F22" s="29">
        <v>0.5799332857131958</v>
      </c>
      <c r="G22" s="29">
        <v>0.49081873893737793</v>
      </c>
    </row>
    <row r="23" spans="1:7" x14ac:dyDescent="0.2">
      <c r="A23" t="s">
        <v>274</v>
      </c>
      <c r="B23" s="29">
        <v>0.31939119100570679</v>
      </c>
      <c r="C23" s="29">
        <v>0.43041080236434937</v>
      </c>
      <c r="D23" s="29">
        <v>0.20669512450695038</v>
      </c>
      <c r="E23" s="29">
        <v>0.44898650050163269</v>
      </c>
      <c r="F23" s="29">
        <v>0.55683761835098267</v>
      </c>
      <c r="G23" s="29">
        <v>0.33997184038162231</v>
      </c>
    </row>
    <row r="24" spans="1:7" x14ac:dyDescent="0.2">
      <c r="A24" t="s">
        <v>265</v>
      </c>
      <c r="B24" s="29">
        <v>0.45081335306167603</v>
      </c>
      <c r="C24" s="29">
        <v>0.5163264274597168</v>
      </c>
      <c r="D24" s="29">
        <v>0.378072589635849</v>
      </c>
      <c r="E24" s="29">
        <v>0.5724073052406311</v>
      </c>
      <c r="F24" s="29">
        <v>0.62205398082733154</v>
      </c>
      <c r="G24" s="29">
        <v>0.51692026853561401</v>
      </c>
    </row>
    <row r="25" spans="1:7" x14ac:dyDescent="0.2">
      <c r="A25" t="s">
        <v>266</v>
      </c>
      <c r="B25" s="29">
        <v>0.2121320366859436</v>
      </c>
      <c r="C25" s="29">
        <v>0.33815675973892212</v>
      </c>
      <c r="D25" s="29">
        <v>7.3945507407188416E-2</v>
      </c>
      <c r="E25" s="29">
        <v>0.42725479602813721</v>
      </c>
      <c r="F25" s="29">
        <v>0.55721902847290039</v>
      </c>
      <c r="G25" s="29">
        <v>0.2864677906036377</v>
      </c>
    </row>
    <row r="26" spans="1:7" x14ac:dyDescent="0.2">
      <c r="A26" t="s">
        <v>267</v>
      </c>
      <c r="B26" s="29">
        <v>0.39984890818595886</v>
      </c>
      <c r="C26" s="29">
        <v>0.47836869955062866</v>
      </c>
      <c r="D26" s="29">
        <v>0.31048089265823364</v>
      </c>
      <c r="E26" s="29">
        <v>0.51920849084854126</v>
      </c>
      <c r="F26" s="29">
        <v>0.581504225730896</v>
      </c>
      <c r="G26" s="29">
        <v>0.45159962773323059</v>
      </c>
    </row>
    <row r="27" spans="1:7" x14ac:dyDescent="0.2">
      <c r="A27" t="s">
        <v>275</v>
      </c>
      <c r="B27" s="29">
        <v>0.44322004914283752</v>
      </c>
      <c r="C27" s="29">
        <v>0.5551716685295105</v>
      </c>
      <c r="D27" s="29">
        <v>0.32954534888267517</v>
      </c>
      <c r="E27" s="29">
        <v>0.57318884134292603</v>
      </c>
      <c r="F27" s="29">
        <v>0.66980510950088501</v>
      </c>
      <c r="G27" s="29">
        <v>0.47600120306015015</v>
      </c>
    </row>
    <row r="28" spans="1:7" x14ac:dyDescent="0.2">
      <c r="A28" t="s">
        <v>268</v>
      </c>
      <c r="B28" s="29">
        <v>0.38534998893737793</v>
      </c>
      <c r="C28" s="29">
        <v>0.47748994827270508</v>
      </c>
      <c r="D28" s="29">
        <v>0.28826406598091125</v>
      </c>
      <c r="E28" s="29">
        <v>0.52718275785446167</v>
      </c>
      <c r="F28" s="29">
        <v>0.61062777042388916</v>
      </c>
      <c r="G28" s="29">
        <v>0.43838164210319519</v>
      </c>
    </row>
    <row r="29" spans="1:7" x14ac:dyDescent="0.2">
      <c r="A29" t="s">
        <v>269</v>
      </c>
      <c r="B29" s="29">
        <v>0.30245649814605713</v>
      </c>
      <c r="C29" s="29">
        <v>0.43268847465515137</v>
      </c>
      <c r="D29" s="29">
        <v>0.159683957695961</v>
      </c>
      <c r="E29" s="29">
        <v>0.44600686430931091</v>
      </c>
      <c r="F29" s="29">
        <v>0.5626368522644043</v>
      </c>
      <c r="G29" s="29">
        <v>0.3207995593547821</v>
      </c>
    </row>
    <row r="30" spans="1:7" x14ac:dyDescent="0.2">
      <c r="A30" t="s">
        <v>278</v>
      </c>
      <c r="B30" s="29">
        <v>0.30245649814605713</v>
      </c>
      <c r="C30" s="29">
        <v>0.43268847465515137</v>
      </c>
      <c r="D30" s="29">
        <v>0.159683957695961</v>
      </c>
      <c r="E30" s="29">
        <v>0.44600686430931091</v>
      </c>
      <c r="F30" s="29">
        <v>0.5626368522644043</v>
      </c>
      <c r="G30" s="29">
        <v>0.3207995593547821</v>
      </c>
    </row>
    <row r="31" spans="1:7" x14ac:dyDescent="0.2">
      <c r="A31" t="s">
        <v>270</v>
      </c>
      <c r="B31" s="29">
        <v>0.41420751810073853</v>
      </c>
      <c r="C31" s="29">
        <v>0.51662874221801758</v>
      </c>
      <c r="D31" s="29">
        <v>0.30539917945861816</v>
      </c>
      <c r="E31" s="29">
        <v>0.53084975481033325</v>
      </c>
      <c r="F31" s="29">
        <v>0.62422269582748413</v>
      </c>
      <c r="G31" s="29">
        <v>0.43285185098648071</v>
      </c>
    </row>
    <row r="32" spans="1:7" x14ac:dyDescent="0.2">
      <c r="A32" t="s">
        <v>280</v>
      </c>
      <c r="B32" s="29">
        <v>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</row>
    <row r="33" spans="1:7" x14ac:dyDescent="0.2">
      <c r="A33" t="s">
        <v>279</v>
      </c>
      <c r="B33" s="29">
        <v>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C75C-5CEF-4F05-BE07-B5B217DE9544}">
  <dimension ref="A1:C91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42.5" customWidth="1"/>
    <col min="2" max="2" width="15.1640625" customWidth="1"/>
    <col min="3" max="3" width="22.1640625" customWidth="1"/>
  </cols>
  <sheetData>
    <row r="1" spans="1:3" ht="16" thickBot="1" x14ac:dyDescent="0.25">
      <c r="A1" s="1" t="s">
        <v>104</v>
      </c>
      <c r="B1" s="2" t="s">
        <v>102</v>
      </c>
      <c r="C1" s="2" t="s">
        <v>103</v>
      </c>
    </row>
    <row r="2" spans="1:3" ht="16" thickBot="1" x14ac:dyDescent="0.25">
      <c r="A2" s="1" t="s">
        <v>12</v>
      </c>
      <c r="B2" s="3">
        <v>282013</v>
      </c>
      <c r="C2" s="3">
        <v>344686</v>
      </c>
    </row>
    <row r="3" spans="1:3" ht="16" thickBot="1" x14ac:dyDescent="0.25">
      <c r="A3" s="1" t="s">
        <v>13</v>
      </c>
      <c r="B3" s="3">
        <v>431548</v>
      </c>
      <c r="C3" s="3">
        <v>495378</v>
      </c>
    </row>
    <row r="4" spans="1:3" ht="16" thickBot="1" x14ac:dyDescent="0.25">
      <c r="A4" s="1" t="s">
        <v>14</v>
      </c>
      <c r="B4" s="3">
        <v>3687</v>
      </c>
      <c r="C4" s="3">
        <v>3313</v>
      </c>
    </row>
    <row r="5" spans="1:3" ht="16" thickBot="1" x14ac:dyDescent="0.25">
      <c r="A5" s="1" t="s">
        <v>15</v>
      </c>
      <c r="B5" s="3">
        <v>277689</v>
      </c>
      <c r="C5" s="3">
        <v>405797</v>
      </c>
    </row>
    <row r="6" spans="1:3" ht="16" thickBot="1" x14ac:dyDescent="0.25">
      <c r="A6" s="1" t="s">
        <v>16</v>
      </c>
      <c r="B6" s="3">
        <v>21194</v>
      </c>
      <c r="C6" s="3">
        <v>82924</v>
      </c>
    </row>
    <row r="7" spans="1:3" ht="16" thickBot="1" x14ac:dyDescent="0.25">
      <c r="A7" s="1" t="s">
        <v>17</v>
      </c>
      <c r="B7" s="3">
        <v>185997</v>
      </c>
      <c r="C7" s="3">
        <v>157245</v>
      </c>
    </row>
    <row r="8" spans="1:3" ht="16" thickBot="1" x14ac:dyDescent="0.25">
      <c r="A8" s="1" t="s">
        <v>18</v>
      </c>
      <c r="B8" s="3">
        <v>88274</v>
      </c>
      <c r="C8" s="3">
        <v>169626</v>
      </c>
    </row>
    <row r="9" spans="1:3" ht="16" thickBot="1" x14ac:dyDescent="0.25">
      <c r="A9" s="1" t="s">
        <v>19</v>
      </c>
      <c r="B9" s="3">
        <v>1059055</v>
      </c>
      <c r="C9" s="3">
        <v>1380731</v>
      </c>
    </row>
    <row r="10" spans="1:3" ht="16" thickBot="1" x14ac:dyDescent="0.25">
      <c r="A10" s="1" t="s">
        <v>20</v>
      </c>
      <c r="B10" s="3">
        <v>13077</v>
      </c>
      <c r="C10" s="3">
        <v>16509</v>
      </c>
    </row>
    <row r="11" spans="1:3" ht="16" thickBot="1" x14ac:dyDescent="0.25">
      <c r="A11" s="1" t="s">
        <v>21</v>
      </c>
      <c r="B11" s="3">
        <v>1462819</v>
      </c>
      <c r="C11" s="3">
        <v>1517466</v>
      </c>
    </row>
    <row r="12" spans="1:3" ht="16" thickBot="1" x14ac:dyDescent="0.25">
      <c r="A12" s="1" t="s">
        <v>22</v>
      </c>
      <c r="B12" s="3">
        <v>185252</v>
      </c>
      <c r="C12" s="3">
        <v>250442</v>
      </c>
    </row>
    <row r="13" spans="1:3" ht="16" thickBot="1" x14ac:dyDescent="0.25">
      <c r="A13" s="1" t="s">
        <v>23</v>
      </c>
      <c r="B13" s="3">
        <v>1408400</v>
      </c>
      <c r="C13" s="3">
        <v>1998612</v>
      </c>
    </row>
    <row r="14" spans="1:3" ht="16" thickBot="1" x14ac:dyDescent="0.25">
      <c r="A14" s="1" t="s">
        <v>24</v>
      </c>
      <c r="B14" s="3">
        <v>711242</v>
      </c>
      <c r="C14" s="3">
        <v>797578</v>
      </c>
    </row>
    <row r="15" spans="1:3" ht="16" thickBot="1" x14ac:dyDescent="0.25">
      <c r="A15" s="1" t="s">
        <v>25</v>
      </c>
      <c r="B15" s="3">
        <v>1431248</v>
      </c>
      <c r="C15" s="3">
        <v>2138681</v>
      </c>
    </row>
    <row r="16" spans="1:3" ht="16" thickBot="1" x14ac:dyDescent="0.25">
      <c r="A16" s="1" t="s">
        <v>26</v>
      </c>
      <c r="B16" s="3">
        <v>63209</v>
      </c>
      <c r="C16" s="3">
        <v>126052</v>
      </c>
    </row>
    <row r="17" spans="1:3" ht="16" thickBot="1" x14ac:dyDescent="0.25">
      <c r="A17" s="1" t="s">
        <v>27</v>
      </c>
      <c r="B17" s="3">
        <v>177873</v>
      </c>
      <c r="C17" s="3">
        <v>243818</v>
      </c>
    </row>
    <row r="18" spans="1:3" ht="16" thickBot="1" x14ac:dyDescent="0.25">
      <c r="A18" s="1" t="s">
        <v>28</v>
      </c>
      <c r="B18" s="3">
        <v>161226</v>
      </c>
      <c r="C18" s="3">
        <v>177831</v>
      </c>
    </row>
    <row r="19" spans="1:3" ht="16" thickBot="1" x14ac:dyDescent="0.25">
      <c r="A19" s="1" t="s">
        <v>29</v>
      </c>
      <c r="B19" s="3">
        <v>89781</v>
      </c>
      <c r="C19" s="3">
        <v>139777</v>
      </c>
    </row>
    <row r="20" spans="1:3" ht="16" thickBot="1" x14ac:dyDescent="0.25">
      <c r="A20" s="1" t="s">
        <v>30</v>
      </c>
      <c r="B20" s="3">
        <v>13614</v>
      </c>
      <c r="C20" s="3">
        <v>22501</v>
      </c>
    </row>
    <row r="21" spans="1:3" ht="16" thickBot="1" x14ac:dyDescent="0.25">
      <c r="A21" s="1" t="s">
        <v>31</v>
      </c>
      <c r="B21" s="3">
        <v>12482</v>
      </c>
      <c r="C21" s="3">
        <v>21202</v>
      </c>
    </row>
    <row r="22" spans="1:3" ht="16" thickBot="1" x14ac:dyDescent="0.25">
      <c r="A22" s="1" t="s">
        <v>32</v>
      </c>
      <c r="B22" s="3">
        <v>80112</v>
      </c>
      <c r="C22" s="3">
        <v>151243</v>
      </c>
    </row>
    <row r="23" spans="1:3" ht="16" thickBot="1" x14ac:dyDescent="0.25">
      <c r="A23" s="1" t="s">
        <v>33</v>
      </c>
      <c r="B23" s="3">
        <v>399429</v>
      </c>
      <c r="C23" s="3">
        <v>634151</v>
      </c>
    </row>
    <row r="24" spans="1:3" ht="16" thickBot="1" x14ac:dyDescent="0.25">
      <c r="A24" s="1" t="s">
        <v>34</v>
      </c>
      <c r="B24" s="3">
        <v>2768</v>
      </c>
      <c r="C24" s="3">
        <v>16096</v>
      </c>
    </row>
    <row r="25" spans="1:3" ht="16" thickBot="1" x14ac:dyDescent="0.25">
      <c r="A25" s="1" t="s">
        <v>35</v>
      </c>
      <c r="B25" s="3">
        <v>1573232</v>
      </c>
      <c r="C25" s="3">
        <v>1877903</v>
      </c>
    </row>
    <row r="26" spans="1:3" ht="16" thickBot="1" x14ac:dyDescent="0.25">
      <c r="A26" s="1" t="s">
        <v>36</v>
      </c>
      <c r="B26" s="3">
        <v>168532</v>
      </c>
      <c r="C26" s="3">
        <v>310903</v>
      </c>
    </row>
    <row r="27" spans="1:3" ht="16" thickBot="1" x14ac:dyDescent="0.25">
      <c r="A27" s="1" t="s">
        <v>37</v>
      </c>
      <c r="B27" s="3">
        <v>71966</v>
      </c>
      <c r="C27" s="3">
        <v>103956</v>
      </c>
    </row>
    <row r="28" spans="1:3" ht="16" thickBot="1" x14ac:dyDescent="0.25">
      <c r="A28" s="1" t="s">
        <v>38</v>
      </c>
      <c r="B28" s="3">
        <v>35140</v>
      </c>
      <c r="C28" s="3">
        <v>35885</v>
      </c>
    </row>
    <row r="29" spans="1:3" ht="16" thickBot="1" x14ac:dyDescent="0.25">
      <c r="A29" s="1" t="s">
        <v>39</v>
      </c>
      <c r="B29" s="3">
        <v>53573</v>
      </c>
      <c r="C29" s="3">
        <v>84708</v>
      </c>
    </row>
    <row r="30" spans="1:3" ht="16" thickBot="1" x14ac:dyDescent="0.25">
      <c r="A30" s="1" t="s">
        <v>40</v>
      </c>
      <c r="B30" s="3">
        <v>26670</v>
      </c>
      <c r="C30" s="3">
        <v>52113</v>
      </c>
    </row>
    <row r="31" spans="1:3" ht="16" thickBot="1" x14ac:dyDescent="0.25">
      <c r="A31" s="1" t="s">
        <v>41</v>
      </c>
      <c r="B31" s="3">
        <v>165524</v>
      </c>
      <c r="C31" s="3">
        <v>197400</v>
      </c>
    </row>
    <row r="32" spans="1:3" ht="16" thickBot="1" x14ac:dyDescent="0.25">
      <c r="A32" s="1" t="s">
        <v>42</v>
      </c>
      <c r="B32" s="3">
        <v>268435</v>
      </c>
      <c r="C32" s="3">
        <v>427805</v>
      </c>
    </row>
    <row r="33" spans="1:3" ht="16" thickBot="1" x14ac:dyDescent="0.25">
      <c r="A33" s="1" t="s">
        <v>43</v>
      </c>
      <c r="B33" s="3">
        <v>7636</v>
      </c>
      <c r="C33" s="3">
        <v>9761</v>
      </c>
    </row>
    <row r="34" spans="1:3" ht="16" thickBot="1" x14ac:dyDescent="0.25">
      <c r="A34" s="1" t="s">
        <v>44</v>
      </c>
      <c r="B34" s="3">
        <v>182306</v>
      </c>
      <c r="C34" s="3">
        <v>282101</v>
      </c>
    </row>
    <row r="35" spans="1:3" ht="30" thickBot="1" x14ac:dyDescent="0.25">
      <c r="A35" s="1" t="s">
        <v>45</v>
      </c>
      <c r="B35" s="3">
        <v>5647</v>
      </c>
      <c r="C35" s="3">
        <v>16535</v>
      </c>
    </row>
    <row r="36" spans="1:3" ht="16" thickBot="1" x14ac:dyDescent="0.25">
      <c r="A36" s="1" t="s">
        <v>46</v>
      </c>
      <c r="B36" s="3">
        <v>69653</v>
      </c>
      <c r="C36" s="3">
        <v>88236</v>
      </c>
    </row>
    <row r="37" spans="1:3" ht="16" thickBot="1" x14ac:dyDescent="0.25">
      <c r="A37" s="1" t="s">
        <v>47</v>
      </c>
      <c r="B37" s="3">
        <v>321957</v>
      </c>
      <c r="C37" s="3">
        <v>441435</v>
      </c>
    </row>
    <row r="38" spans="1:3" ht="16" thickBot="1" x14ac:dyDescent="0.25">
      <c r="A38" s="1" t="s">
        <v>48</v>
      </c>
      <c r="B38" s="3">
        <v>96506</v>
      </c>
      <c r="C38" s="3">
        <v>204080</v>
      </c>
    </row>
    <row r="39" spans="1:3" ht="16" thickBot="1" x14ac:dyDescent="0.25">
      <c r="A39" s="1" t="s">
        <v>49</v>
      </c>
      <c r="B39" s="3">
        <v>35577</v>
      </c>
      <c r="C39" s="3">
        <v>54955</v>
      </c>
    </row>
    <row r="40" spans="1:3" ht="16" thickBot="1" x14ac:dyDescent="0.25">
      <c r="A40" s="1" t="s">
        <v>50</v>
      </c>
      <c r="B40" s="3">
        <v>409259</v>
      </c>
      <c r="C40" s="3">
        <v>714561</v>
      </c>
    </row>
    <row r="41" spans="1:3" ht="16" thickBot="1" x14ac:dyDescent="0.25">
      <c r="A41" s="1" t="s">
        <v>51</v>
      </c>
      <c r="B41" s="3">
        <v>184190</v>
      </c>
      <c r="C41" s="3">
        <v>347402</v>
      </c>
    </row>
    <row r="42" spans="1:3" ht="16" thickBot="1" x14ac:dyDescent="0.25">
      <c r="A42" s="1" t="s">
        <v>52</v>
      </c>
      <c r="B42" s="3">
        <v>56878</v>
      </c>
      <c r="C42" s="3">
        <v>99418</v>
      </c>
    </row>
    <row r="43" spans="1:3" ht="16" thickBot="1" x14ac:dyDescent="0.25">
      <c r="A43" s="1" t="s">
        <v>53</v>
      </c>
      <c r="B43" s="3">
        <v>205565</v>
      </c>
      <c r="C43" s="3">
        <v>357260</v>
      </c>
    </row>
    <row r="44" spans="1:3" ht="16" thickBot="1" x14ac:dyDescent="0.25">
      <c r="A44" s="1" t="s">
        <v>54</v>
      </c>
      <c r="B44" s="3">
        <v>218001</v>
      </c>
      <c r="C44" s="3">
        <v>267474</v>
      </c>
    </row>
    <row r="45" spans="1:3" ht="16" thickBot="1" x14ac:dyDescent="0.25">
      <c r="A45" s="1" t="s">
        <v>55</v>
      </c>
      <c r="B45" s="3">
        <v>193231</v>
      </c>
      <c r="C45" s="3">
        <v>294021</v>
      </c>
    </row>
    <row r="46" spans="1:3" ht="16" thickBot="1" x14ac:dyDescent="0.25">
      <c r="A46" s="1" t="s">
        <v>56</v>
      </c>
      <c r="B46" s="3">
        <v>454181</v>
      </c>
      <c r="C46" s="3">
        <v>900182</v>
      </c>
    </row>
    <row r="47" spans="1:3" ht="16" thickBot="1" x14ac:dyDescent="0.25">
      <c r="A47" s="1" t="s">
        <v>57</v>
      </c>
      <c r="B47" s="3">
        <v>1673</v>
      </c>
      <c r="C47" s="3">
        <v>5023</v>
      </c>
    </row>
    <row r="48" spans="1:3" ht="16" thickBot="1" x14ac:dyDescent="0.25">
      <c r="A48" s="1" t="s">
        <v>58</v>
      </c>
      <c r="B48" s="3">
        <v>4894871</v>
      </c>
      <c r="C48" s="3">
        <v>8027614</v>
      </c>
    </row>
    <row r="49" spans="1:3" ht="16" thickBot="1" x14ac:dyDescent="0.25">
      <c r="A49" s="1" t="s">
        <v>59</v>
      </c>
      <c r="B49" s="3">
        <v>3295314</v>
      </c>
      <c r="C49" s="3">
        <v>6023871</v>
      </c>
    </row>
    <row r="50" spans="1:3" ht="16" thickBot="1" x14ac:dyDescent="0.25">
      <c r="A50" s="1" t="s">
        <v>60</v>
      </c>
      <c r="B50" s="3">
        <v>872927</v>
      </c>
      <c r="C50" s="3">
        <v>1767204</v>
      </c>
    </row>
    <row r="51" spans="1:3" ht="30" thickBot="1" x14ac:dyDescent="0.25">
      <c r="A51" s="1" t="s">
        <v>61</v>
      </c>
      <c r="B51" s="3">
        <v>3105378</v>
      </c>
      <c r="C51" s="3">
        <v>4159080</v>
      </c>
    </row>
    <row r="52" spans="1:3" ht="16" thickBot="1" x14ac:dyDescent="0.25">
      <c r="A52" s="1" t="s">
        <v>62</v>
      </c>
      <c r="B52" s="3">
        <v>305552</v>
      </c>
      <c r="C52" s="3">
        <v>526009</v>
      </c>
    </row>
    <row r="53" spans="1:3" ht="16" thickBot="1" x14ac:dyDescent="0.25">
      <c r="A53" s="1" t="s">
        <v>63</v>
      </c>
      <c r="B53" s="3">
        <v>1531360</v>
      </c>
      <c r="C53" s="3">
        <v>2156887</v>
      </c>
    </row>
    <row r="54" spans="1:3" ht="16" thickBot="1" x14ac:dyDescent="0.25">
      <c r="A54" s="1" t="s">
        <v>64</v>
      </c>
      <c r="B54" s="3">
        <v>142820</v>
      </c>
      <c r="C54" s="3">
        <v>219677</v>
      </c>
    </row>
    <row r="55" spans="1:3" ht="16" thickBot="1" x14ac:dyDescent="0.25">
      <c r="A55" s="1" t="s">
        <v>65</v>
      </c>
      <c r="B55" s="3">
        <v>596555</v>
      </c>
      <c r="C55" s="3">
        <v>1261446</v>
      </c>
    </row>
    <row r="56" spans="1:3" ht="16" thickBot="1" x14ac:dyDescent="0.25">
      <c r="A56" s="1" t="s">
        <v>66</v>
      </c>
      <c r="B56" s="3">
        <v>229</v>
      </c>
      <c r="C56" s="3">
        <v>1334</v>
      </c>
    </row>
    <row r="57" spans="1:3" ht="16" thickBot="1" x14ac:dyDescent="0.25">
      <c r="A57" s="1" t="s">
        <v>67</v>
      </c>
      <c r="B57" s="3">
        <v>3507</v>
      </c>
      <c r="C57" s="3">
        <v>19623</v>
      </c>
    </row>
    <row r="58" spans="1:3" ht="16" thickBot="1" x14ac:dyDescent="0.25">
      <c r="A58" s="1" t="s">
        <v>68</v>
      </c>
      <c r="B58" s="3">
        <v>8045</v>
      </c>
      <c r="C58" s="3">
        <v>7580</v>
      </c>
    </row>
    <row r="59" spans="1:3" ht="16" thickBot="1" x14ac:dyDescent="0.25">
      <c r="A59" s="1" t="s">
        <v>69</v>
      </c>
      <c r="B59" s="3">
        <v>12177</v>
      </c>
      <c r="C59" s="3">
        <v>15697</v>
      </c>
    </row>
    <row r="60" spans="1:3" ht="16" thickBot="1" x14ac:dyDescent="0.25">
      <c r="A60" s="1" t="s">
        <v>70</v>
      </c>
      <c r="B60" s="3">
        <v>345440</v>
      </c>
      <c r="C60" s="3">
        <v>243320</v>
      </c>
    </row>
    <row r="61" spans="1:3" ht="16" thickBot="1" x14ac:dyDescent="0.25">
      <c r="A61" s="1" t="s">
        <v>71</v>
      </c>
      <c r="B61" s="3">
        <v>23827</v>
      </c>
      <c r="C61" s="3">
        <v>83756</v>
      </c>
    </row>
    <row r="62" spans="1:3" ht="16" thickBot="1" x14ac:dyDescent="0.25">
      <c r="A62" s="1" t="s">
        <v>72</v>
      </c>
      <c r="B62" s="3">
        <v>67643</v>
      </c>
      <c r="C62" s="3">
        <v>135012</v>
      </c>
    </row>
    <row r="63" spans="1:3" ht="16" thickBot="1" x14ac:dyDescent="0.25">
      <c r="A63" s="1" t="s">
        <v>73</v>
      </c>
      <c r="B63" s="3">
        <v>280365</v>
      </c>
      <c r="C63" s="3">
        <v>292726</v>
      </c>
    </row>
    <row r="64" spans="1:3" ht="16" thickBot="1" x14ac:dyDescent="0.25">
      <c r="A64" s="1" t="s">
        <v>74</v>
      </c>
      <c r="B64" s="3">
        <v>4518</v>
      </c>
      <c r="C64" s="3">
        <v>33205</v>
      </c>
    </row>
    <row r="65" spans="1:3" ht="16" thickBot="1" x14ac:dyDescent="0.25">
      <c r="A65" s="1" t="s">
        <v>75</v>
      </c>
      <c r="B65" s="3">
        <v>121063</v>
      </c>
      <c r="C65" s="3">
        <v>455724</v>
      </c>
    </row>
    <row r="66" spans="1:3" ht="16" thickBot="1" x14ac:dyDescent="0.25">
      <c r="A66" s="1" t="s">
        <v>76</v>
      </c>
      <c r="B66" s="3">
        <v>677923</v>
      </c>
      <c r="C66" s="3">
        <v>945818</v>
      </c>
    </row>
    <row r="67" spans="1:3" ht="16" thickBot="1" x14ac:dyDescent="0.25">
      <c r="A67" s="1" t="s">
        <v>77</v>
      </c>
      <c r="B67" s="3">
        <v>61979</v>
      </c>
      <c r="C67" s="3">
        <v>85845</v>
      </c>
    </row>
    <row r="68" spans="1:3" ht="16" thickBot="1" x14ac:dyDescent="0.25">
      <c r="A68" s="1" t="s">
        <v>78</v>
      </c>
      <c r="B68" s="3">
        <v>127950</v>
      </c>
      <c r="C68" s="3">
        <v>282670</v>
      </c>
    </row>
    <row r="69" spans="1:3" ht="16" thickBot="1" x14ac:dyDescent="0.25">
      <c r="A69" s="1" t="s">
        <v>79</v>
      </c>
      <c r="B69" s="3">
        <v>2882</v>
      </c>
      <c r="C69" s="3">
        <v>3091</v>
      </c>
    </row>
    <row r="70" spans="1:3" ht="16" thickBot="1" x14ac:dyDescent="0.25">
      <c r="A70" s="1" t="s">
        <v>80</v>
      </c>
      <c r="B70" s="3">
        <v>42096</v>
      </c>
      <c r="C70" s="3">
        <v>90441</v>
      </c>
    </row>
    <row r="71" spans="1:3" ht="16" thickBot="1" x14ac:dyDescent="0.25">
      <c r="A71" s="1" t="s">
        <v>81</v>
      </c>
      <c r="B71" s="3">
        <v>96250</v>
      </c>
      <c r="C71" s="3">
        <v>176297</v>
      </c>
    </row>
    <row r="72" spans="1:3" ht="16" thickBot="1" x14ac:dyDescent="0.25">
      <c r="A72" s="1" t="s">
        <v>82</v>
      </c>
      <c r="B72" s="3">
        <v>76867</v>
      </c>
      <c r="C72" s="3">
        <v>184783</v>
      </c>
    </row>
    <row r="73" spans="1:3" ht="44" thickBot="1" x14ac:dyDescent="0.25">
      <c r="A73" s="1" t="s">
        <v>83</v>
      </c>
      <c r="B73" s="3">
        <v>3911144</v>
      </c>
      <c r="C73" s="3">
        <v>4899515</v>
      </c>
    </row>
    <row r="74" spans="1:3" ht="30" thickBot="1" x14ac:dyDescent="0.25">
      <c r="A74" s="1" t="s">
        <v>84</v>
      </c>
      <c r="B74" s="3">
        <v>9836</v>
      </c>
      <c r="C74" s="3">
        <v>75693</v>
      </c>
    </row>
    <row r="75" spans="1:3" ht="16" thickBot="1" x14ac:dyDescent="0.25">
      <c r="A75" s="1" t="s">
        <v>85</v>
      </c>
      <c r="B75" s="3">
        <v>27589</v>
      </c>
      <c r="C75" s="3">
        <v>55007</v>
      </c>
    </row>
    <row r="76" spans="1:3" ht="16" thickBot="1" x14ac:dyDescent="0.25">
      <c r="A76" s="1" t="s">
        <v>86</v>
      </c>
      <c r="B76" s="3">
        <v>74929</v>
      </c>
      <c r="C76" s="3">
        <v>137931</v>
      </c>
    </row>
    <row r="77" spans="1:3" ht="16" thickBot="1" x14ac:dyDescent="0.25">
      <c r="A77" s="1" t="s">
        <v>87</v>
      </c>
      <c r="B77" s="3">
        <v>41801</v>
      </c>
      <c r="C77" s="3">
        <v>59150</v>
      </c>
    </row>
    <row r="78" spans="1:3" ht="16" thickBot="1" x14ac:dyDescent="0.25">
      <c r="A78" s="1" t="s">
        <v>88</v>
      </c>
      <c r="B78" s="3">
        <v>5184</v>
      </c>
      <c r="C78" s="3">
        <v>4868</v>
      </c>
    </row>
    <row r="79" spans="1:3" ht="16" thickBot="1" x14ac:dyDescent="0.25">
      <c r="A79" s="1" t="s">
        <v>89</v>
      </c>
      <c r="B79" s="3">
        <v>9591</v>
      </c>
      <c r="C79" s="3">
        <v>17334</v>
      </c>
    </row>
    <row r="80" spans="1:3" ht="16" thickBot="1" x14ac:dyDescent="0.25">
      <c r="A80" s="1" t="s">
        <v>90</v>
      </c>
      <c r="B80" s="3">
        <v>1079</v>
      </c>
      <c r="C80" s="3">
        <v>6399</v>
      </c>
    </row>
    <row r="81" spans="1:3" ht="16" thickBot="1" x14ac:dyDescent="0.25">
      <c r="A81" s="1" t="s">
        <v>91</v>
      </c>
      <c r="B81" s="3">
        <v>3834740</v>
      </c>
      <c r="C81" s="3">
        <v>4643306</v>
      </c>
    </row>
    <row r="82" spans="1:3" ht="16" thickBot="1" x14ac:dyDescent="0.25">
      <c r="A82" s="1" t="s">
        <v>92</v>
      </c>
      <c r="B82" s="3">
        <v>1058698</v>
      </c>
      <c r="C82" s="3">
        <v>1515649</v>
      </c>
    </row>
    <row r="83" spans="1:3" ht="16" thickBot="1" x14ac:dyDescent="0.25">
      <c r="A83" s="1" t="s">
        <v>93</v>
      </c>
      <c r="B83" s="3">
        <v>69961</v>
      </c>
      <c r="C83" s="3">
        <v>79231</v>
      </c>
    </row>
    <row r="84" spans="1:3" ht="16" thickBot="1" x14ac:dyDescent="0.25">
      <c r="A84" s="1" t="s">
        <v>94</v>
      </c>
      <c r="B84" s="3">
        <v>108339</v>
      </c>
      <c r="C84" s="3">
        <v>230635</v>
      </c>
    </row>
    <row r="85" spans="1:3" ht="16" thickBot="1" x14ac:dyDescent="0.25">
      <c r="A85" s="1" t="s">
        <v>95</v>
      </c>
      <c r="B85" s="3">
        <v>16155</v>
      </c>
      <c r="C85" s="3">
        <v>56330</v>
      </c>
    </row>
    <row r="86" spans="1:3" ht="30" thickBot="1" x14ac:dyDescent="0.25">
      <c r="A86" s="1" t="s">
        <v>96</v>
      </c>
      <c r="B86" s="3">
        <v>1165581</v>
      </c>
      <c r="C86" s="3">
        <v>1470686</v>
      </c>
    </row>
    <row r="87" spans="1:3" ht="16" thickBot="1" x14ac:dyDescent="0.25">
      <c r="A87" s="1" t="s">
        <v>97</v>
      </c>
      <c r="B87" s="3">
        <v>60950</v>
      </c>
      <c r="C87" s="3">
        <v>76287</v>
      </c>
    </row>
    <row r="88" spans="1:3" ht="30" thickBot="1" x14ac:dyDescent="0.25">
      <c r="A88" s="1" t="s">
        <v>98</v>
      </c>
      <c r="B88" s="3">
        <v>451225</v>
      </c>
      <c r="C88" s="3">
        <v>737840</v>
      </c>
    </row>
    <row r="89" spans="1:3" ht="16" thickBot="1" x14ac:dyDescent="0.25">
      <c r="A89" s="1" t="s">
        <v>99</v>
      </c>
      <c r="B89" s="3">
        <v>76779</v>
      </c>
      <c r="C89" s="3">
        <v>92529</v>
      </c>
    </row>
    <row r="90" spans="1:3" ht="16" thickBot="1" x14ac:dyDescent="0.25">
      <c r="A90" s="1" t="s">
        <v>100</v>
      </c>
      <c r="B90" s="3">
        <v>453089</v>
      </c>
      <c r="C90" s="3">
        <v>615878</v>
      </c>
    </row>
    <row r="91" spans="1:3" ht="16" thickBot="1" x14ac:dyDescent="0.25">
      <c r="A91" s="1" t="s">
        <v>101</v>
      </c>
      <c r="B91" s="3">
        <v>1153934</v>
      </c>
      <c r="C91" s="3">
        <v>1698703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72CC-D8A2-E34D-91FA-556E5338FFE2}">
  <dimension ref="A1:D208"/>
  <sheetViews>
    <sheetView workbookViewId="0">
      <selection activeCell="C199" sqref="C199"/>
    </sheetView>
  </sheetViews>
  <sheetFormatPr baseColWidth="10" defaultRowHeight="15" x14ac:dyDescent="0.2"/>
  <cols>
    <col min="4" max="4" width="19.1640625" customWidth="1"/>
  </cols>
  <sheetData>
    <row r="1" spans="1:4" ht="32" x14ac:dyDescent="0.2">
      <c r="A1" s="30" t="s">
        <v>284</v>
      </c>
      <c r="B1" s="31" t="s">
        <v>290</v>
      </c>
      <c r="C1" s="30" t="s">
        <v>285</v>
      </c>
      <c r="D1" s="31" t="s">
        <v>289</v>
      </c>
    </row>
    <row r="2" spans="1:4" x14ac:dyDescent="0.2">
      <c r="A2" t="s">
        <v>286</v>
      </c>
      <c r="B2" t="s">
        <v>291</v>
      </c>
      <c r="C2">
        <v>1951</v>
      </c>
      <c r="D2">
        <v>115.6366</v>
      </c>
    </row>
    <row r="3" spans="1:4" x14ac:dyDescent="0.2">
      <c r="A3" t="s">
        <v>286</v>
      </c>
      <c r="B3" t="s">
        <v>291</v>
      </c>
      <c r="C3">
        <v>1952</v>
      </c>
      <c r="D3">
        <v>114.0915</v>
      </c>
    </row>
    <row r="4" spans="1:4" x14ac:dyDescent="0.2">
      <c r="A4" t="s">
        <v>286</v>
      </c>
      <c r="B4" t="s">
        <v>291</v>
      </c>
      <c r="C4">
        <v>1953</v>
      </c>
      <c r="D4">
        <v>113.8443</v>
      </c>
    </row>
    <row r="5" spans="1:4" x14ac:dyDescent="0.2">
      <c r="A5" t="s">
        <v>286</v>
      </c>
      <c r="B5" t="s">
        <v>291</v>
      </c>
      <c r="C5">
        <v>1954</v>
      </c>
      <c r="D5">
        <v>119.80840000000001</v>
      </c>
    </row>
    <row r="6" spans="1:4" x14ac:dyDescent="0.2">
      <c r="A6" t="s">
        <v>286</v>
      </c>
      <c r="B6" t="s">
        <v>291</v>
      </c>
      <c r="C6">
        <v>1955</v>
      </c>
      <c r="D6">
        <v>124.2274</v>
      </c>
    </row>
    <row r="7" spans="1:4" x14ac:dyDescent="0.2">
      <c r="A7" t="s">
        <v>286</v>
      </c>
      <c r="B7" t="s">
        <v>291</v>
      </c>
      <c r="C7">
        <v>1956</v>
      </c>
      <c r="D7">
        <v>124.0729</v>
      </c>
    </row>
    <row r="8" spans="1:4" x14ac:dyDescent="0.2">
      <c r="A8" t="s">
        <v>286</v>
      </c>
      <c r="B8" t="s">
        <v>291</v>
      </c>
      <c r="C8">
        <v>1957</v>
      </c>
      <c r="D8">
        <v>122.4042</v>
      </c>
    </row>
    <row r="9" spans="1:4" x14ac:dyDescent="0.2">
      <c r="A9" t="s">
        <v>286</v>
      </c>
      <c r="B9" t="s">
        <v>291</v>
      </c>
      <c r="C9">
        <v>1958</v>
      </c>
      <c r="D9">
        <v>122.6823</v>
      </c>
    </row>
    <row r="10" spans="1:4" x14ac:dyDescent="0.2">
      <c r="A10" t="s">
        <v>286</v>
      </c>
      <c r="B10" t="s">
        <v>291</v>
      </c>
      <c r="C10">
        <v>1959</v>
      </c>
      <c r="D10">
        <v>119.46850000000001</v>
      </c>
    </row>
    <row r="11" spans="1:4" x14ac:dyDescent="0.2">
      <c r="A11" t="s">
        <v>286</v>
      </c>
      <c r="B11" t="s">
        <v>291</v>
      </c>
      <c r="C11">
        <v>1960</v>
      </c>
      <c r="D11">
        <v>117.2744</v>
      </c>
    </row>
    <row r="12" spans="1:4" x14ac:dyDescent="0.2">
      <c r="A12" t="s">
        <v>286</v>
      </c>
      <c r="B12" t="s">
        <v>291</v>
      </c>
      <c r="C12">
        <v>1961</v>
      </c>
      <c r="D12">
        <v>117.67610000000001</v>
      </c>
    </row>
    <row r="13" spans="1:4" x14ac:dyDescent="0.2">
      <c r="A13" t="s">
        <v>286</v>
      </c>
      <c r="B13" t="s">
        <v>291</v>
      </c>
      <c r="C13">
        <v>1962</v>
      </c>
      <c r="D13">
        <v>117.089</v>
      </c>
    </row>
    <row r="14" spans="1:4" x14ac:dyDescent="0.2">
      <c r="A14" t="s">
        <v>286</v>
      </c>
      <c r="B14" t="s">
        <v>291</v>
      </c>
      <c r="C14">
        <v>1963</v>
      </c>
      <c r="D14">
        <v>109.8888</v>
      </c>
    </row>
    <row r="15" spans="1:4" x14ac:dyDescent="0.2">
      <c r="A15" t="s">
        <v>286</v>
      </c>
      <c r="B15" t="s">
        <v>291</v>
      </c>
      <c r="C15">
        <v>1964</v>
      </c>
      <c r="D15">
        <v>112.8554</v>
      </c>
    </row>
    <row r="16" spans="1:4" x14ac:dyDescent="0.2">
      <c r="A16" t="s">
        <v>286</v>
      </c>
      <c r="B16" t="s">
        <v>291</v>
      </c>
      <c r="C16">
        <v>1965</v>
      </c>
      <c r="D16">
        <v>114.02970000000001</v>
      </c>
    </row>
    <row r="17" spans="1:4" x14ac:dyDescent="0.2">
      <c r="A17" t="s">
        <v>286</v>
      </c>
      <c r="B17" t="s">
        <v>291</v>
      </c>
      <c r="C17">
        <v>1966</v>
      </c>
      <c r="D17">
        <v>115.1112</v>
      </c>
    </row>
    <row r="18" spans="1:4" x14ac:dyDescent="0.2">
      <c r="A18" t="s">
        <v>286</v>
      </c>
      <c r="B18" t="s">
        <v>291</v>
      </c>
      <c r="C18">
        <v>1967</v>
      </c>
      <c r="D18">
        <v>113.59699999999999</v>
      </c>
    </row>
    <row r="19" spans="1:4" x14ac:dyDescent="0.2">
      <c r="A19" t="s">
        <v>286</v>
      </c>
      <c r="B19" t="s">
        <v>291</v>
      </c>
      <c r="C19">
        <v>1968</v>
      </c>
      <c r="D19">
        <v>111.74290000000001</v>
      </c>
    </row>
    <row r="20" spans="1:4" x14ac:dyDescent="0.2">
      <c r="A20" t="s">
        <v>286</v>
      </c>
      <c r="B20" t="s">
        <v>291</v>
      </c>
      <c r="C20">
        <v>1969</v>
      </c>
      <c r="D20">
        <v>114.864</v>
      </c>
    </row>
    <row r="21" spans="1:4" x14ac:dyDescent="0.2">
      <c r="A21" t="s">
        <v>286</v>
      </c>
      <c r="B21" t="s">
        <v>291</v>
      </c>
      <c r="C21">
        <v>1970</v>
      </c>
      <c r="D21">
        <v>116.0074</v>
      </c>
    </row>
    <row r="22" spans="1:4" x14ac:dyDescent="0.2">
      <c r="A22" t="s">
        <v>286</v>
      </c>
      <c r="B22" t="s">
        <v>291</v>
      </c>
      <c r="C22">
        <v>1971</v>
      </c>
      <c r="D22">
        <v>109.48699999999999</v>
      </c>
    </row>
    <row r="23" spans="1:4" x14ac:dyDescent="0.2">
      <c r="A23" t="s">
        <v>286</v>
      </c>
      <c r="B23" t="s">
        <v>291</v>
      </c>
      <c r="C23">
        <v>1972</v>
      </c>
      <c r="D23">
        <v>108.49809999999999</v>
      </c>
    </row>
    <row r="24" spans="1:4" x14ac:dyDescent="0.2">
      <c r="A24" t="s">
        <v>286</v>
      </c>
      <c r="B24" t="s">
        <v>291</v>
      </c>
      <c r="C24">
        <v>1973</v>
      </c>
      <c r="D24">
        <v>108.12730000000001</v>
      </c>
    </row>
    <row r="25" spans="1:4" x14ac:dyDescent="0.2">
      <c r="A25" t="s">
        <v>286</v>
      </c>
      <c r="B25" t="s">
        <v>291</v>
      </c>
      <c r="C25">
        <v>1974</v>
      </c>
      <c r="D25">
        <v>108.22</v>
      </c>
    </row>
    <row r="26" spans="1:4" x14ac:dyDescent="0.2">
      <c r="A26" t="s">
        <v>286</v>
      </c>
      <c r="B26" t="s">
        <v>291</v>
      </c>
      <c r="C26">
        <v>1975</v>
      </c>
      <c r="D26">
        <v>108.529</v>
      </c>
    </row>
    <row r="27" spans="1:4" x14ac:dyDescent="0.2">
      <c r="A27" t="s">
        <v>286</v>
      </c>
      <c r="B27" t="s">
        <v>291</v>
      </c>
      <c r="C27">
        <v>1976</v>
      </c>
      <c r="D27">
        <v>109.14709999999999</v>
      </c>
    </row>
    <row r="28" spans="1:4" x14ac:dyDescent="0.2">
      <c r="A28" t="s">
        <v>286</v>
      </c>
      <c r="B28" t="s">
        <v>291</v>
      </c>
      <c r="C28">
        <v>1977</v>
      </c>
      <c r="D28">
        <v>108.46720000000001</v>
      </c>
    </row>
    <row r="29" spans="1:4" x14ac:dyDescent="0.2">
      <c r="A29" t="s">
        <v>286</v>
      </c>
      <c r="B29" t="s">
        <v>291</v>
      </c>
      <c r="C29">
        <v>1978</v>
      </c>
      <c r="D29">
        <v>106.9221</v>
      </c>
    </row>
    <row r="30" spans="1:4" x14ac:dyDescent="0.2">
      <c r="A30" t="s">
        <v>286</v>
      </c>
      <c r="B30" t="s">
        <v>291</v>
      </c>
      <c r="C30">
        <v>1979</v>
      </c>
      <c r="D30">
        <v>102.37949999999999</v>
      </c>
    </row>
    <row r="31" spans="1:4" x14ac:dyDescent="0.2">
      <c r="A31" t="s">
        <v>286</v>
      </c>
      <c r="B31" t="s">
        <v>291</v>
      </c>
      <c r="C31">
        <v>1980</v>
      </c>
      <c r="D31">
        <v>100</v>
      </c>
    </row>
    <row r="32" spans="1:4" x14ac:dyDescent="0.2">
      <c r="A32" t="s">
        <v>286</v>
      </c>
      <c r="B32" t="s">
        <v>291</v>
      </c>
      <c r="C32">
        <v>1981</v>
      </c>
      <c r="D32">
        <v>97.496899999999997</v>
      </c>
    </row>
    <row r="33" spans="1:4" x14ac:dyDescent="0.2">
      <c r="A33" t="s">
        <v>286</v>
      </c>
      <c r="B33" t="s">
        <v>291</v>
      </c>
      <c r="C33">
        <v>1982</v>
      </c>
      <c r="D33">
        <v>95.395600000000002</v>
      </c>
    </row>
    <row r="34" spans="1:4" x14ac:dyDescent="0.2">
      <c r="A34" t="s">
        <v>286</v>
      </c>
      <c r="B34" t="s">
        <v>291</v>
      </c>
      <c r="C34">
        <v>1983</v>
      </c>
      <c r="D34">
        <v>111.712</v>
      </c>
    </row>
    <row r="35" spans="1:4" x14ac:dyDescent="0.2">
      <c r="A35" t="s">
        <v>286</v>
      </c>
      <c r="B35" t="s">
        <v>291</v>
      </c>
      <c r="C35">
        <v>1984</v>
      </c>
      <c r="D35">
        <v>105.8096</v>
      </c>
    </row>
    <row r="36" spans="1:4" x14ac:dyDescent="0.2">
      <c r="A36" t="s">
        <v>286</v>
      </c>
      <c r="B36" t="s">
        <v>291</v>
      </c>
      <c r="C36">
        <v>1985</v>
      </c>
      <c r="D36">
        <v>110.25960000000001</v>
      </c>
    </row>
    <row r="37" spans="1:4" x14ac:dyDescent="0.2">
      <c r="A37" t="s">
        <v>286</v>
      </c>
      <c r="B37" t="s">
        <v>291</v>
      </c>
      <c r="C37">
        <v>1986</v>
      </c>
      <c r="D37">
        <v>111.1557</v>
      </c>
    </row>
    <row r="38" spans="1:4" x14ac:dyDescent="0.2">
      <c r="A38" t="s">
        <v>286</v>
      </c>
      <c r="B38" t="s">
        <v>291</v>
      </c>
      <c r="C38">
        <v>1987</v>
      </c>
      <c r="D38">
        <v>109.30159999999999</v>
      </c>
    </row>
    <row r="39" spans="1:4" x14ac:dyDescent="0.2">
      <c r="A39" t="s">
        <v>286</v>
      </c>
      <c r="B39" t="s">
        <v>291</v>
      </c>
      <c r="C39">
        <v>1988</v>
      </c>
      <c r="D39">
        <v>112.1755</v>
      </c>
    </row>
    <row r="40" spans="1:4" x14ac:dyDescent="0.2">
      <c r="A40" t="s">
        <v>286</v>
      </c>
      <c r="B40" t="s">
        <v>291</v>
      </c>
      <c r="C40">
        <v>1989</v>
      </c>
      <c r="D40">
        <v>112.2991</v>
      </c>
    </row>
    <row r="41" spans="1:4" x14ac:dyDescent="0.2">
      <c r="A41" t="s">
        <v>286</v>
      </c>
      <c r="B41" t="s">
        <v>291</v>
      </c>
      <c r="C41">
        <v>1990</v>
      </c>
      <c r="D41">
        <v>106.30410000000001</v>
      </c>
    </row>
    <row r="42" spans="1:4" x14ac:dyDescent="0.2">
      <c r="A42" t="s">
        <v>286</v>
      </c>
      <c r="B42" t="s">
        <v>291</v>
      </c>
      <c r="C42">
        <v>1991</v>
      </c>
      <c r="D42">
        <v>108.22</v>
      </c>
    </row>
    <row r="43" spans="1:4" x14ac:dyDescent="0.2">
      <c r="A43" t="s">
        <v>286</v>
      </c>
      <c r="B43" t="s">
        <v>291</v>
      </c>
      <c r="C43">
        <v>1992</v>
      </c>
      <c r="D43">
        <v>111.2176</v>
      </c>
    </row>
    <row r="44" spans="1:4" x14ac:dyDescent="0.2">
      <c r="A44" t="s">
        <v>286</v>
      </c>
      <c r="B44" t="s">
        <v>291</v>
      </c>
      <c r="C44">
        <v>1993</v>
      </c>
      <c r="D44">
        <v>116.4091</v>
      </c>
    </row>
    <row r="45" spans="1:4" x14ac:dyDescent="0.2">
      <c r="A45" t="s">
        <v>286</v>
      </c>
      <c r="B45" t="s">
        <v>291</v>
      </c>
      <c r="C45">
        <v>1994</v>
      </c>
      <c r="D45">
        <v>121.199</v>
      </c>
    </row>
    <row r="46" spans="1:4" x14ac:dyDescent="0.2">
      <c r="A46" t="s">
        <v>286</v>
      </c>
      <c r="B46" t="s">
        <v>291</v>
      </c>
      <c r="C46">
        <v>1995</v>
      </c>
      <c r="D46">
        <v>121.3844</v>
      </c>
    </row>
    <row r="47" spans="1:4" x14ac:dyDescent="0.2">
      <c r="A47" t="s">
        <v>286</v>
      </c>
      <c r="B47" t="s">
        <v>291</v>
      </c>
      <c r="C47">
        <v>1996</v>
      </c>
      <c r="D47">
        <v>120.33369999999999</v>
      </c>
    </row>
    <row r="48" spans="1:4" x14ac:dyDescent="0.2">
      <c r="A48" t="s">
        <v>286</v>
      </c>
      <c r="B48" t="s">
        <v>291</v>
      </c>
      <c r="C48">
        <v>1997</v>
      </c>
      <c r="D48">
        <v>122.8368</v>
      </c>
    </row>
    <row r="49" spans="1:4" x14ac:dyDescent="0.2">
      <c r="A49" t="s">
        <v>286</v>
      </c>
      <c r="B49" t="s">
        <v>291</v>
      </c>
      <c r="C49">
        <v>1998</v>
      </c>
      <c r="D49">
        <v>124.38200000000001</v>
      </c>
    </row>
    <row r="50" spans="1:4" x14ac:dyDescent="0.2">
      <c r="A50" t="s">
        <v>286</v>
      </c>
      <c r="B50" t="s">
        <v>291</v>
      </c>
      <c r="C50">
        <v>1999</v>
      </c>
      <c r="D50">
        <v>125.2163</v>
      </c>
    </row>
    <row r="51" spans="1:4" x14ac:dyDescent="0.2">
      <c r="A51" t="s">
        <v>286</v>
      </c>
      <c r="B51" t="s">
        <v>291</v>
      </c>
      <c r="C51">
        <v>2000</v>
      </c>
      <c r="D51">
        <v>126.39060000000001</v>
      </c>
    </row>
    <row r="52" spans="1:4" x14ac:dyDescent="0.2">
      <c r="A52" t="s">
        <v>286</v>
      </c>
      <c r="B52" t="s">
        <v>291</v>
      </c>
      <c r="C52">
        <v>2001</v>
      </c>
      <c r="D52">
        <v>129.75899999999999</v>
      </c>
    </row>
    <row r="53" spans="1:4" x14ac:dyDescent="0.2">
      <c r="A53" t="s">
        <v>286</v>
      </c>
      <c r="B53" t="s">
        <v>291</v>
      </c>
      <c r="C53">
        <v>2002</v>
      </c>
      <c r="D53">
        <v>133.1891</v>
      </c>
    </row>
    <row r="54" spans="1:4" x14ac:dyDescent="0.2">
      <c r="A54" t="s">
        <v>286</v>
      </c>
      <c r="B54" t="s">
        <v>291</v>
      </c>
      <c r="C54">
        <v>2003</v>
      </c>
      <c r="D54">
        <v>136.68109999999999</v>
      </c>
    </row>
    <row r="55" spans="1:4" x14ac:dyDescent="0.2">
      <c r="A55" t="s">
        <v>286</v>
      </c>
      <c r="B55" t="s">
        <v>291</v>
      </c>
      <c r="C55">
        <v>2004</v>
      </c>
      <c r="D55">
        <v>140.23490000000001</v>
      </c>
    </row>
    <row r="56" spans="1:4" x14ac:dyDescent="0.2">
      <c r="A56" t="s">
        <v>286</v>
      </c>
      <c r="B56" t="s">
        <v>291</v>
      </c>
      <c r="C56">
        <v>2005</v>
      </c>
      <c r="D56">
        <v>143.85040000000001</v>
      </c>
    </row>
    <row r="57" spans="1:4" x14ac:dyDescent="0.2">
      <c r="A57" t="s">
        <v>286</v>
      </c>
      <c r="B57" t="s">
        <v>291</v>
      </c>
      <c r="C57">
        <v>2006</v>
      </c>
      <c r="D57">
        <v>147.77500000000001</v>
      </c>
    </row>
    <row r="58" spans="1:4" x14ac:dyDescent="0.2">
      <c r="A58" t="s">
        <v>286</v>
      </c>
      <c r="B58" t="s">
        <v>291</v>
      </c>
      <c r="C58">
        <v>2007</v>
      </c>
      <c r="D58">
        <v>151.82320000000001</v>
      </c>
    </row>
    <row r="59" spans="1:4" x14ac:dyDescent="0.2">
      <c r="A59" t="s">
        <v>286</v>
      </c>
      <c r="B59" t="s">
        <v>291</v>
      </c>
      <c r="C59">
        <v>2008</v>
      </c>
      <c r="D59">
        <v>155.9333</v>
      </c>
    </row>
    <row r="60" spans="1:4" x14ac:dyDescent="0.2">
      <c r="A60" t="s">
        <v>286</v>
      </c>
      <c r="B60" t="s">
        <v>291</v>
      </c>
      <c r="C60">
        <v>2009</v>
      </c>
      <c r="D60">
        <v>160.1669</v>
      </c>
    </row>
    <row r="61" spans="1:4" x14ac:dyDescent="0.2">
      <c r="A61" t="s">
        <v>286</v>
      </c>
      <c r="B61" t="s">
        <v>291</v>
      </c>
      <c r="C61">
        <v>2010</v>
      </c>
      <c r="D61">
        <v>164.4314</v>
      </c>
    </row>
    <row r="62" spans="1:4" x14ac:dyDescent="0.2">
      <c r="A62" t="s">
        <v>286</v>
      </c>
      <c r="B62" t="s">
        <v>291</v>
      </c>
      <c r="C62">
        <v>2011</v>
      </c>
      <c r="D62">
        <v>170.48830000000001</v>
      </c>
    </row>
    <row r="63" spans="1:4" x14ac:dyDescent="0.2">
      <c r="A63" t="s">
        <v>286</v>
      </c>
      <c r="B63" t="s">
        <v>291</v>
      </c>
      <c r="C63">
        <v>2012</v>
      </c>
      <c r="D63">
        <v>173.14590000000001</v>
      </c>
    </row>
    <row r="64" spans="1:4" x14ac:dyDescent="0.2">
      <c r="A64" t="s">
        <v>286</v>
      </c>
      <c r="B64" t="s">
        <v>291</v>
      </c>
      <c r="C64">
        <v>2013</v>
      </c>
      <c r="D64">
        <v>173.88749999999999</v>
      </c>
    </row>
    <row r="65" spans="1:4" x14ac:dyDescent="0.2">
      <c r="A65" t="s">
        <v>286</v>
      </c>
      <c r="B65" t="s">
        <v>291</v>
      </c>
      <c r="C65">
        <v>2014</v>
      </c>
      <c r="D65">
        <v>176.54509999999999</v>
      </c>
    </row>
    <row r="66" spans="1:4" x14ac:dyDescent="0.2">
      <c r="A66" t="s">
        <v>286</v>
      </c>
      <c r="B66" t="s">
        <v>291</v>
      </c>
      <c r="C66">
        <v>2015</v>
      </c>
      <c r="D66">
        <v>176.54509999999999</v>
      </c>
    </row>
    <row r="67" spans="1:4" x14ac:dyDescent="0.2">
      <c r="A67" t="s">
        <v>286</v>
      </c>
      <c r="B67" t="s">
        <v>291</v>
      </c>
      <c r="C67">
        <v>2016</v>
      </c>
      <c r="D67">
        <v>176.54509999999999</v>
      </c>
    </row>
    <row r="68" spans="1:4" x14ac:dyDescent="0.2">
      <c r="A68" t="s">
        <v>286</v>
      </c>
      <c r="B68" t="s">
        <v>291</v>
      </c>
      <c r="C68">
        <v>2017</v>
      </c>
      <c r="D68">
        <v>176.54509999999999</v>
      </c>
    </row>
    <row r="69" spans="1:4" x14ac:dyDescent="0.2">
      <c r="A69" t="s">
        <v>286</v>
      </c>
      <c r="B69" t="s">
        <v>291</v>
      </c>
      <c r="C69">
        <v>2018</v>
      </c>
      <c r="D69">
        <v>176.54509999999999</v>
      </c>
    </row>
    <row r="70" spans="1:4" x14ac:dyDescent="0.2">
      <c r="A70" t="s">
        <v>286</v>
      </c>
      <c r="B70" t="s">
        <v>291</v>
      </c>
      <c r="C70">
        <v>2019</v>
      </c>
      <c r="D70">
        <v>176.54509999999999</v>
      </c>
    </row>
    <row r="71" spans="1:4" x14ac:dyDescent="0.2">
      <c r="A71" t="s">
        <v>287</v>
      </c>
      <c r="B71" t="s">
        <v>292</v>
      </c>
      <c r="C71">
        <v>1951</v>
      </c>
      <c r="D71">
        <v>89.3446</v>
      </c>
    </row>
    <row r="72" spans="1:4" x14ac:dyDescent="0.2">
      <c r="A72" t="s">
        <v>287</v>
      </c>
      <c r="B72" t="s">
        <v>292</v>
      </c>
      <c r="C72">
        <v>1952</v>
      </c>
      <c r="D72">
        <v>89.250399999999999</v>
      </c>
    </row>
    <row r="73" spans="1:4" x14ac:dyDescent="0.2">
      <c r="A73" t="s">
        <v>287</v>
      </c>
      <c r="B73" t="s">
        <v>292</v>
      </c>
      <c r="C73">
        <v>1953</v>
      </c>
      <c r="D73">
        <v>91.089100000000002</v>
      </c>
    </row>
    <row r="74" spans="1:4" x14ac:dyDescent="0.2">
      <c r="A74" t="s">
        <v>287</v>
      </c>
      <c r="B74" t="s">
        <v>292</v>
      </c>
      <c r="C74">
        <v>1954</v>
      </c>
      <c r="D74">
        <v>87.600200000000001</v>
      </c>
    </row>
    <row r="75" spans="1:4" x14ac:dyDescent="0.2">
      <c r="A75" t="s">
        <v>287</v>
      </c>
      <c r="B75" t="s">
        <v>292</v>
      </c>
      <c r="C75">
        <v>1955</v>
      </c>
      <c r="D75">
        <v>84.1113</v>
      </c>
    </row>
    <row r="76" spans="1:4" x14ac:dyDescent="0.2">
      <c r="A76" t="s">
        <v>287</v>
      </c>
      <c r="B76" t="s">
        <v>292</v>
      </c>
      <c r="C76">
        <v>1956</v>
      </c>
      <c r="D76">
        <v>83.4983</v>
      </c>
    </row>
    <row r="77" spans="1:4" x14ac:dyDescent="0.2">
      <c r="A77" t="s">
        <v>287</v>
      </c>
      <c r="B77" t="s">
        <v>292</v>
      </c>
      <c r="C77">
        <v>1957</v>
      </c>
      <c r="D77">
        <v>87.835899999999995</v>
      </c>
    </row>
    <row r="78" spans="1:4" x14ac:dyDescent="0.2">
      <c r="A78" t="s">
        <v>287</v>
      </c>
      <c r="B78" t="s">
        <v>292</v>
      </c>
      <c r="C78">
        <v>1958</v>
      </c>
      <c r="D78">
        <v>85.62</v>
      </c>
    </row>
    <row r="79" spans="1:4" x14ac:dyDescent="0.2">
      <c r="A79" t="s">
        <v>287</v>
      </c>
      <c r="B79" t="s">
        <v>292</v>
      </c>
      <c r="C79">
        <v>1959</v>
      </c>
      <c r="D79">
        <v>86.704400000000007</v>
      </c>
    </row>
    <row r="80" spans="1:4" x14ac:dyDescent="0.2">
      <c r="A80" t="s">
        <v>287</v>
      </c>
      <c r="B80" t="s">
        <v>292</v>
      </c>
      <c r="C80">
        <v>1960</v>
      </c>
      <c r="D80">
        <v>90.146199999999993</v>
      </c>
    </row>
    <row r="81" spans="1:4" x14ac:dyDescent="0.2">
      <c r="A81" t="s">
        <v>287</v>
      </c>
      <c r="B81" t="s">
        <v>292</v>
      </c>
      <c r="C81">
        <v>1961</v>
      </c>
      <c r="D81">
        <v>90.900499999999994</v>
      </c>
    </row>
    <row r="82" spans="1:4" x14ac:dyDescent="0.2">
      <c r="A82" t="s">
        <v>287</v>
      </c>
      <c r="B82" t="s">
        <v>292</v>
      </c>
      <c r="C82">
        <v>1962</v>
      </c>
      <c r="D82">
        <v>93.022199999999998</v>
      </c>
    </row>
    <row r="83" spans="1:4" x14ac:dyDescent="0.2">
      <c r="A83" t="s">
        <v>287</v>
      </c>
      <c r="B83" t="s">
        <v>292</v>
      </c>
      <c r="C83">
        <v>1963</v>
      </c>
      <c r="D83">
        <v>97.218299999999999</v>
      </c>
    </row>
    <row r="84" spans="1:4" x14ac:dyDescent="0.2">
      <c r="A84" t="s">
        <v>287</v>
      </c>
      <c r="B84" t="s">
        <v>292</v>
      </c>
      <c r="C84">
        <v>1964</v>
      </c>
      <c r="D84">
        <v>96.180999999999997</v>
      </c>
    </row>
    <row r="85" spans="1:4" x14ac:dyDescent="0.2">
      <c r="A85" t="s">
        <v>287</v>
      </c>
      <c r="B85" t="s">
        <v>292</v>
      </c>
      <c r="C85">
        <v>1965</v>
      </c>
      <c r="D85">
        <v>95.945300000000003</v>
      </c>
    </row>
    <row r="86" spans="1:4" x14ac:dyDescent="0.2">
      <c r="A86" t="s">
        <v>287</v>
      </c>
      <c r="B86" t="s">
        <v>292</v>
      </c>
      <c r="C86">
        <v>1966</v>
      </c>
      <c r="D86">
        <v>95.615300000000005</v>
      </c>
    </row>
    <row r="87" spans="1:4" x14ac:dyDescent="0.2">
      <c r="A87" t="s">
        <v>287</v>
      </c>
      <c r="B87" t="s">
        <v>292</v>
      </c>
      <c r="C87">
        <v>1967</v>
      </c>
      <c r="D87">
        <v>95.285200000000003</v>
      </c>
    </row>
    <row r="88" spans="1:4" x14ac:dyDescent="0.2">
      <c r="A88" t="s">
        <v>287</v>
      </c>
      <c r="B88" t="s">
        <v>292</v>
      </c>
      <c r="C88">
        <v>1968</v>
      </c>
      <c r="D88">
        <v>95.898200000000003</v>
      </c>
    </row>
    <row r="89" spans="1:4" x14ac:dyDescent="0.2">
      <c r="A89" t="s">
        <v>287</v>
      </c>
      <c r="B89" t="s">
        <v>292</v>
      </c>
      <c r="C89">
        <v>1969</v>
      </c>
      <c r="D89">
        <v>93.918000000000006</v>
      </c>
    </row>
    <row r="90" spans="1:4" x14ac:dyDescent="0.2">
      <c r="A90" t="s">
        <v>287</v>
      </c>
      <c r="B90" t="s">
        <v>292</v>
      </c>
      <c r="C90">
        <v>1970</v>
      </c>
      <c r="D90">
        <v>93.587900000000005</v>
      </c>
    </row>
    <row r="91" spans="1:4" x14ac:dyDescent="0.2">
      <c r="A91" t="s">
        <v>287</v>
      </c>
      <c r="B91" t="s">
        <v>292</v>
      </c>
      <c r="C91">
        <v>1971</v>
      </c>
      <c r="D91">
        <v>97.076899999999995</v>
      </c>
    </row>
    <row r="92" spans="1:4" x14ac:dyDescent="0.2">
      <c r="A92" t="s">
        <v>287</v>
      </c>
      <c r="B92" t="s">
        <v>292</v>
      </c>
      <c r="C92">
        <v>1972</v>
      </c>
      <c r="D92">
        <v>97.831199999999995</v>
      </c>
    </row>
    <row r="93" spans="1:4" x14ac:dyDescent="0.2">
      <c r="A93" t="s">
        <v>287</v>
      </c>
      <c r="B93" t="s">
        <v>292</v>
      </c>
      <c r="C93">
        <v>1973</v>
      </c>
      <c r="D93">
        <v>98.208399999999997</v>
      </c>
    </row>
    <row r="94" spans="1:4" x14ac:dyDescent="0.2">
      <c r="A94" t="s">
        <v>287</v>
      </c>
      <c r="B94" t="s">
        <v>292</v>
      </c>
      <c r="C94">
        <v>1974</v>
      </c>
      <c r="D94">
        <v>97.878399999999999</v>
      </c>
    </row>
    <row r="95" spans="1:4" x14ac:dyDescent="0.2">
      <c r="A95" t="s">
        <v>287</v>
      </c>
      <c r="B95" t="s">
        <v>292</v>
      </c>
      <c r="C95">
        <v>1975</v>
      </c>
      <c r="D95">
        <v>97.406899999999993</v>
      </c>
    </row>
    <row r="96" spans="1:4" x14ac:dyDescent="0.2">
      <c r="A96" t="s">
        <v>287</v>
      </c>
      <c r="B96" t="s">
        <v>292</v>
      </c>
      <c r="C96">
        <v>1976</v>
      </c>
      <c r="D96">
        <v>96.793999999999997</v>
      </c>
    </row>
    <row r="97" spans="1:4" x14ac:dyDescent="0.2">
      <c r="A97" t="s">
        <v>287</v>
      </c>
      <c r="B97" t="s">
        <v>292</v>
      </c>
      <c r="C97">
        <v>1977</v>
      </c>
      <c r="D97">
        <v>96.841099999999997</v>
      </c>
    </row>
    <row r="98" spans="1:4" x14ac:dyDescent="0.2">
      <c r="A98" t="s">
        <v>287</v>
      </c>
      <c r="B98" t="s">
        <v>292</v>
      </c>
      <c r="C98">
        <v>1978</v>
      </c>
      <c r="D98">
        <v>97.2654</v>
      </c>
    </row>
    <row r="99" spans="1:4" x14ac:dyDescent="0.2">
      <c r="A99" t="s">
        <v>287</v>
      </c>
      <c r="B99" t="s">
        <v>292</v>
      </c>
      <c r="C99">
        <v>1979</v>
      </c>
      <c r="D99">
        <v>99.151300000000006</v>
      </c>
    </row>
    <row r="100" spans="1:4" x14ac:dyDescent="0.2">
      <c r="A100" t="s">
        <v>287</v>
      </c>
      <c r="B100" t="s">
        <v>292</v>
      </c>
      <c r="C100">
        <v>1980</v>
      </c>
      <c r="D100">
        <v>100</v>
      </c>
    </row>
    <row r="101" spans="1:4" x14ac:dyDescent="0.2">
      <c r="A101" t="s">
        <v>287</v>
      </c>
      <c r="B101" t="s">
        <v>292</v>
      </c>
      <c r="C101">
        <v>1981</v>
      </c>
      <c r="D101">
        <v>100.84869999999999</v>
      </c>
    </row>
    <row r="102" spans="1:4" x14ac:dyDescent="0.2">
      <c r="A102" t="s">
        <v>287</v>
      </c>
      <c r="B102" t="s">
        <v>292</v>
      </c>
      <c r="C102">
        <v>1982</v>
      </c>
      <c r="D102">
        <v>101.55589999999999</v>
      </c>
    </row>
    <row r="103" spans="1:4" x14ac:dyDescent="0.2">
      <c r="A103" t="s">
        <v>287</v>
      </c>
      <c r="B103" t="s">
        <v>292</v>
      </c>
      <c r="C103">
        <v>1983</v>
      </c>
      <c r="D103">
        <v>93.493600000000001</v>
      </c>
    </row>
    <row r="104" spans="1:4" x14ac:dyDescent="0.2">
      <c r="A104" t="s">
        <v>287</v>
      </c>
      <c r="B104" t="s">
        <v>292</v>
      </c>
      <c r="C104">
        <v>1984</v>
      </c>
      <c r="D104">
        <v>96.180999999999997</v>
      </c>
    </row>
    <row r="105" spans="1:4" x14ac:dyDescent="0.2">
      <c r="A105" t="s">
        <v>287</v>
      </c>
      <c r="B105" t="s">
        <v>292</v>
      </c>
      <c r="C105">
        <v>1985</v>
      </c>
      <c r="D105">
        <v>93.918000000000006</v>
      </c>
    </row>
    <row r="106" spans="1:4" x14ac:dyDescent="0.2">
      <c r="A106" t="s">
        <v>287</v>
      </c>
      <c r="B106" t="s">
        <v>292</v>
      </c>
      <c r="C106">
        <v>1986</v>
      </c>
      <c r="D106">
        <v>93.352199999999996</v>
      </c>
    </row>
    <row r="107" spans="1:4" x14ac:dyDescent="0.2">
      <c r="A107" t="s">
        <v>287</v>
      </c>
      <c r="B107" t="s">
        <v>292</v>
      </c>
      <c r="C107">
        <v>1987</v>
      </c>
      <c r="D107">
        <v>94.1066</v>
      </c>
    </row>
    <row r="108" spans="1:4" x14ac:dyDescent="0.2">
      <c r="A108" t="s">
        <v>287</v>
      </c>
      <c r="B108" t="s">
        <v>292</v>
      </c>
      <c r="C108">
        <v>1988</v>
      </c>
      <c r="D108">
        <v>92.644999999999996</v>
      </c>
    </row>
    <row r="109" spans="1:4" x14ac:dyDescent="0.2">
      <c r="A109" t="s">
        <v>287</v>
      </c>
      <c r="B109" t="s">
        <v>292</v>
      </c>
      <c r="C109">
        <v>1989</v>
      </c>
      <c r="D109">
        <v>92.644999999999996</v>
      </c>
    </row>
    <row r="110" spans="1:4" x14ac:dyDescent="0.2">
      <c r="A110" t="s">
        <v>287</v>
      </c>
      <c r="B110" t="s">
        <v>292</v>
      </c>
      <c r="C110">
        <v>1990</v>
      </c>
      <c r="D110">
        <v>95.568100000000001</v>
      </c>
    </row>
    <row r="111" spans="1:4" x14ac:dyDescent="0.2">
      <c r="A111" t="s">
        <v>287</v>
      </c>
      <c r="B111" t="s">
        <v>292</v>
      </c>
      <c r="C111">
        <v>1991</v>
      </c>
      <c r="D111">
        <v>94.813800000000001</v>
      </c>
    </row>
    <row r="112" spans="1:4" x14ac:dyDescent="0.2">
      <c r="A112" t="s">
        <v>287</v>
      </c>
      <c r="B112" t="s">
        <v>292</v>
      </c>
      <c r="C112">
        <v>1992</v>
      </c>
      <c r="D112">
        <v>93.4465</v>
      </c>
    </row>
    <row r="113" spans="1:4" x14ac:dyDescent="0.2">
      <c r="A113" t="s">
        <v>287</v>
      </c>
      <c r="B113" t="s">
        <v>292</v>
      </c>
      <c r="C113">
        <v>1993</v>
      </c>
      <c r="D113">
        <v>91.136300000000006</v>
      </c>
    </row>
    <row r="114" spans="1:4" x14ac:dyDescent="0.2">
      <c r="A114" t="s">
        <v>287</v>
      </c>
      <c r="B114" t="s">
        <v>292</v>
      </c>
      <c r="C114">
        <v>1994</v>
      </c>
      <c r="D114">
        <v>88.967500000000001</v>
      </c>
    </row>
    <row r="115" spans="1:4" x14ac:dyDescent="0.2">
      <c r="A115" t="s">
        <v>287</v>
      </c>
      <c r="B115" t="s">
        <v>292</v>
      </c>
      <c r="C115">
        <v>1995</v>
      </c>
      <c r="D115">
        <v>89.108900000000006</v>
      </c>
    </row>
    <row r="116" spans="1:4" x14ac:dyDescent="0.2">
      <c r="A116" t="s">
        <v>287</v>
      </c>
      <c r="B116" t="s">
        <v>292</v>
      </c>
      <c r="C116">
        <v>1996</v>
      </c>
      <c r="D116">
        <v>89.816100000000006</v>
      </c>
    </row>
    <row r="117" spans="1:4" x14ac:dyDescent="0.2">
      <c r="A117" t="s">
        <v>287</v>
      </c>
      <c r="B117" t="s">
        <v>292</v>
      </c>
      <c r="C117">
        <v>1997</v>
      </c>
      <c r="D117">
        <v>88.778899999999993</v>
      </c>
    </row>
    <row r="118" spans="1:4" x14ac:dyDescent="0.2">
      <c r="A118" t="s">
        <v>287</v>
      </c>
      <c r="B118" t="s">
        <v>292</v>
      </c>
      <c r="C118">
        <v>1998</v>
      </c>
      <c r="D118">
        <v>88.165999999999997</v>
      </c>
    </row>
    <row r="119" spans="1:4" x14ac:dyDescent="0.2">
      <c r="A119" t="s">
        <v>287</v>
      </c>
      <c r="B119" t="s">
        <v>292</v>
      </c>
      <c r="C119">
        <v>1999</v>
      </c>
      <c r="D119">
        <v>87.883099999999999</v>
      </c>
    </row>
    <row r="120" spans="1:4" x14ac:dyDescent="0.2">
      <c r="A120" t="s">
        <v>287</v>
      </c>
      <c r="B120" t="s">
        <v>292</v>
      </c>
      <c r="C120">
        <v>2000</v>
      </c>
      <c r="D120">
        <v>87.411600000000007</v>
      </c>
    </row>
    <row r="121" spans="1:4" x14ac:dyDescent="0.2">
      <c r="A121" t="s">
        <v>287</v>
      </c>
      <c r="B121" t="s">
        <v>292</v>
      </c>
      <c r="C121">
        <v>2001</v>
      </c>
      <c r="D121">
        <v>85.525700000000001</v>
      </c>
    </row>
    <row r="122" spans="1:4" x14ac:dyDescent="0.2">
      <c r="A122" t="s">
        <v>287</v>
      </c>
      <c r="B122" t="s">
        <v>292</v>
      </c>
      <c r="C122">
        <v>2002</v>
      </c>
      <c r="D122">
        <v>83.592600000000004</v>
      </c>
    </row>
    <row r="123" spans="1:4" x14ac:dyDescent="0.2">
      <c r="A123" t="s">
        <v>287</v>
      </c>
      <c r="B123" t="s">
        <v>292</v>
      </c>
      <c r="C123">
        <v>2003</v>
      </c>
      <c r="D123">
        <v>81.659599999999998</v>
      </c>
    </row>
    <row r="124" spans="1:4" x14ac:dyDescent="0.2">
      <c r="A124" t="s">
        <v>287</v>
      </c>
      <c r="B124" t="s">
        <v>292</v>
      </c>
      <c r="C124">
        <v>2004</v>
      </c>
      <c r="D124">
        <v>79.679400000000001</v>
      </c>
    </row>
    <row r="125" spans="1:4" x14ac:dyDescent="0.2">
      <c r="A125" t="s">
        <v>287</v>
      </c>
      <c r="B125" t="s">
        <v>292</v>
      </c>
      <c r="C125">
        <v>2005</v>
      </c>
      <c r="D125">
        <v>77.699200000000005</v>
      </c>
    </row>
    <row r="126" spans="1:4" x14ac:dyDescent="0.2">
      <c r="A126" t="s">
        <v>287</v>
      </c>
      <c r="B126" t="s">
        <v>292</v>
      </c>
      <c r="C126">
        <v>2006</v>
      </c>
      <c r="D126">
        <v>75.766099999999994</v>
      </c>
    </row>
    <row r="127" spans="1:4" x14ac:dyDescent="0.2">
      <c r="A127" t="s">
        <v>287</v>
      </c>
      <c r="B127" t="s">
        <v>292</v>
      </c>
      <c r="C127">
        <v>2007</v>
      </c>
      <c r="D127">
        <v>73.738799999999998</v>
      </c>
    </row>
    <row r="128" spans="1:4" x14ac:dyDescent="0.2">
      <c r="A128" t="s">
        <v>287</v>
      </c>
      <c r="B128" t="s">
        <v>292</v>
      </c>
      <c r="C128">
        <v>2008</v>
      </c>
      <c r="D128">
        <v>71.711500000000001</v>
      </c>
    </row>
    <row r="129" spans="1:4" x14ac:dyDescent="0.2">
      <c r="A129" t="s">
        <v>287</v>
      </c>
      <c r="B129" t="s">
        <v>292</v>
      </c>
      <c r="C129">
        <v>2009</v>
      </c>
      <c r="D129">
        <v>69.637</v>
      </c>
    </row>
    <row r="130" spans="1:4" x14ac:dyDescent="0.2">
      <c r="A130" t="s">
        <v>287</v>
      </c>
      <c r="B130" t="s">
        <v>292</v>
      </c>
      <c r="C130">
        <v>2010</v>
      </c>
      <c r="D130">
        <v>67.5625</v>
      </c>
    </row>
    <row r="131" spans="1:4" x14ac:dyDescent="0.2">
      <c r="A131" t="s">
        <v>287</v>
      </c>
      <c r="B131" t="s">
        <v>292</v>
      </c>
      <c r="C131">
        <v>2011</v>
      </c>
      <c r="D131">
        <v>64.733599999999996</v>
      </c>
    </row>
    <row r="132" spans="1:4" x14ac:dyDescent="0.2">
      <c r="A132" t="s">
        <v>287</v>
      </c>
      <c r="B132" t="s">
        <v>292</v>
      </c>
      <c r="C132">
        <v>2012</v>
      </c>
      <c r="D132">
        <v>63.460599999999999</v>
      </c>
    </row>
    <row r="133" spans="1:4" x14ac:dyDescent="0.2">
      <c r="A133" t="s">
        <v>287</v>
      </c>
      <c r="B133" t="s">
        <v>292</v>
      </c>
      <c r="C133">
        <v>2013</v>
      </c>
      <c r="D133">
        <v>63.130600000000001</v>
      </c>
    </row>
    <row r="134" spans="1:4" x14ac:dyDescent="0.2">
      <c r="A134" t="s">
        <v>287</v>
      </c>
      <c r="B134" t="s">
        <v>292</v>
      </c>
      <c r="C134">
        <v>2014</v>
      </c>
      <c r="D134">
        <v>61.904800000000002</v>
      </c>
    </row>
    <row r="135" spans="1:4" x14ac:dyDescent="0.2">
      <c r="A135" t="s">
        <v>287</v>
      </c>
      <c r="B135" t="s">
        <v>292</v>
      </c>
      <c r="C135">
        <v>2015</v>
      </c>
      <c r="D135">
        <v>61.904800000000002</v>
      </c>
    </row>
    <row r="136" spans="1:4" x14ac:dyDescent="0.2">
      <c r="A136" t="s">
        <v>287</v>
      </c>
      <c r="B136" t="s">
        <v>292</v>
      </c>
      <c r="C136">
        <v>2016</v>
      </c>
      <c r="D136">
        <v>61.904800000000002</v>
      </c>
    </row>
    <row r="137" spans="1:4" x14ac:dyDescent="0.2">
      <c r="A137" t="s">
        <v>287</v>
      </c>
      <c r="B137" t="s">
        <v>292</v>
      </c>
      <c r="C137">
        <v>2017</v>
      </c>
      <c r="D137">
        <v>61.904800000000002</v>
      </c>
    </row>
    <row r="138" spans="1:4" x14ac:dyDescent="0.2">
      <c r="A138" t="s">
        <v>287</v>
      </c>
      <c r="B138" t="s">
        <v>292</v>
      </c>
      <c r="C138">
        <v>2018</v>
      </c>
      <c r="D138">
        <v>61.904800000000002</v>
      </c>
    </row>
    <row r="139" spans="1:4" x14ac:dyDescent="0.2">
      <c r="A139" t="s">
        <v>287</v>
      </c>
      <c r="B139" t="s">
        <v>292</v>
      </c>
      <c r="C139">
        <v>2019</v>
      </c>
      <c r="D139">
        <v>61.904800000000002</v>
      </c>
    </row>
    <row r="140" spans="1:4" x14ac:dyDescent="0.2">
      <c r="A140" t="s">
        <v>288</v>
      </c>
      <c r="B140" t="s">
        <v>293</v>
      </c>
      <c r="C140">
        <v>1951</v>
      </c>
      <c r="D140">
        <v>93.969399999999993</v>
      </c>
    </row>
    <row r="141" spans="1:4" x14ac:dyDescent="0.2">
      <c r="A141" t="s">
        <v>288</v>
      </c>
      <c r="B141" t="s">
        <v>293</v>
      </c>
      <c r="C141">
        <v>1952</v>
      </c>
      <c r="D141">
        <v>95.110900000000001</v>
      </c>
    </row>
    <row r="142" spans="1:4" x14ac:dyDescent="0.2">
      <c r="A142" t="s">
        <v>288</v>
      </c>
      <c r="B142" t="s">
        <v>293</v>
      </c>
      <c r="C142">
        <v>1953</v>
      </c>
      <c r="D142">
        <v>94.421700000000001</v>
      </c>
    </row>
    <row r="143" spans="1:4" x14ac:dyDescent="0.2">
      <c r="A143" t="s">
        <v>288</v>
      </c>
      <c r="B143" t="s">
        <v>293</v>
      </c>
      <c r="C143">
        <v>1954</v>
      </c>
      <c r="D143">
        <v>91.858699999999999</v>
      </c>
    </row>
    <row r="144" spans="1:4" x14ac:dyDescent="0.2">
      <c r="A144" t="s">
        <v>288</v>
      </c>
      <c r="B144" t="s">
        <v>293</v>
      </c>
      <c r="C144">
        <v>1955</v>
      </c>
      <c r="D144">
        <v>90.351100000000002</v>
      </c>
    </row>
    <row r="145" spans="1:4" x14ac:dyDescent="0.2">
      <c r="A145" t="s">
        <v>288</v>
      </c>
      <c r="B145" t="s">
        <v>293</v>
      </c>
      <c r="C145">
        <v>1956</v>
      </c>
      <c r="D145">
        <v>90.760300000000001</v>
      </c>
    </row>
    <row r="146" spans="1:4" x14ac:dyDescent="0.2">
      <c r="A146" t="s">
        <v>288</v>
      </c>
      <c r="B146" t="s">
        <v>293</v>
      </c>
      <c r="C146">
        <v>1957</v>
      </c>
      <c r="D146">
        <v>89.941800000000001</v>
      </c>
    </row>
    <row r="147" spans="1:4" x14ac:dyDescent="0.2">
      <c r="A147" t="s">
        <v>288</v>
      </c>
      <c r="B147" t="s">
        <v>293</v>
      </c>
      <c r="C147">
        <v>1958</v>
      </c>
      <c r="D147">
        <v>90.760300000000001</v>
      </c>
    </row>
    <row r="148" spans="1:4" x14ac:dyDescent="0.2">
      <c r="A148" t="s">
        <v>288</v>
      </c>
      <c r="B148" t="s">
        <v>293</v>
      </c>
      <c r="C148">
        <v>1959</v>
      </c>
      <c r="D148">
        <v>92.504800000000003</v>
      </c>
    </row>
    <row r="149" spans="1:4" x14ac:dyDescent="0.2">
      <c r="A149" t="s">
        <v>288</v>
      </c>
      <c r="B149" t="s">
        <v>293</v>
      </c>
      <c r="C149">
        <v>1960</v>
      </c>
      <c r="D149">
        <v>92.461799999999997</v>
      </c>
    </row>
    <row r="150" spans="1:4" x14ac:dyDescent="0.2">
      <c r="A150" t="s">
        <v>288</v>
      </c>
      <c r="B150" t="s">
        <v>293</v>
      </c>
      <c r="C150">
        <v>1961</v>
      </c>
      <c r="D150">
        <v>91.837199999999996</v>
      </c>
    </row>
    <row r="151" spans="1:4" x14ac:dyDescent="0.2">
      <c r="A151" t="s">
        <v>288</v>
      </c>
      <c r="B151" t="s">
        <v>293</v>
      </c>
      <c r="C151">
        <v>1962</v>
      </c>
      <c r="D151">
        <v>91.277199999999993</v>
      </c>
    </row>
    <row r="152" spans="1:4" x14ac:dyDescent="0.2">
      <c r="A152" t="s">
        <v>288</v>
      </c>
      <c r="B152" t="s">
        <v>293</v>
      </c>
      <c r="C152">
        <v>1963</v>
      </c>
      <c r="D152">
        <v>94.357100000000003</v>
      </c>
    </row>
    <row r="153" spans="1:4" x14ac:dyDescent="0.2">
      <c r="A153" t="s">
        <v>288</v>
      </c>
      <c r="B153" t="s">
        <v>293</v>
      </c>
      <c r="C153">
        <v>1964</v>
      </c>
      <c r="D153">
        <v>92.763300000000001</v>
      </c>
    </row>
    <row r="154" spans="1:4" x14ac:dyDescent="0.2">
      <c r="A154" t="s">
        <v>288</v>
      </c>
      <c r="B154" t="s">
        <v>293</v>
      </c>
      <c r="C154">
        <v>1965</v>
      </c>
      <c r="D154">
        <v>92.052599999999998</v>
      </c>
    </row>
    <row r="155" spans="1:4" x14ac:dyDescent="0.2">
      <c r="A155" t="s">
        <v>288</v>
      </c>
      <c r="B155" t="s">
        <v>293</v>
      </c>
      <c r="C155">
        <v>1966</v>
      </c>
      <c r="D155">
        <v>91.471000000000004</v>
      </c>
    </row>
    <row r="156" spans="1:4" x14ac:dyDescent="0.2">
      <c r="A156" t="s">
        <v>288</v>
      </c>
      <c r="B156" t="s">
        <v>293</v>
      </c>
      <c r="C156">
        <v>1967</v>
      </c>
      <c r="D156">
        <v>92.677099999999996</v>
      </c>
    </row>
    <row r="157" spans="1:4" x14ac:dyDescent="0.2">
      <c r="A157" t="s">
        <v>288</v>
      </c>
      <c r="B157" t="s">
        <v>293</v>
      </c>
      <c r="C157">
        <v>1968</v>
      </c>
      <c r="D157">
        <v>93.689400000000006</v>
      </c>
    </row>
    <row r="158" spans="1:4" x14ac:dyDescent="0.2">
      <c r="A158" t="s">
        <v>288</v>
      </c>
      <c r="B158" t="s">
        <v>293</v>
      </c>
      <c r="C158">
        <v>1969</v>
      </c>
      <c r="D158">
        <v>92.418700000000001</v>
      </c>
    </row>
    <row r="159" spans="1:4" x14ac:dyDescent="0.2">
      <c r="A159" t="s">
        <v>288</v>
      </c>
      <c r="B159" t="s">
        <v>293</v>
      </c>
      <c r="C159">
        <v>1970</v>
      </c>
      <c r="D159">
        <v>91.772599999999997</v>
      </c>
    </row>
    <row r="160" spans="1:4" x14ac:dyDescent="0.2">
      <c r="A160" t="s">
        <v>288</v>
      </c>
      <c r="B160" t="s">
        <v>293</v>
      </c>
      <c r="C160">
        <v>1971</v>
      </c>
      <c r="D160">
        <v>94.723200000000006</v>
      </c>
    </row>
    <row r="161" spans="1:4" x14ac:dyDescent="0.2">
      <c r="A161" t="s">
        <v>288</v>
      </c>
      <c r="B161" t="s">
        <v>293</v>
      </c>
      <c r="C161">
        <v>1972</v>
      </c>
      <c r="D161">
        <v>95.067800000000005</v>
      </c>
    </row>
    <row r="162" spans="1:4" x14ac:dyDescent="0.2">
      <c r="A162" t="s">
        <v>288</v>
      </c>
      <c r="B162" t="s">
        <v>293</v>
      </c>
      <c r="C162">
        <v>1973</v>
      </c>
      <c r="D162">
        <v>95.153999999999996</v>
      </c>
    </row>
    <row r="163" spans="1:4" x14ac:dyDescent="0.2">
      <c r="A163" t="s">
        <v>288</v>
      </c>
      <c r="B163" t="s">
        <v>293</v>
      </c>
      <c r="C163">
        <v>1974</v>
      </c>
      <c r="D163">
        <v>95.240099999999998</v>
      </c>
    </row>
    <row r="164" spans="1:4" x14ac:dyDescent="0.2">
      <c r="A164" t="s">
        <v>288</v>
      </c>
      <c r="B164" t="s">
        <v>293</v>
      </c>
      <c r="C164">
        <v>1975</v>
      </c>
      <c r="D164">
        <v>95.240099999999998</v>
      </c>
    </row>
    <row r="165" spans="1:4" x14ac:dyDescent="0.2">
      <c r="A165" t="s">
        <v>288</v>
      </c>
      <c r="B165" t="s">
        <v>293</v>
      </c>
      <c r="C165">
        <v>1976</v>
      </c>
      <c r="D165">
        <v>95.089399999999998</v>
      </c>
    </row>
    <row r="166" spans="1:4" x14ac:dyDescent="0.2">
      <c r="A166" t="s">
        <v>288</v>
      </c>
      <c r="B166" t="s">
        <v>293</v>
      </c>
      <c r="C166">
        <v>1977</v>
      </c>
      <c r="D166">
        <v>95.541700000000006</v>
      </c>
    </row>
    <row r="167" spans="1:4" x14ac:dyDescent="0.2">
      <c r="A167" t="s">
        <v>288</v>
      </c>
      <c r="B167" t="s">
        <v>293</v>
      </c>
      <c r="C167">
        <v>1978</v>
      </c>
      <c r="D167">
        <v>96.403199999999998</v>
      </c>
    </row>
    <row r="168" spans="1:4" x14ac:dyDescent="0.2">
      <c r="A168" t="s">
        <v>288</v>
      </c>
      <c r="B168" t="s">
        <v>293</v>
      </c>
      <c r="C168">
        <v>1979</v>
      </c>
      <c r="D168">
        <v>98.729299999999995</v>
      </c>
    </row>
    <row r="169" spans="1:4" x14ac:dyDescent="0.2">
      <c r="A169" t="s">
        <v>288</v>
      </c>
      <c r="B169" t="s">
        <v>293</v>
      </c>
      <c r="C169">
        <v>1980</v>
      </c>
      <c r="D169">
        <v>100</v>
      </c>
    </row>
    <row r="170" spans="1:4" x14ac:dyDescent="0.2">
      <c r="A170" t="s">
        <v>288</v>
      </c>
      <c r="B170" t="s">
        <v>293</v>
      </c>
      <c r="C170">
        <v>1981</v>
      </c>
      <c r="D170">
        <v>101.3569</v>
      </c>
    </row>
    <row r="171" spans="1:4" x14ac:dyDescent="0.2">
      <c r="A171" t="s">
        <v>288</v>
      </c>
      <c r="B171" t="s">
        <v>293</v>
      </c>
      <c r="C171">
        <v>1982</v>
      </c>
      <c r="D171">
        <v>102.4984</v>
      </c>
    </row>
    <row r="172" spans="1:4" x14ac:dyDescent="0.2">
      <c r="A172" t="s">
        <v>288</v>
      </c>
      <c r="B172" t="s">
        <v>293</v>
      </c>
      <c r="C172">
        <v>1983</v>
      </c>
      <c r="D172">
        <v>94.809399999999997</v>
      </c>
    </row>
    <row r="173" spans="1:4" x14ac:dyDescent="0.2">
      <c r="A173" t="s">
        <v>288</v>
      </c>
      <c r="B173" t="s">
        <v>293</v>
      </c>
      <c r="C173">
        <v>1984</v>
      </c>
      <c r="D173">
        <v>97.695499999999996</v>
      </c>
    </row>
    <row r="174" spans="1:4" x14ac:dyDescent="0.2">
      <c r="A174" t="s">
        <v>288</v>
      </c>
      <c r="B174" t="s">
        <v>293</v>
      </c>
      <c r="C174">
        <v>1985</v>
      </c>
      <c r="D174">
        <v>95.627799999999993</v>
      </c>
    </row>
    <row r="175" spans="1:4" x14ac:dyDescent="0.2">
      <c r="A175" t="s">
        <v>288</v>
      </c>
      <c r="B175" t="s">
        <v>293</v>
      </c>
      <c r="C175">
        <v>1986</v>
      </c>
      <c r="D175">
        <v>95.261700000000005</v>
      </c>
    </row>
    <row r="176" spans="1:4" x14ac:dyDescent="0.2">
      <c r="A176" t="s">
        <v>288</v>
      </c>
      <c r="B176" t="s">
        <v>293</v>
      </c>
      <c r="C176">
        <v>1987</v>
      </c>
      <c r="D176">
        <v>96.209299999999999</v>
      </c>
    </row>
    <row r="177" spans="1:4" x14ac:dyDescent="0.2">
      <c r="A177" t="s">
        <v>288</v>
      </c>
      <c r="B177" t="s">
        <v>293</v>
      </c>
      <c r="C177">
        <v>1988</v>
      </c>
      <c r="D177">
        <v>94.873999999999995</v>
      </c>
    </row>
    <row r="178" spans="1:4" x14ac:dyDescent="0.2">
      <c r="A178" t="s">
        <v>288</v>
      </c>
      <c r="B178" t="s">
        <v>293</v>
      </c>
      <c r="C178">
        <v>1989</v>
      </c>
      <c r="D178">
        <v>94.766300000000001</v>
      </c>
    </row>
    <row r="179" spans="1:4" x14ac:dyDescent="0.2">
      <c r="A179" t="s">
        <v>288</v>
      </c>
      <c r="B179" t="s">
        <v>293</v>
      </c>
      <c r="C179">
        <v>1990</v>
      </c>
      <c r="D179">
        <v>97.609300000000005</v>
      </c>
    </row>
    <row r="180" spans="1:4" x14ac:dyDescent="0.2">
      <c r="A180" t="s">
        <v>288</v>
      </c>
      <c r="B180" t="s">
        <v>293</v>
      </c>
      <c r="C180">
        <v>1991</v>
      </c>
      <c r="D180">
        <v>96.661600000000007</v>
      </c>
    </row>
    <row r="181" spans="1:4" x14ac:dyDescent="0.2">
      <c r="A181" t="s">
        <v>288</v>
      </c>
      <c r="B181" t="s">
        <v>293</v>
      </c>
      <c r="C181">
        <v>1992</v>
      </c>
      <c r="D181">
        <v>95.153999999999996</v>
      </c>
    </row>
    <row r="182" spans="1:4" x14ac:dyDescent="0.2">
      <c r="A182" t="s">
        <v>288</v>
      </c>
      <c r="B182" t="s">
        <v>293</v>
      </c>
      <c r="C182">
        <v>1993</v>
      </c>
      <c r="D182">
        <v>92.634100000000004</v>
      </c>
    </row>
    <row r="183" spans="1:4" x14ac:dyDescent="0.2">
      <c r="A183" t="s">
        <v>288</v>
      </c>
      <c r="B183" t="s">
        <v>293</v>
      </c>
      <c r="C183">
        <v>1994</v>
      </c>
      <c r="D183">
        <v>90.286500000000004</v>
      </c>
    </row>
    <row r="184" spans="1:4" x14ac:dyDescent="0.2">
      <c r="A184" t="s">
        <v>288</v>
      </c>
      <c r="B184" t="s">
        <v>293</v>
      </c>
      <c r="C184">
        <v>1995</v>
      </c>
      <c r="D184">
        <v>90.071100000000001</v>
      </c>
    </row>
    <row r="185" spans="1:4" x14ac:dyDescent="0.2">
      <c r="A185" t="s">
        <v>288</v>
      </c>
      <c r="B185" t="s">
        <v>293</v>
      </c>
      <c r="C185">
        <v>1996</v>
      </c>
      <c r="D185">
        <v>90.4803</v>
      </c>
    </row>
    <row r="186" spans="1:4" x14ac:dyDescent="0.2">
      <c r="A186" t="s">
        <v>288</v>
      </c>
      <c r="B186" t="s">
        <v>293</v>
      </c>
      <c r="C186">
        <v>1997</v>
      </c>
      <c r="D186">
        <v>89.209599999999995</v>
      </c>
    </row>
    <row r="187" spans="1:4" x14ac:dyDescent="0.2">
      <c r="A187" t="s">
        <v>288</v>
      </c>
      <c r="B187" t="s">
        <v>293</v>
      </c>
      <c r="C187">
        <v>1998</v>
      </c>
      <c r="D187">
        <v>88.391099999999994</v>
      </c>
    </row>
    <row r="188" spans="1:4" x14ac:dyDescent="0.2">
      <c r="A188" t="s">
        <v>288</v>
      </c>
      <c r="B188" t="s">
        <v>293</v>
      </c>
      <c r="C188">
        <v>1999</v>
      </c>
      <c r="D188">
        <v>87.960400000000007</v>
      </c>
    </row>
    <row r="189" spans="1:4" x14ac:dyDescent="0.2">
      <c r="A189" t="s">
        <v>288</v>
      </c>
      <c r="B189" t="s">
        <v>293</v>
      </c>
      <c r="C189">
        <v>2000</v>
      </c>
      <c r="D189">
        <v>87.357299999999995</v>
      </c>
    </row>
    <row r="190" spans="1:4" x14ac:dyDescent="0.2">
      <c r="A190" t="s">
        <v>288</v>
      </c>
      <c r="B190" t="s">
        <v>293</v>
      </c>
      <c r="C190">
        <v>2001</v>
      </c>
      <c r="D190">
        <v>85.871200000000002</v>
      </c>
    </row>
    <row r="191" spans="1:4" x14ac:dyDescent="0.2">
      <c r="A191" t="s">
        <v>288</v>
      </c>
      <c r="B191" t="s">
        <v>293</v>
      </c>
      <c r="C191">
        <v>2002</v>
      </c>
      <c r="D191">
        <v>84.363600000000005</v>
      </c>
    </row>
    <row r="192" spans="1:4" x14ac:dyDescent="0.2">
      <c r="A192" t="s">
        <v>288</v>
      </c>
      <c r="B192" t="s">
        <v>293</v>
      </c>
      <c r="C192">
        <v>2003</v>
      </c>
      <c r="D192">
        <v>82.812799999999996</v>
      </c>
    </row>
    <row r="193" spans="1:4" x14ac:dyDescent="0.2">
      <c r="A193" t="s">
        <v>288</v>
      </c>
      <c r="B193" t="s">
        <v>293</v>
      </c>
      <c r="C193">
        <v>2004</v>
      </c>
      <c r="D193">
        <v>81.240600000000001</v>
      </c>
    </row>
    <row r="194" spans="1:4" x14ac:dyDescent="0.2">
      <c r="A194" t="s">
        <v>288</v>
      </c>
      <c r="B194" t="s">
        <v>293</v>
      </c>
      <c r="C194">
        <v>2005</v>
      </c>
      <c r="D194">
        <v>79.625200000000007</v>
      </c>
    </row>
    <row r="195" spans="1:4" x14ac:dyDescent="0.2">
      <c r="A195" t="s">
        <v>288</v>
      </c>
      <c r="B195" t="s">
        <v>293</v>
      </c>
      <c r="C195">
        <v>2006</v>
      </c>
      <c r="D195">
        <v>77.772999999999996</v>
      </c>
    </row>
    <row r="196" spans="1:4" x14ac:dyDescent="0.2">
      <c r="A196" t="s">
        <v>288</v>
      </c>
      <c r="B196" t="s">
        <v>293</v>
      </c>
      <c r="C196">
        <v>2007</v>
      </c>
      <c r="D196">
        <v>75.877700000000004</v>
      </c>
    </row>
    <row r="197" spans="1:4" x14ac:dyDescent="0.2">
      <c r="A197" t="s">
        <v>288</v>
      </c>
      <c r="B197" t="s">
        <v>293</v>
      </c>
      <c r="C197">
        <v>2008</v>
      </c>
      <c r="D197">
        <v>73.917699999999996</v>
      </c>
    </row>
    <row r="198" spans="1:4" x14ac:dyDescent="0.2">
      <c r="A198" t="s">
        <v>288</v>
      </c>
      <c r="B198" t="s">
        <v>293</v>
      </c>
      <c r="C198">
        <v>2009</v>
      </c>
      <c r="D198">
        <v>71.936199999999999</v>
      </c>
    </row>
    <row r="199" spans="1:4" x14ac:dyDescent="0.2">
      <c r="A199" t="s">
        <v>288</v>
      </c>
      <c r="B199" t="s">
        <v>293</v>
      </c>
      <c r="C199">
        <v>2010</v>
      </c>
      <c r="D199">
        <v>69.911699999999996</v>
      </c>
    </row>
    <row r="200" spans="1:4" x14ac:dyDescent="0.2">
      <c r="A200" t="s">
        <v>288</v>
      </c>
      <c r="B200" t="s">
        <v>293</v>
      </c>
      <c r="C200">
        <v>2011</v>
      </c>
      <c r="D200">
        <v>66.982600000000005</v>
      </c>
    </row>
    <row r="201" spans="1:4" x14ac:dyDescent="0.2">
      <c r="A201" t="s">
        <v>288</v>
      </c>
      <c r="B201" t="s">
        <v>293</v>
      </c>
      <c r="C201">
        <v>2012</v>
      </c>
      <c r="D201">
        <v>65.711799999999997</v>
      </c>
    </row>
    <row r="202" spans="1:4" x14ac:dyDescent="0.2">
      <c r="A202" t="s">
        <v>288</v>
      </c>
      <c r="B202" t="s">
        <v>293</v>
      </c>
      <c r="C202">
        <v>2013</v>
      </c>
      <c r="D202">
        <v>65.345699999999994</v>
      </c>
    </row>
    <row r="203" spans="1:4" x14ac:dyDescent="0.2">
      <c r="A203" t="s">
        <v>288</v>
      </c>
      <c r="B203" t="s">
        <v>293</v>
      </c>
      <c r="C203">
        <v>2014</v>
      </c>
      <c r="D203">
        <v>64.053399999999996</v>
      </c>
    </row>
    <row r="204" spans="1:4" x14ac:dyDescent="0.2">
      <c r="A204" t="s">
        <v>288</v>
      </c>
      <c r="B204" t="s">
        <v>293</v>
      </c>
      <c r="C204">
        <v>2015</v>
      </c>
      <c r="D204">
        <v>64.053399999999996</v>
      </c>
    </row>
    <row r="205" spans="1:4" x14ac:dyDescent="0.2">
      <c r="A205" t="s">
        <v>288</v>
      </c>
      <c r="B205" t="s">
        <v>293</v>
      </c>
      <c r="C205">
        <v>2016</v>
      </c>
      <c r="D205">
        <v>64.053399999999996</v>
      </c>
    </row>
    <row r="206" spans="1:4" x14ac:dyDescent="0.2">
      <c r="A206" t="s">
        <v>288</v>
      </c>
      <c r="B206" t="s">
        <v>293</v>
      </c>
      <c r="C206">
        <v>2017</v>
      </c>
      <c r="D206">
        <v>64.053399999999996</v>
      </c>
    </row>
    <row r="207" spans="1:4" x14ac:dyDescent="0.2">
      <c r="A207" t="s">
        <v>288</v>
      </c>
      <c r="B207" t="s">
        <v>293</v>
      </c>
      <c r="C207">
        <v>2018</v>
      </c>
      <c r="D207">
        <v>64.053399999999996</v>
      </c>
    </row>
    <row r="208" spans="1:4" x14ac:dyDescent="0.2">
      <c r="A208" t="s">
        <v>288</v>
      </c>
      <c r="B208" t="s">
        <v>293</v>
      </c>
      <c r="C208">
        <v>2019</v>
      </c>
      <c r="D208">
        <v>64.053399999999996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033F-F7E4-4A14-8956-9CA83B90665E}">
  <dimension ref="A1:E52"/>
  <sheetViews>
    <sheetView workbookViewId="0">
      <selection activeCell="B53" sqref="B53"/>
    </sheetView>
  </sheetViews>
  <sheetFormatPr baseColWidth="10" defaultColWidth="8.83203125" defaultRowHeight="15" x14ac:dyDescent="0.2"/>
  <cols>
    <col min="1" max="1" width="25.6640625" bestFit="1" customWidth="1"/>
    <col min="2" max="2" width="54.1640625" bestFit="1" customWidth="1"/>
    <col min="3" max="3" width="16.5" bestFit="1" customWidth="1"/>
    <col min="4" max="4" width="7.83203125" bestFit="1" customWidth="1"/>
    <col min="5" max="5" width="13.33203125" bestFit="1" customWidth="1"/>
  </cols>
  <sheetData>
    <row r="1" spans="1:5" x14ac:dyDescent="0.2">
      <c r="A1" s="5" t="s">
        <v>167</v>
      </c>
      <c r="B1" s="5" t="s">
        <v>168</v>
      </c>
      <c r="C1" s="5" t="s">
        <v>169</v>
      </c>
      <c r="D1" s="5" t="s">
        <v>183</v>
      </c>
      <c r="E1" s="5" t="s">
        <v>185</v>
      </c>
    </row>
    <row r="2" spans="1:5" x14ac:dyDescent="0.2">
      <c r="A2" t="s">
        <v>0</v>
      </c>
      <c r="B2" t="s">
        <v>170</v>
      </c>
      <c r="C2" t="s">
        <v>182</v>
      </c>
      <c r="D2" t="s">
        <v>184</v>
      </c>
      <c r="E2" t="s">
        <v>186</v>
      </c>
    </row>
    <row r="3" spans="1:5" x14ac:dyDescent="0.2">
      <c r="A3" t="s">
        <v>1</v>
      </c>
      <c r="B3" t="s">
        <v>172</v>
      </c>
      <c r="C3" t="s">
        <v>182</v>
      </c>
      <c r="D3" t="s">
        <v>184</v>
      </c>
      <c r="E3" t="s">
        <v>186</v>
      </c>
    </row>
    <row r="4" spans="1:5" x14ac:dyDescent="0.2">
      <c r="A4" t="s">
        <v>2</v>
      </c>
      <c r="B4" t="s">
        <v>171</v>
      </c>
      <c r="C4" t="s">
        <v>182</v>
      </c>
      <c r="D4" t="s">
        <v>184</v>
      </c>
      <c r="E4" t="s">
        <v>186</v>
      </c>
    </row>
    <row r="5" spans="1:5" x14ac:dyDescent="0.2">
      <c r="A5" t="s">
        <v>3</v>
      </c>
      <c r="B5" t="s">
        <v>173</v>
      </c>
      <c r="C5" t="s">
        <v>182</v>
      </c>
      <c r="D5" t="s">
        <v>184</v>
      </c>
      <c r="E5" t="s">
        <v>186</v>
      </c>
    </row>
    <row r="6" spans="1:5" x14ac:dyDescent="0.2">
      <c r="A6" t="s">
        <v>4</v>
      </c>
      <c r="B6" t="s">
        <v>174</v>
      </c>
      <c r="C6" t="s">
        <v>182</v>
      </c>
      <c r="D6" t="s">
        <v>184</v>
      </c>
      <c r="E6" t="s">
        <v>186</v>
      </c>
    </row>
    <row r="7" spans="1:5" x14ac:dyDescent="0.2">
      <c r="A7" t="s">
        <v>5</v>
      </c>
      <c r="B7" t="s">
        <v>175</v>
      </c>
      <c r="C7" t="s">
        <v>182</v>
      </c>
      <c r="D7" t="s">
        <v>184</v>
      </c>
      <c r="E7" t="s">
        <v>186</v>
      </c>
    </row>
    <row r="8" spans="1:5" x14ac:dyDescent="0.2">
      <c r="A8" t="s">
        <v>6</v>
      </c>
      <c r="B8" t="s">
        <v>176</v>
      </c>
      <c r="C8" t="s">
        <v>182</v>
      </c>
      <c r="D8" t="s">
        <v>184</v>
      </c>
      <c r="E8" t="s">
        <v>186</v>
      </c>
    </row>
    <row r="9" spans="1:5" x14ac:dyDescent="0.2">
      <c r="A9" t="s">
        <v>7</v>
      </c>
      <c r="B9" t="s">
        <v>177</v>
      </c>
      <c r="C9" t="s">
        <v>182</v>
      </c>
      <c r="D9" t="s">
        <v>184</v>
      </c>
      <c r="E9" t="s">
        <v>186</v>
      </c>
    </row>
    <row r="10" spans="1:5" x14ac:dyDescent="0.2">
      <c r="A10" t="s">
        <v>8</v>
      </c>
      <c r="B10" t="s">
        <v>178</v>
      </c>
      <c r="C10" t="s">
        <v>182</v>
      </c>
      <c r="D10" t="s">
        <v>184</v>
      </c>
      <c r="E10" t="s">
        <v>186</v>
      </c>
    </row>
    <row r="11" spans="1:5" x14ac:dyDescent="0.2">
      <c r="A11" t="s">
        <v>9</v>
      </c>
      <c r="B11" t="s">
        <v>179</v>
      </c>
      <c r="C11" t="s">
        <v>182</v>
      </c>
      <c r="D11" t="s">
        <v>184</v>
      </c>
      <c r="E11" t="s">
        <v>186</v>
      </c>
    </row>
    <row r="12" spans="1:5" x14ac:dyDescent="0.2">
      <c r="A12" t="s">
        <v>10</v>
      </c>
      <c r="B12" t="s">
        <v>180</v>
      </c>
      <c r="C12" t="s">
        <v>182</v>
      </c>
      <c r="D12" t="s">
        <v>184</v>
      </c>
      <c r="E12" t="s">
        <v>186</v>
      </c>
    </row>
    <row r="13" spans="1:5" x14ac:dyDescent="0.2">
      <c r="A13" t="s">
        <v>11</v>
      </c>
      <c r="B13" t="s">
        <v>181</v>
      </c>
      <c r="C13" t="s">
        <v>182</v>
      </c>
      <c r="D13" t="s">
        <v>184</v>
      </c>
      <c r="E13" t="s">
        <v>186</v>
      </c>
    </row>
    <row r="14" spans="1:5" x14ac:dyDescent="0.2">
      <c r="A14" t="s">
        <v>105</v>
      </c>
      <c r="B14" t="s">
        <v>187</v>
      </c>
      <c r="C14" t="s">
        <v>220</v>
      </c>
      <c r="D14" t="s">
        <v>221</v>
      </c>
      <c r="E14" t="s">
        <v>222</v>
      </c>
    </row>
    <row r="15" spans="1:5" x14ac:dyDescent="0.2">
      <c r="A15" s="27" t="s">
        <v>133</v>
      </c>
      <c r="B15" s="27" t="s">
        <v>188</v>
      </c>
      <c r="C15" s="27" t="s">
        <v>220</v>
      </c>
      <c r="D15" s="27" t="s">
        <v>221</v>
      </c>
      <c r="E15" s="27">
        <v>1991</v>
      </c>
    </row>
    <row r="16" spans="1:5" x14ac:dyDescent="0.2">
      <c r="A16" t="s">
        <v>134</v>
      </c>
      <c r="B16" t="s">
        <v>189</v>
      </c>
      <c r="C16" t="s">
        <v>220</v>
      </c>
      <c r="D16" t="s">
        <v>221</v>
      </c>
      <c r="E16">
        <v>1991</v>
      </c>
    </row>
    <row r="17" spans="1:5" x14ac:dyDescent="0.2">
      <c r="A17" t="s">
        <v>135</v>
      </c>
      <c r="B17" t="s">
        <v>190</v>
      </c>
      <c r="C17" t="s">
        <v>220</v>
      </c>
      <c r="D17" t="s">
        <v>221</v>
      </c>
      <c r="E17">
        <v>1991</v>
      </c>
    </row>
    <row r="18" spans="1:5" x14ac:dyDescent="0.2">
      <c r="A18" s="27" t="s">
        <v>136</v>
      </c>
      <c r="B18" s="27" t="s">
        <v>191</v>
      </c>
      <c r="C18" s="27" t="s">
        <v>220</v>
      </c>
      <c r="D18" s="27" t="s">
        <v>221</v>
      </c>
      <c r="E18" s="27">
        <v>2001</v>
      </c>
    </row>
    <row r="19" spans="1:5" x14ac:dyDescent="0.2">
      <c r="A19" t="s">
        <v>137</v>
      </c>
      <c r="B19" t="s">
        <v>192</v>
      </c>
      <c r="C19" t="s">
        <v>220</v>
      </c>
      <c r="D19" t="s">
        <v>221</v>
      </c>
      <c r="E19">
        <v>2001</v>
      </c>
    </row>
    <row r="20" spans="1:5" x14ac:dyDescent="0.2">
      <c r="A20" t="s">
        <v>138</v>
      </c>
      <c r="B20" t="s">
        <v>193</v>
      </c>
      <c r="C20" t="s">
        <v>220</v>
      </c>
      <c r="D20" t="s">
        <v>221</v>
      </c>
      <c r="E20">
        <v>2001</v>
      </c>
    </row>
    <row r="21" spans="1:5" x14ac:dyDescent="0.2">
      <c r="A21" t="s">
        <v>139</v>
      </c>
      <c r="B21" t="s">
        <v>194</v>
      </c>
      <c r="C21" t="s">
        <v>220</v>
      </c>
      <c r="D21" t="s">
        <v>221</v>
      </c>
      <c r="E21">
        <v>1991</v>
      </c>
    </row>
    <row r="22" spans="1:5" x14ac:dyDescent="0.2">
      <c r="A22" t="s">
        <v>140</v>
      </c>
      <c r="B22" t="s">
        <v>195</v>
      </c>
      <c r="C22" t="s">
        <v>220</v>
      </c>
      <c r="D22" t="s">
        <v>221</v>
      </c>
      <c r="E22">
        <v>1991</v>
      </c>
    </row>
    <row r="23" spans="1:5" x14ac:dyDescent="0.2">
      <c r="A23" t="s">
        <v>141</v>
      </c>
      <c r="B23" t="s">
        <v>196</v>
      </c>
      <c r="C23" t="s">
        <v>220</v>
      </c>
      <c r="D23" t="s">
        <v>221</v>
      </c>
      <c r="E23">
        <v>1991</v>
      </c>
    </row>
    <row r="24" spans="1:5" x14ac:dyDescent="0.2">
      <c r="A24" t="s">
        <v>142</v>
      </c>
      <c r="B24" t="s">
        <v>197</v>
      </c>
      <c r="C24" t="s">
        <v>220</v>
      </c>
      <c r="D24" t="s">
        <v>221</v>
      </c>
      <c r="E24">
        <v>2001</v>
      </c>
    </row>
    <row r="25" spans="1:5" x14ac:dyDescent="0.2">
      <c r="A25" t="s">
        <v>143</v>
      </c>
      <c r="B25" t="s">
        <v>198</v>
      </c>
      <c r="C25" t="s">
        <v>220</v>
      </c>
      <c r="D25" t="s">
        <v>221</v>
      </c>
      <c r="E25">
        <v>2001</v>
      </c>
    </row>
    <row r="26" spans="1:5" x14ac:dyDescent="0.2">
      <c r="A26" t="s">
        <v>144</v>
      </c>
      <c r="B26" t="s">
        <v>199</v>
      </c>
      <c r="C26" t="s">
        <v>220</v>
      </c>
      <c r="D26" t="s">
        <v>221</v>
      </c>
      <c r="E26">
        <v>2001</v>
      </c>
    </row>
    <row r="27" spans="1:5" x14ac:dyDescent="0.2">
      <c r="A27" t="s">
        <v>145</v>
      </c>
      <c r="B27" t="s">
        <v>200</v>
      </c>
      <c r="C27" t="s">
        <v>220</v>
      </c>
      <c r="D27" t="s">
        <v>221</v>
      </c>
      <c r="E27">
        <v>1991</v>
      </c>
    </row>
    <row r="28" spans="1:5" x14ac:dyDescent="0.2">
      <c r="A28" t="s">
        <v>146</v>
      </c>
      <c r="B28" t="s">
        <v>201</v>
      </c>
      <c r="C28" t="s">
        <v>220</v>
      </c>
      <c r="D28" t="s">
        <v>221</v>
      </c>
      <c r="E28">
        <v>1991</v>
      </c>
    </row>
    <row r="29" spans="1:5" x14ac:dyDescent="0.2">
      <c r="A29" t="s">
        <v>147</v>
      </c>
      <c r="B29" t="s">
        <v>202</v>
      </c>
      <c r="C29" t="s">
        <v>220</v>
      </c>
      <c r="D29" t="s">
        <v>221</v>
      </c>
      <c r="E29">
        <v>1991</v>
      </c>
    </row>
    <row r="30" spans="1:5" x14ac:dyDescent="0.2">
      <c r="A30" t="s">
        <v>148</v>
      </c>
      <c r="B30" t="s">
        <v>203</v>
      </c>
      <c r="C30" t="s">
        <v>220</v>
      </c>
      <c r="D30" t="s">
        <v>221</v>
      </c>
      <c r="E30">
        <v>2001</v>
      </c>
    </row>
    <row r="31" spans="1:5" x14ac:dyDescent="0.2">
      <c r="A31" t="s">
        <v>149</v>
      </c>
      <c r="B31" t="s">
        <v>204</v>
      </c>
      <c r="C31" t="s">
        <v>220</v>
      </c>
      <c r="D31" t="s">
        <v>221</v>
      </c>
      <c r="E31">
        <v>2001</v>
      </c>
    </row>
    <row r="32" spans="1:5" x14ac:dyDescent="0.2">
      <c r="A32" t="s">
        <v>150</v>
      </c>
      <c r="B32" t="s">
        <v>205</v>
      </c>
      <c r="C32" t="s">
        <v>220</v>
      </c>
      <c r="D32" t="s">
        <v>221</v>
      </c>
      <c r="E32">
        <v>2001</v>
      </c>
    </row>
    <row r="33" spans="1:5" x14ac:dyDescent="0.2">
      <c r="A33" t="s">
        <v>151</v>
      </c>
      <c r="B33" t="s">
        <v>206</v>
      </c>
      <c r="C33" t="s">
        <v>220</v>
      </c>
      <c r="D33" t="s">
        <v>221</v>
      </c>
      <c r="E33">
        <v>1991</v>
      </c>
    </row>
    <row r="34" spans="1:5" x14ac:dyDescent="0.2">
      <c r="A34" t="s">
        <v>152</v>
      </c>
      <c r="B34" t="s">
        <v>207</v>
      </c>
      <c r="C34" t="s">
        <v>220</v>
      </c>
      <c r="D34" t="s">
        <v>221</v>
      </c>
      <c r="E34">
        <v>2001</v>
      </c>
    </row>
    <row r="35" spans="1:5" x14ac:dyDescent="0.2">
      <c r="A35" t="s">
        <v>153</v>
      </c>
      <c r="B35" t="s">
        <v>208</v>
      </c>
      <c r="C35" t="s">
        <v>220</v>
      </c>
      <c r="D35" t="s">
        <v>221</v>
      </c>
      <c r="E35">
        <v>1991</v>
      </c>
    </row>
    <row r="36" spans="1:5" x14ac:dyDescent="0.2">
      <c r="A36" t="s">
        <v>154</v>
      </c>
      <c r="B36" t="s">
        <v>209</v>
      </c>
      <c r="C36" t="s">
        <v>220</v>
      </c>
      <c r="D36" t="s">
        <v>221</v>
      </c>
      <c r="E36">
        <v>2001</v>
      </c>
    </row>
    <row r="37" spans="1:5" x14ac:dyDescent="0.2">
      <c r="A37" t="s">
        <v>155</v>
      </c>
      <c r="B37" t="s">
        <v>210</v>
      </c>
      <c r="C37" t="s">
        <v>220</v>
      </c>
      <c r="D37" t="s">
        <v>221</v>
      </c>
      <c r="E37">
        <v>1991</v>
      </c>
    </row>
    <row r="38" spans="1:5" x14ac:dyDescent="0.2">
      <c r="A38" t="s">
        <v>156</v>
      </c>
      <c r="B38" t="s">
        <v>211</v>
      </c>
      <c r="C38" t="s">
        <v>220</v>
      </c>
      <c r="D38" t="s">
        <v>221</v>
      </c>
      <c r="E38">
        <v>2001</v>
      </c>
    </row>
    <row r="39" spans="1:5" x14ac:dyDescent="0.2">
      <c r="A39" t="s">
        <v>157</v>
      </c>
      <c r="B39" t="s">
        <v>212</v>
      </c>
      <c r="C39" t="s">
        <v>220</v>
      </c>
      <c r="D39" t="s">
        <v>221</v>
      </c>
      <c r="E39">
        <v>1991</v>
      </c>
    </row>
    <row r="40" spans="1:5" x14ac:dyDescent="0.2">
      <c r="A40" t="s">
        <v>158</v>
      </c>
      <c r="B40" t="s">
        <v>213</v>
      </c>
      <c r="C40" t="s">
        <v>220</v>
      </c>
      <c r="D40" t="s">
        <v>221</v>
      </c>
      <c r="E40">
        <v>2001</v>
      </c>
    </row>
    <row r="41" spans="1:5" x14ac:dyDescent="0.2">
      <c r="A41" t="s">
        <v>159</v>
      </c>
      <c r="B41" t="s">
        <v>214</v>
      </c>
      <c r="C41" t="s">
        <v>220</v>
      </c>
      <c r="D41" t="s">
        <v>221</v>
      </c>
      <c r="E41">
        <v>1991</v>
      </c>
    </row>
    <row r="42" spans="1:5" x14ac:dyDescent="0.2">
      <c r="A42" t="s">
        <v>160</v>
      </c>
      <c r="B42" t="s">
        <v>215</v>
      </c>
      <c r="C42" t="s">
        <v>220</v>
      </c>
      <c r="D42" t="s">
        <v>221</v>
      </c>
      <c r="E42">
        <v>2001</v>
      </c>
    </row>
    <row r="43" spans="1:5" x14ac:dyDescent="0.2">
      <c r="A43" t="s">
        <v>161</v>
      </c>
      <c r="B43" t="s">
        <v>216</v>
      </c>
      <c r="C43" t="s">
        <v>220</v>
      </c>
      <c r="D43" t="s">
        <v>221</v>
      </c>
      <c r="E43">
        <v>1991</v>
      </c>
    </row>
    <row r="44" spans="1:5" x14ac:dyDescent="0.2">
      <c r="A44" t="s">
        <v>162</v>
      </c>
      <c r="B44" t="s">
        <v>217</v>
      </c>
      <c r="C44" t="s">
        <v>220</v>
      </c>
      <c r="D44" t="s">
        <v>221</v>
      </c>
      <c r="E44">
        <v>2001</v>
      </c>
    </row>
    <row r="45" spans="1:5" x14ac:dyDescent="0.2">
      <c r="A45" t="s">
        <v>163</v>
      </c>
      <c r="B45" t="s">
        <v>218</v>
      </c>
      <c r="C45" t="s">
        <v>220</v>
      </c>
      <c r="D45" t="s">
        <v>221</v>
      </c>
      <c r="E45">
        <v>1991</v>
      </c>
    </row>
    <row r="46" spans="1:5" x14ac:dyDescent="0.2">
      <c r="A46" t="s">
        <v>164</v>
      </c>
      <c r="B46" t="s">
        <v>218</v>
      </c>
      <c r="C46" t="s">
        <v>220</v>
      </c>
      <c r="D46" t="s">
        <v>221</v>
      </c>
      <c r="E46">
        <v>2001</v>
      </c>
    </row>
    <row r="47" spans="1:5" x14ac:dyDescent="0.2">
      <c r="A47" t="s">
        <v>165</v>
      </c>
      <c r="B47" t="s">
        <v>219</v>
      </c>
      <c r="C47" t="s">
        <v>220</v>
      </c>
      <c r="D47" t="s">
        <v>221</v>
      </c>
      <c r="E47">
        <v>1991</v>
      </c>
    </row>
    <row r="48" spans="1:5" ht="16" thickBot="1" x14ac:dyDescent="0.25">
      <c r="A48" t="s">
        <v>166</v>
      </c>
      <c r="B48" t="s">
        <v>219</v>
      </c>
      <c r="C48" t="s">
        <v>220</v>
      </c>
      <c r="D48" t="s">
        <v>221</v>
      </c>
      <c r="E48">
        <v>2001</v>
      </c>
    </row>
    <row r="49" spans="1:5" ht="16" thickBot="1" x14ac:dyDescent="0.25">
      <c r="A49" s="6" t="s">
        <v>104</v>
      </c>
      <c r="B49" t="s">
        <v>223</v>
      </c>
      <c r="C49" t="s">
        <v>225</v>
      </c>
      <c r="D49" t="s">
        <v>226</v>
      </c>
      <c r="E49" t="s">
        <v>222</v>
      </c>
    </row>
    <row r="50" spans="1:5" ht="16" thickBot="1" x14ac:dyDescent="0.25">
      <c r="A50" s="6" t="s">
        <v>102</v>
      </c>
      <c r="B50" t="s">
        <v>224</v>
      </c>
      <c r="C50" t="s">
        <v>225</v>
      </c>
      <c r="D50" t="s">
        <v>226</v>
      </c>
      <c r="E50">
        <v>1990</v>
      </c>
    </row>
    <row r="51" spans="1:5" ht="16" thickBot="1" x14ac:dyDescent="0.25">
      <c r="A51" s="6" t="s">
        <v>103</v>
      </c>
      <c r="B51" t="s">
        <v>224</v>
      </c>
      <c r="C51" t="s">
        <v>225</v>
      </c>
      <c r="D51" t="s">
        <v>226</v>
      </c>
      <c r="E51">
        <v>1998</v>
      </c>
    </row>
    <row r="52" spans="1:5" x14ac:dyDescent="0.2">
      <c r="A52" s="39" t="s">
        <v>298</v>
      </c>
      <c r="B52" s="27" t="s">
        <v>301</v>
      </c>
      <c r="C52" s="27" t="s">
        <v>299</v>
      </c>
      <c r="D52" s="27" t="s">
        <v>184</v>
      </c>
      <c r="E52" s="27" t="s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D19E-FA3B-D04F-AED7-8DB99D41D86F}">
  <dimension ref="A1:I61"/>
  <sheetViews>
    <sheetView workbookViewId="0">
      <selection activeCell="H2" sqref="H2:H61"/>
    </sheetView>
  </sheetViews>
  <sheetFormatPr baseColWidth="10" defaultRowHeight="15" x14ac:dyDescent="0.2"/>
  <cols>
    <col min="7" max="7" width="19.5" style="4" customWidth="1"/>
    <col min="8" max="8" width="15.33203125" style="4" customWidth="1"/>
    <col min="9" max="9" width="19.5" customWidth="1"/>
  </cols>
  <sheetData>
    <row r="1" spans="1:9" ht="16" x14ac:dyDescent="0.2">
      <c r="A1" s="34" t="s">
        <v>236</v>
      </c>
      <c r="B1" s="34" t="s">
        <v>170</v>
      </c>
      <c r="C1" s="34" t="s">
        <v>241</v>
      </c>
      <c r="D1" s="34" t="s">
        <v>237</v>
      </c>
      <c r="E1" s="34" t="s">
        <v>303</v>
      </c>
      <c r="F1" s="34" t="s">
        <v>302</v>
      </c>
      <c r="G1" s="42" t="s">
        <v>305</v>
      </c>
      <c r="H1" s="42" t="s">
        <v>306</v>
      </c>
      <c r="I1" s="34" t="s">
        <v>304</v>
      </c>
    </row>
    <row r="2" spans="1:9" x14ac:dyDescent="0.2">
      <c r="A2" s="22">
        <v>22281</v>
      </c>
      <c r="B2" s="9">
        <f>YEAR(A2)</f>
        <v>1960</v>
      </c>
      <c r="C2" s="40">
        <v>2.5305025300000001</v>
      </c>
      <c r="D2" s="4">
        <v>1.6527016527017</v>
      </c>
      <c r="E2" s="4">
        <f>C2+D2</f>
        <v>4.1832041827016999</v>
      </c>
      <c r="F2" s="4">
        <f>D2-C2</f>
        <v>-0.87780087729830014</v>
      </c>
      <c r="G2" s="4">
        <v>37029883875.457275</v>
      </c>
      <c r="H2" s="4">
        <f>G2/1000000000</f>
        <v>37.029883875457273</v>
      </c>
      <c r="I2" s="41">
        <f>E2/H2</f>
        <v>0.11296833111254369</v>
      </c>
    </row>
    <row r="3" spans="1:9" x14ac:dyDescent="0.2">
      <c r="A3" s="22">
        <v>22646</v>
      </c>
      <c r="B3" s="9">
        <f t="shared" ref="B3:B61" si="0">YEAR(A3)</f>
        <v>1961</v>
      </c>
      <c r="C3" s="40">
        <v>2.3373023399999999</v>
      </c>
      <c r="D3" s="4">
        <v>1.6884016884016999</v>
      </c>
      <c r="E3" s="4">
        <f t="shared" ref="E3:E61" si="1">C3+D3</f>
        <v>4.0257040284016998</v>
      </c>
      <c r="F3" s="4">
        <f t="shared" ref="F3:F61" si="2">D3-C3</f>
        <v>-0.64890065159830002</v>
      </c>
      <c r="G3" s="4">
        <v>39232435784.094589</v>
      </c>
      <c r="H3" s="4">
        <f t="shared" ref="H3:H61" si="3">G3/1000000000</f>
        <v>39.232435784094591</v>
      </c>
      <c r="I3" s="41">
        <f t="shared" ref="I3:I61" si="4">E3/H3</f>
        <v>0.10261162601669968</v>
      </c>
    </row>
    <row r="4" spans="1:9" x14ac:dyDescent="0.2">
      <c r="A4" s="22">
        <v>23011</v>
      </c>
      <c r="B4" s="9">
        <f t="shared" si="0"/>
        <v>1962</v>
      </c>
      <c r="C4" s="40">
        <v>2.54310254</v>
      </c>
      <c r="D4" s="4">
        <v>1.7577017577017999</v>
      </c>
      <c r="E4" s="4">
        <f t="shared" si="1"/>
        <v>4.3008042977018004</v>
      </c>
      <c r="F4" s="4">
        <f t="shared" si="2"/>
        <v>-0.7854007822982001</v>
      </c>
      <c r="G4" s="4">
        <v>42161481858.701363</v>
      </c>
      <c r="H4" s="4">
        <f t="shared" si="3"/>
        <v>42.161481858701364</v>
      </c>
      <c r="I4" s="41">
        <f t="shared" si="4"/>
        <v>0.10200790171738693</v>
      </c>
    </row>
    <row r="5" spans="1:9" x14ac:dyDescent="0.2">
      <c r="A5" s="22">
        <v>23376</v>
      </c>
      <c r="B5" s="9">
        <f t="shared" si="0"/>
        <v>1963</v>
      </c>
      <c r="C5" s="40">
        <v>2.8602028599999998</v>
      </c>
      <c r="D5" s="4">
        <v>2.0727020727020999</v>
      </c>
      <c r="E5" s="4">
        <f t="shared" si="1"/>
        <v>4.9329049327020993</v>
      </c>
      <c r="F5" s="4">
        <f t="shared" si="2"/>
        <v>-0.78750078729789985</v>
      </c>
      <c r="G5" s="4">
        <v>48421923458.741257</v>
      </c>
      <c r="H5" s="4">
        <f t="shared" si="3"/>
        <v>48.421923458741254</v>
      </c>
      <c r="I5" s="41">
        <f t="shared" si="4"/>
        <v>0.10187337842754775</v>
      </c>
    </row>
    <row r="6" spans="1:9" x14ac:dyDescent="0.2">
      <c r="A6" s="22">
        <v>23742</v>
      </c>
      <c r="B6" s="9">
        <f t="shared" si="0"/>
        <v>1964</v>
      </c>
      <c r="C6" s="40">
        <v>3.2109032100000001</v>
      </c>
      <c r="D6" s="4">
        <v>2.1042021042021002</v>
      </c>
      <c r="E6" s="4">
        <f t="shared" si="1"/>
        <v>5.3151053142020999</v>
      </c>
      <c r="F6" s="4">
        <f t="shared" si="2"/>
        <v>-1.1067011057978999</v>
      </c>
      <c r="G6" s="4">
        <v>56480289940.826149</v>
      </c>
      <c r="H6" s="4">
        <f t="shared" si="3"/>
        <v>56.480289940826147</v>
      </c>
      <c r="I6" s="41">
        <f t="shared" si="4"/>
        <v>9.4105489185177416E-2</v>
      </c>
    </row>
    <row r="7" spans="1:9" x14ac:dyDescent="0.2">
      <c r="A7" s="22">
        <v>24107</v>
      </c>
      <c r="B7" s="9">
        <f t="shared" si="0"/>
        <v>1965</v>
      </c>
      <c r="C7" s="40">
        <v>3.1037379299999999</v>
      </c>
      <c r="D7" s="4">
        <v>1.9697606047878999</v>
      </c>
      <c r="E7" s="4">
        <f t="shared" si="1"/>
        <v>5.0734985347879</v>
      </c>
      <c r="F7" s="4">
        <f t="shared" si="2"/>
        <v>-1.1339773252120999</v>
      </c>
      <c r="G7" s="4">
        <v>59554854574.794205</v>
      </c>
      <c r="H7" s="4">
        <f t="shared" si="3"/>
        <v>59.554854574794206</v>
      </c>
      <c r="I7" s="41">
        <f t="shared" si="4"/>
        <v>8.5190343776528843E-2</v>
      </c>
    </row>
    <row r="8" spans="1:9" x14ac:dyDescent="0.2">
      <c r="A8" s="22">
        <v>24472</v>
      </c>
      <c r="B8" s="9">
        <f t="shared" si="0"/>
        <v>1966</v>
      </c>
      <c r="C8" s="40">
        <v>3.06</v>
      </c>
      <c r="D8" s="4">
        <v>1.9</v>
      </c>
      <c r="E8" s="4">
        <f t="shared" si="1"/>
        <v>4.96</v>
      </c>
      <c r="F8" s="4">
        <f t="shared" si="2"/>
        <v>-1.1600000000000001</v>
      </c>
      <c r="G8" s="4">
        <v>45865462033.909996</v>
      </c>
      <c r="H8" s="4">
        <f t="shared" si="3"/>
        <v>45.865462033909999</v>
      </c>
      <c r="I8" s="41">
        <f t="shared" si="4"/>
        <v>0.10814237511295301</v>
      </c>
    </row>
    <row r="9" spans="1:9" x14ac:dyDescent="0.2">
      <c r="A9" s="22">
        <v>24837</v>
      </c>
      <c r="B9" s="9">
        <f t="shared" si="0"/>
        <v>1967</v>
      </c>
      <c r="C9" s="40">
        <v>2.98133333</v>
      </c>
      <c r="D9" s="4">
        <v>2.0226666666667001</v>
      </c>
      <c r="E9" s="4">
        <f t="shared" si="1"/>
        <v>5.0039999966666997</v>
      </c>
      <c r="F9" s="4">
        <f t="shared" si="2"/>
        <v>-0.95866666333329986</v>
      </c>
      <c r="G9" s="4">
        <v>50134942203.446663</v>
      </c>
      <c r="H9" s="4">
        <f t="shared" si="3"/>
        <v>50.134942203446663</v>
      </c>
      <c r="I9" s="41">
        <f t="shared" si="4"/>
        <v>9.981062661567576E-2</v>
      </c>
    </row>
    <row r="10" spans="1:9" x14ac:dyDescent="0.2">
      <c r="A10" s="22">
        <v>25203</v>
      </c>
      <c r="B10" s="9">
        <f t="shared" si="0"/>
        <v>1968</v>
      </c>
      <c r="C10" s="40">
        <v>2.6240000000000001</v>
      </c>
      <c r="D10" s="4">
        <v>2.1440000000000001</v>
      </c>
      <c r="E10" s="4">
        <f t="shared" si="1"/>
        <v>4.7680000000000007</v>
      </c>
      <c r="F10" s="4">
        <f t="shared" si="2"/>
        <v>-0.48</v>
      </c>
      <c r="G10" s="4">
        <v>53085455870.82267</v>
      </c>
      <c r="H10" s="4">
        <f t="shared" si="3"/>
        <v>53.08545587082267</v>
      </c>
      <c r="I10" s="41">
        <f t="shared" si="4"/>
        <v>8.9817444755534895E-2</v>
      </c>
    </row>
    <row r="11" spans="1:9" x14ac:dyDescent="0.2">
      <c r="A11" s="22">
        <v>25568</v>
      </c>
      <c r="B11" s="9">
        <f t="shared" si="0"/>
        <v>1969</v>
      </c>
      <c r="C11" s="40">
        <v>2.3559999999999999</v>
      </c>
      <c r="D11" s="4">
        <v>2.1706666666666998</v>
      </c>
      <c r="E11" s="4">
        <f t="shared" si="1"/>
        <v>4.5266666666666993</v>
      </c>
      <c r="F11" s="4">
        <f t="shared" si="2"/>
        <v>-0.18533333333330004</v>
      </c>
      <c r="G11" s="4">
        <v>58447995016.849335</v>
      </c>
      <c r="H11" s="4">
        <f t="shared" si="3"/>
        <v>58.447995016849333</v>
      </c>
      <c r="I11" s="41">
        <f t="shared" si="4"/>
        <v>7.7447766435131876E-2</v>
      </c>
    </row>
    <row r="12" spans="1:9" x14ac:dyDescent="0.2">
      <c r="A12" s="22">
        <v>25933</v>
      </c>
      <c r="B12" s="9">
        <f t="shared" si="0"/>
        <v>1970</v>
      </c>
      <c r="C12" s="40">
        <v>2.42133333</v>
      </c>
      <c r="D12" s="4">
        <v>2.3613333333333002</v>
      </c>
      <c r="E12" s="4">
        <f t="shared" si="1"/>
        <v>4.7826666633333001</v>
      </c>
      <c r="F12" s="4">
        <f t="shared" si="2"/>
        <v>-5.9999996666699751E-2</v>
      </c>
      <c r="G12" s="4">
        <v>62422483054.517334</v>
      </c>
      <c r="H12" s="4">
        <f t="shared" si="3"/>
        <v>62.422483054517336</v>
      </c>
      <c r="I12" s="41">
        <f t="shared" si="4"/>
        <v>7.6617693326238037E-2</v>
      </c>
    </row>
    <row r="13" spans="1:9" x14ac:dyDescent="0.2">
      <c r="A13" s="22">
        <v>26298</v>
      </c>
      <c r="B13" s="9">
        <f t="shared" si="0"/>
        <v>1971</v>
      </c>
      <c r="C13" s="40">
        <v>2.6956568500000002</v>
      </c>
      <c r="D13" s="4">
        <v>2.4698989464631</v>
      </c>
      <c r="E13" s="4">
        <f t="shared" si="1"/>
        <v>5.1655557964631003</v>
      </c>
      <c r="F13" s="4">
        <f t="shared" si="2"/>
        <v>-0.22575790353690017</v>
      </c>
      <c r="G13" s="4">
        <v>67350988020.904114</v>
      </c>
      <c r="H13" s="4">
        <f t="shared" si="3"/>
        <v>67.350988020904111</v>
      </c>
      <c r="I13" s="41">
        <f t="shared" si="4"/>
        <v>7.6696065614654932E-2</v>
      </c>
    </row>
    <row r="14" spans="1:9" x14ac:dyDescent="0.2">
      <c r="A14" s="22">
        <v>26664</v>
      </c>
      <c r="B14" s="9">
        <f t="shared" si="0"/>
        <v>1972</v>
      </c>
      <c r="C14" s="40">
        <v>2.65050578</v>
      </c>
      <c r="D14" s="4">
        <v>2.8781724575065</v>
      </c>
      <c r="E14" s="4">
        <f t="shared" si="1"/>
        <v>5.5286782375065</v>
      </c>
      <c r="F14" s="4">
        <f t="shared" si="2"/>
        <v>0.22766667750649994</v>
      </c>
      <c r="G14" s="4">
        <v>71463193830.406448</v>
      </c>
      <c r="H14" s="4">
        <f t="shared" si="3"/>
        <v>71.463193830406453</v>
      </c>
      <c r="I14" s="41">
        <f t="shared" si="4"/>
        <v>7.7363995942119998E-2</v>
      </c>
    </row>
    <row r="15" spans="1:9" x14ac:dyDescent="0.2">
      <c r="A15" s="22">
        <v>27029</v>
      </c>
      <c r="B15" s="9">
        <f t="shared" si="0"/>
        <v>1973</v>
      </c>
      <c r="C15" s="40">
        <v>4.0391708</v>
      </c>
      <c r="D15" s="4">
        <v>3.5991351901309998</v>
      </c>
      <c r="E15" s="4">
        <f t="shared" si="1"/>
        <v>7.6383059901310002</v>
      </c>
      <c r="F15" s="4">
        <f t="shared" si="2"/>
        <v>-0.44003560986900014</v>
      </c>
      <c r="G15" s="4">
        <v>85515269585.522049</v>
      </c>
      <c r="H15" s="4">
        <f t="shared" si="3"/>
        <v>85.515269585522049</v>
      </c>
      <c r="I15" s="41">
        <f t="shared" si="4"/>
        <v>8.9320960188192924E-2</v>
      </c>
    </row>
    <row r="16" spans="1:9" x14ac:dyDescent="0.2">
      <c r="A16" s="22">
        <v>27394</v>
      </c>
      <c r="B16" s="9">
        <f t="shared" si="0"/>
        <v>1974</v>
      </c>
      <c r="C16" s="40">
        <v>5.9920256800000002</v>
      </c>
      <c r="D16" s="4">
        <v>4.8084156677868002</v>
      </c>
      <c r="E16" s="4">
        <f t="shared" si="1"/>
        <v>10.800441347786801</v>
      </c>
      <c r="F16" s="4">
        <f t="shared" si="2"/>
        <v>-1.1836100122132001</v>
      </c>
      <c r="G16" s="4">
        <v>99525899115.77562</v>
      </c>
      <c r="H16" s="4">
        <f t="shared" si="3"/>
        <v>99.525899115775616</v>
      </c>
      <c r="I16" s="41">
        <f t="shared" si="4"/>
        <v>0.10851890255442916</v>
      </c>
    </row>
    <row r="17" spans="1:9" x14ac:dyDescent="0.2">
      <c r="A17" s="22">
        <v>27759</v>
      </c>
      <c r="B17" s="9">
        <f t="shared" si="0"/>
        <v>1975</v>
      </c>
      <c r="C17" s="40">
        <v>6.5454041199999997</v>
      </c>
      <c r="D17" s="4">
        <v>5.5608200244989998</v>
      </c>
      <c r="E17" s="4">
        <f t="shared" si="1"/>
        <v>12.106224144498999</v>
      </c>
      <c r="F17" s="4">
        <f t="shared" si="2"/>
        <v>-0.9845840955009999</v>
      </c>
      <c r="G17" s="4">
        <v>98472796457.113968</v>
      </c>
      <c r="H17" s="4">
        <f t="shared" si="3"/>
        <v>98.472796457113972</v>
      </c>
      <c r="I17" s="41">
        <f t="shared" si="4"/>
        <v>0.122939782153657</v>
      </c>
    </row>
    <row r="18" spans="1:9" x14ac:dyDescent="0.2">
      <c r="A18" s="22">
        <v>28125</v>
      </c>
      <c r="B18" s="9">
        <f t="shared" si="0"/>
        <v>1976</v>
      </c>
      <c r="C18" s="40">
        <v>6.2808364000000001</v>
      </c>
      <c r="D18" s="4">
        <v>6.8681964131882003</v>
      </c>
      <c r="E18" s="4">
        <f t="shared" si="1"/>
        <v>13.149032813188199</v>
      </c>
      <c r="F18" s="4">
        <f t="shared" si="2"/>
        <v>0.58736001318820019</v>
      </c>
      <c r="G18" s="4">
        <v>102717164465.89397</v>
      </c>
      <c r="H18" s="4">
        <f t="shared" si="3"/>
        <v>102.71716446589397</v>
      </c>
      <c r="I18" s="41">
        <f t="shared" si="4"/>
        <v>0.12801203072106007</v>
      </c>
    </row>
    <row r="19" spans="1:9" x14ac:dyDescent="0.2">
      <c r="A19" s="22">
        <v>28490</v>
      </c>
      <c r="B19" s="9">
        <f t="shared" si="0"/>
        <v>1977</v>
      </c>
      <c r="C19" s="40">
        <v>7.6110948900000004</v>
      </c>
      <c r="D19" s="4">
        <v>7.7547445255475003</v>
      </c>
      <c r="E19" s="4">
        <f t="shared" si="1"/>
        <v>15.365839415547502</v>
      </c>
      <c r="F19" s="4">
        <f t="shared" si="2"/>
        <v>0.14364963554749988</v>
      </c>
      <c r="G19" s="4">
        <v>121487322474.2984</v>
      </c>
      <c r="H19" s="4">
        <f t="shared" si="3"/>
        <v>121.4873224742984</v>
      </c>
      <c r="I19" s="41">
        <f t="shared" si="4"/>
        <v>0.12648101137300369</v>
      </c>
    </row>
    <row r="20" spans="1:9" x14ac:dyDescent="0.2">
      <c r="A20" s="22">
        <v>28855</v>
      </c>
      <c r="B20" s="9">
        <f t="shared" si="0"/>
        <v>1978</v>
      </c>
      <c r="C20" s="40">
        <v>9.0455996699999996</v>
      </c>
      <c r="D20" s="4">
        <v>8.6702736954984996</v>
      </c>
      <c r="E20" s="4">
        <f t="shared" si="1"/>
        <v>17.715873365498499</v>
      </c>
      <c r="F20" s="4">
        <f t="shared" si="2"/>
        <v>-0.37532597450150007</v>
      </c>
      <c r="G20" s="4">
        <v>137300295308.0378</v>
      </c>
      <c r="H20" s="4">
        <f t="shared" si="3"/>
        <v>137.30029530803779</v>
      </c>
      <c r="I20" s="41">
        <f t="shared" si="4"/>
        <v>0.12903011844040355</v>
      </c>
    </row>
    <row r="21" spans="1:9" x14ac:dyDescent="0.2">
      <c r="A21" s="22">
        <v>29220</v>
      </c>
      <c r="B21" s="9">
        <f t="shared" si="0"/>
        <v>1979</v>
      </c>
      <c r="C21" s="40">
        <v>12.498142700000001</v>
      </c>
      <c r="D21" s="4">
        <v>10.326383041949001</v>
      </c>
      <c r="E21" s="4">
        <f t="shared" si="1"/>
        <v>22.824525741949003</v>
      </c>
      <c r="F21" s="4">
        <f t="shared" si="2"/>
        <v>-2.1717596580510001</v>
      </c>
      <c r="G21" s="4">
        <v>152991653792.86441</v>
      </c>
      <c r="H21" s="4">
        <f t="shared" si="3"/>
        <v>152.99165379286441</v>
      </c>
      <c r="I21" s="41">
        <f t="shared" si="4"/>
        <v>0.14918804507369504</v>
      </c>
    </row>
    <row r="22" spans="1:9" x14ac:dyDescent="0.2">
      <c r="A22" s="22">
        <v>29586</v>
      </c>
      <c r="B22" s="9">
        <f t="shared" si="0"/>
        <v>1980</v>
      </c>
      <c r="C22" s="40">
        <v>17.225826099999999</v>
      </c>
      <c r="D22" s="4">
        <v>11.439539833773001</v>
      </c>
      <c r="E22" s="4">
        <f t="shared" si="1"/>
        <v>28.665365933773</v>
      </c>
      <c r="F22" s="4">
        <f t="shared" si="2"/>
        <v>-5.7862862662269983</v>
      </c>
      <c r="G22" s="4">
        <v>186325345089.75394</v>
      </c>
      <c r="H22" s="4">
        <f t="shared" si="3"/>
        <v>186.32534508975394</v>
      </c>
      <c r="I22" s="41">
        <f t="shared" si="4"/>
        <v>0.15384576864711957</v>
      </c>
    </row>
    <row r="23" spans="1:9" x14ac:dyDescent="0.2">
      <c r="A23" s="22">
        <v>29951</v>
      </c>
      <c r="B23" s="9">
        <f t="shared" si="0"/>
        <v>1981</v>
      </c>
      <c r="C23" s="40">
        <v>16.584541000000002</v>
      </c>
      <c r="D23" s="4">
        <v>11.485654131297</v>
      </c>
      <c r="E23" s="4">
        <f t="shared" si="1"/>
        <v>28.070195131297002</v>
      </c>
      <c r="F23" s="4">
        <f t="shared" si="2"/>
        <v>-5.0988868687030013</v>
      </c>
      <c r="G23" s="4">
        <v>193490610032.09958</v>
      </c>
      <c r="H23" s="4">
        <f t="shared" si="3"/>
        <v>193.49061003209957</v>
      </c>
      <c r="I23" s="41">
        <f t="shared" si="4"/>
        <v>0.14507264784911389</v>
      </c>
    </row>
    <row r="24" spans="1:9" x14ac:dyDescent="0.2">
      <c r="A24" s="22">
        <v>30316</v>
      </c>
      <c r="B24" s="9">
        <f t="shared" si="0"/>
        <v>1982</v>
      </c>
      <c r="C24" s="40">
        <v>16.343487400000001</v>
      </c>
      <c r="D24" s="4">
        <v>12.00938898871</v>
      </c>
      <c r="E24" s="4">
        <f t="shared" si="1"/>
        <v>28.352876388710001</v>
      </c>
      <c r="F24" s="4">
        <f t="shared" si="2"/>
        <v>-4.3340984112900003</v>
      </c>
      <c r="G24" s="4">
        <v>200715145360.91833</v>
      </c>
      <c r="H24" s="4">
        <f t="shared" si="3"/>
        <v>200.71514536091834</v>
      </c>
      <c r="I24" s="41">
        <f t="shared" si="4"/>
        <v>0.14125927735909982</v>
      </c>
    </row>
    <row r="25" spans="1:9" x14ac:dyDescent="0.2">
      <c r="A25" s="22">
        <v>30681</v>
      </c>
      <c r="B25" s="9">
        <f t="shared" si="0"/>
        <v>1983</v>
      </c>
      <c r="C25" s="40">
        <v>17.140058799999998</v>
      </c>
      <c r="D25" s="4">
        <v>12.741342694504</v>
      </c>
      <c r="E25" s="4">
        <f t="shared" si="1"/>
        <v>29.881401494503997</v>
      </c>
      <c r="F25" s="4">
        <f t="shared" si="2"/>
        <v>-4.398716105495998</v>
      </c>
      <c r="G25" s="4">
        <v>218262273410.09882</v>
      </c>
      <c r="H25" s="4">
        <f t="shared" si="3"/>
        <v>218.26227341009883</v>
      </c>
      <c r="I25" s="41">
        <f t="shared" si="4"/>
        <v>0.13690593902299841</v>
      </c>
    </row>
    <row r="26" spans="1:9" x14ac:dyDescent="0.2">
      <c r="A26" s="22">
        <v>31047</v>
      </c>
      <c r="B26" s="9">
        <f t="shared" si="0"/>
        <v>1984</v>
      </c>
      <c r="C26" s="40">
        <v>16.391291200000001</v>
      </c>
      <c r="D26" s="4">
        <v>13.330753440792</v>
      </c>
      <c r="E26" s="4">
        <f t="shared" si="1"/>
        <v>29.722044640791999</v>
      </c>
      <c r="F26" s="4">
        <f t="shared" si="2"/>
        <v>-3.0605377592080014</v>
      </c>
      <c r="G26" s="4">
        <v>212158234164.06015</v>
      </c>
      <c r="H26" s="4">
        <f t="shared" si="3"/>
        <v>212.15823416406016</v>
      </c>
      <c r="I26" s="41">
        <f t="shared" si="4"/>
        <v>0.14009375953708303</v>
      </c>
    </row>
    <row r="27" spans="1:9" x14ac:dyDescent="0.2">
      <c r="A27" s="22">
        <v>31412</v>
      </c>
      <c r="B27" s="9">
        <f t="shared" si="0"/>
        <v>1985</v>
      </c>
      <c r="C27" s="40">
        <v>17.776651900000001</v>
      </c>
      <c r="D27" s="4">
        <v>12.217464494092001</v>
      </c>
      <c r="E27" s="4">
        <f t="shared" si="1"/>
        <v>29.994116394092003</v>
      </c>
      <c r="F27" s="4">
        <f t="shared" si="2"/>
        <v>-5.5591874059080002</v>
      </c>
      <c r="G27" s="4">
        <v>232511877842.0408</v>
      </c>
      <c r="H27" s="4">
        <f t="shared" si="3"/>
        <v>232.5118778420408</v>
      </c>
      <c r="I27" s="41">
        <f t="shared" si="4"/>
        <v>0.12900036192761213</v>
      </c>
    </row>
    <row r="28" spans="1:9" x14ac:dyDescent="0.2">
      <c r="A28" s="22">
        <v>31777</v>
      </c>
      <c r="B28" s="9">
        <f t="shared" si="0"/>
        <v>1986</v>
      </c>
      <c r="C28" s="40">
        <v>17.486411400000001</v>
      </c>
      <c r="D28" s="4">
        <v>12.9378641536</v>
      </c>
      <c r="E28" s="4">
        <f t="shared" si="1"/>
        <v>30.424275553600001</v>
      </c>
      <c r="F28" s="4">
        <f t="shared" si="2"/>
        <v>-4.5485472464000019</v>
      </c>
      <c r="G28" s="4">
        <v>248985994044.19974</v>
      </c>
      <c r="H28" s="4">
        <f t="shared" si="3"/>
        <v>248.98599404419974</v>
      </c>
      <c r="I28" s="41">
        <f t="shared" si="4"/>
        <v>0.12219271879284549</v>
      </c>
    </row>
    <row r="29" spans="1:9" x14ac:dyDescent="0.2">
      <c r="A29" s="22">
        <v>32142</v>
      </c>
      <c r="B29" s="9">
        <f t="shared" si="0"/>
        <v>1987</v>
      </c>
      <c r="C29" s="40">
        <v>19.477194699999998</v>
      </c>
      <c r="D29" s="4">
        <v>15.638662913984</v>
      </c>
      <c r="E29" s="4">
        <f t="shared" si="1"/>
        <v>35.115857613983998</v>
      </c>
      <c r="F29" s="4">
        <f t="shared" si="2"/>
        <v>-3.8385317860159986</v>
      </c>
      <c r="G29" s="4">
        <v>279033584092.15869</v>
      </c>
      <c r="H29" s="4">
        <f t="shared" si="3"/>
        <v>279.03358409215872</v>
      </c>
      <c r="I29" s="41">
        <f t="shared" si="4"/>
        <v>0.12584814020948101</v>
      </c>
    </row>
    <row r="30" spans="1:9" x14ac:dyDescent="0.2">
      <c r="A30" s="22">
        <v>32508</v>
      </c>
      <c r="B30" s="9">
        <f t="shared" si="0"/>
        <v>1988</v>
      </c>
      <c r="C30" s="40">
        <v>22.111392800000001</v>
      </c>
      <c r="D30" s="4">
        <v>17.899797605808001</v>
      </c>
      <c r="E30" s="4">
        <f t="shared" si="1"/>
        <v>40.011190405808001</v>
      </c>
      <c r="F30" s="4">
        <f t="shared" si="2"/>
        <v>-4.2115951941920002</v>
      </c>
      <c r="G30" s="4">
        <v>296588994812.05939</v>
      </c>
      <c r="H30" s="4">
        <f t="shared" si="3"/>
        <v>296.58899481205941</v>
      </c>
      <c r="I30" s="41">
        <f t="shared" si="4"/>
        <v>0.13490450119756478</v>
      </c>
    </row>
    <row r="31" spans="1:9" x14ac:dyDescent="0.2">
      <c r="A31" s="22">
        <v>32873</v>
      </c>
      <c r="B31" s="9">
        <f t="shared" si="0"/>
        <v>1989</v>
      </c>
      <c r="C31" s="40">
        <v>24.133378100000002</v>
      </c>
      <c r="D31" s="4">
        <v>20.770717303630001</v>
      </c>
      <c r="E31" s="4">
        <f t="shared" si="1"/>
        <v>44.904095403630002</v>
      </c>
      <c r="F31" s="4">
        <f t="shared" si="2"/>
        <v>-3.362660796370001</v>
      </c>
      <c r="G31" s="4">
        <v>296042354986.12561</v>
      </c>
      <c r="H31" s="4">
        <f t="shared" si="3"/>
        <v>296.04235498612559</v>
      </c>
      <c r="I31" s="41">
        <f t="shared" si="4"/>
        <v>0.15168132075470922</v>
      </c>
    </row>
    <row r="32" spans="1:9" x14ac:dyDescent="0.2">
      <c r="A32" s="22">
        <v>33238</v>
      </c>
      <c r="B32" s="9">
        <f t="shared" si="0"/>
        <v>1990</v>
      </c>
      <c r="C32" s="40">
        <v>27.132072300000001</v>
      </c>
      <c r="D32" s="4">
        <v>22.639774911553001</v>
      </c>
      <c r="E32" s="4">
        <f t="shared" si="1"/>
        <v>49.771847211553002</v>
      </c>
      <c r="F32" s="4">
        <f t="shared" si="2"/>
        <v>-4.4922973884469997</v>
      </c>
      <c r="G32" s="4">
        <v>320979026419.63342</v>
      </c>
      <c r="H32" s="4">
        <f t="shared" si="3"/>
        <v>320.97902641963344</v>
      </c>
      <c r="I32" s="41">
        <f t="shared" si="4"/>
        <v>0.15506261504601718</v>
      </c>
    </row>
    <row r="33" spans="1:9" x14ac:dyDescent="0.2">
      <c r="A33" s="22">
        <v>33603</v>
      </c>
      <c r="B33" s="9">
        <f t="shared" si="0"/>
        <v>1991</v>
      </c>
      <c r="C33" s="40">
        <v>22.9413588</v>
      </c>
      <c r="D33" s="4">
        <v>22.943398073299001</v>
      </c>
      <c r="E33" s="4">
        <f t="shared" si="1"/>
        <v>45.884756873298997</v>
      </c>
      <c r="F33" s="4">
        <f t="shared" si="2"/>
        <v>2.0392732990011098E-3</v>
      </c>
      <c r="G33" s="4">
        <v>270105341879.22638</v>
      </c>
      <c r="H33" s="4">
        <f t="shared" si="3"/>
        <v>270.10534187922639</v>
      </c>
      <c r="I33" s="41">
        <f t="shared" si="4"/>
        <v>0.16987726549227483</v>
      </c>
    </row>
    <row r="34" spans="1:9" x14ac:dyDescent="0.2">
      <c r="A34" s="22">
        <v>33969</v>
      </c>
      <c r="B34" s="9">
        <f t="shared" si="0"/>
        <v>1992</v>
      </c>
      <c r="C34" s="40">
        <v>27.639684500000001</v>
      </c>
      <c r="D34" s="4">
        <v>25.486060890604001</v>
      </c>
      <c r="E34" s="4">
        <f t="shared" si="1"/>
        <v>53.125745390604003</v>
      </c>
      <c r="F34" s="4">
        <f t="shared" si="2"/>
        <v>-2.1536236093959999</v>
      </c>
      <c r="G34" s="4">
        <v>288208430383.96442</v>
      </c>
      <c r="H34" s="4">
        <f t="shared" si="3"/>
        <v>288.20843038396441</v>
      </c>
      <c r="I34" s="41">
        <f t="shared" si="4"/>
        <v>0.18433099031776226</v>
      </c>
    </row>
    <row r="35" spans="1:9" x14ac:dyDescent="0.2">
      <c r="A35" s="22">
        <v>34334</v>
      </c>
      <c r="B35" s="9">
        <f t="shared" si="0"/>
        <v>1993</v>
      </c>
      <c r="C35" s="40">
        <v>27.419390799999999</v>
      </c>
      <c r="D35" s="4">
        <v>27.466578243417</v>
      </c>
      <c r="E35" s="4">
        <f t="shared" si="1"/>
        <v>54.885969043416999</v>
      </c>
      <c r="F35" s="4">
        <f t="shared" si="2"/>
        <v>4.7187443417001873E-2</v>
      </c>
      <c r="G35" s="4">
        <v>279296022987.91937</v>
      </c>
      <c r="H35" s="4">
        <f t="shared" si="3"/>
        <v>279.2960229879194</v>
      </c>
      <c r="I35" s="41">
        <f t="shared" si="4"/>
        <v>0.19651539773550955</v>
      </c>
    </row>
    <row r="36" spans="1:9" x14ac:dyDescent="0.2">
      <c r="A36" s="22">
        <v>34699</v>
      </c>
      <c r="B36" s="9">
        <f t="shared" si="0"/>
        <v>1994</v>
      </c>
      <c r="C36" s="40">
        <v>33.349576599999999</v>
      </c>
      <c r="D36" s="4">
        <v>32.361287610239003</v>
      </c>
      <c r="E36" s="4">
        <f t="shared" si="1"/>
        <v>65.710864210239009</v>
      </c>
      <c r="F36" s="4">
        <f t="shared" si="2"/>
        <v>-0.98828898976099566</v>
      </c>
      <c r="G36" s="4">
        <v>327275583539.55865</v>
      </c>
      <c r="H36" s="4">
        <f t="shared" si="3"/>
        <v>327.27558353955868</v>
      </c>
      <c r="I36" s="41">
        <f t="shared" si="4"/>
        <v>0.20078144388151817</v>
      </c>
    </row>
    <row r="37" spans="1:9" x14ac:dyDescent="0.2">
      <c r="A37" s="22">
        <v>35064</v>
      </c>
      <c r="B37" s="9">
        <f t="shared" si="0"/>
        <v>1995</v>
      </c>
      <c r="C37" s="40">
        <v>43.318430900000003</v>
      </c>
      <c r="D37" s="4">
        <v>39.068859788059001</v>
      </c>
      <c r="E37" s="4">
        <f t="shared" si="1"/>
        <v>82.387290688059011</v>
      </c>
      <c r="F37" s="4">
        <f t="shared" si="2"/>
        <v>-4.2495711119410018</v>
      </c>
      <c r="G37" s="4">
        <v>360281952716.79681</v>
      </c>
      <c r="H37" s="4">
        <f t="shared" si="3"/>
        <v>360.28195271679681</v>
      </c>
      <c r="I37" s="41">
        <f t="shared" si="4"/>
        <v>0.22867448693112963</v>
      </c>
    </row>
    <row r="38" spans="1:9" x14ac:dyDescent="0.2">
      <c r="A38" s="22">
        <v>35430</v>
      </c>
      <c r="B38" s="9">
        <f t="shared" si="0"/>
        <v>1996</v>
      </c>
      <c r="C38" s="40">
        <v>45.357287700000001</v>
      </c>
      <c r="D38" s="4">
        <v>40.803024157202003</v>
      </c>
      <c r="E38" s="4">
        <f t="shared" si="1"/>
        <v>86.160311857202004</v>
      </c>
      <c r="F38" s="4">
        <f t="shared" si="2"/>
        <v>-4.5542635427979974</v>
      </c>
      <c r="G38" s="4">
        <v>392897054348.07104</v>
      </c>
      <c r="H38" s="4">
        <f t="shared" si="3"/>
        <v>392.89705434807104</v>
      </c>
      <c r="I38" s="41">
        <f t="shared" si="4"/>
        <v>0.21929487865508865</v>
      </c>
    </row>
    <row r="39" spans="1:9" x14ac:dyDescent="0.2">
      <c r="A39" s="22">
        <v>35795</v>
      </c>
      <c r="B39" s="9">
        <f t="shared" si="0"/>
        <v>1997</v>
      </c>
      <c r="C39" s="40">
        <v>49.6074901</v>
      </c>
      <c r="D39" s="4">
        <v>44.459245982728</v>
      </c>
      <c r="E39" s="4">
        <f t="shared" si="1"/>
        <v>94.066736082727999</v>
      </c>
      <c r="F39" s="4">
        <f t="shared" si="2"/>
        <v>-5.1482441172720002</v>
      </c>
      <c r="G39" s="4">
        <v>415867753863.87433</v>
      </c>
      <c r="H39" s="4">
        <f t="shared" si="3"/>
        <v>415.86775386387433</v>
      </c>
      <c r="I39" s="41">
        <f t="shared" si="4"/>
        <v>0.22619386862468494</v>
      </c>
    </row>
    <row r="40" spans="1:9" x14ac:dyDescent="0.2">
      <c r="A40" s="22">
        <v>36160</v>
      </c>
      <c r="B40" s="9">
        <f t="shared" si="0"/>
        <v>1998</v>
      </c>
      <c r="C40" s="40">
        <v>53.431584700000002</v>
      </c>
      <c r="D40" s="4">
        <v>46.426482685166</v>
      </c>
      <c r="E40" s="4">
        <f t="shared" si="1"/>
        <v>99.858067385166009</v>
      </c>
      <c r="F40" s="4">
        <f t="shared" si="2"/>
        <v>-7.0051020148340015</v>
      </c>
      <c r="G40" s="4">
        <v>421351477504.74298</v>
      </c>
      <c r="H40" s="4">
        <f t="shared" si="3"/>
        <v>421.351477504743</v>
      </c>
      <c r="I40" s="41">
        <f t="shared" si="4"/>
        <v>0.23699470090037109</v>
      </c>
    </row>
    <row r="41" spans="1:9" x14ac:dyDescent="0.2">
      <c r="A41" s="22">
        <v>36525</v>
      </c>
      <c r="B41" s="9">
        <f t="shared" si="0"/>
        <v>1999</v>
      </c>
      <c r="C41" s="40">
        <v>61.314619899999997</v>
      </c>
      <c r="D41" s="4">
        <v>52.544410650247997</v>
      </c>
      <c r="E41" s="4">
        <f t="shared" si="1"/>
        <v>113.85903055024799</v>
      </c>
      <c r="F41" s="4">
        <f t="shared" si="2"/>
        <v>-8.7702092497519999</v>
      </c>
      <c r="G41" s="4">
        <v>458820417337.80707</v>
      </c>
      <c r="H41" s="4">
        <f t="shared" si="3"/>
        <v>458.82041733780704</v>
      </c>
      <c r="I41" s="41">
        <f t="shared" si="4"/>
        <v>0.24815598052695018</v>
      </c>
    </row>
    <row r="42" spans="1:9" x14ac:dyDescent="0.2">
      <c r="A42" s="22">
        <v>36891</v>
      </c>
      <c r="B42" s="9">
        <f t="shared" si="0"/>
        <v>2000</v>
      </c>
      <c r="C42" s="40">
        <v>65.124164100000002</v>
      </c>
      <c r="D42" s="4">
        <v>60.878396865526</v>
      </c>
      <c r="E42" s="4">
        <f t="shared" si="1"/>
        <v>126.002560965526</v>
      </c>
      <c r="F42" s="4">
        <f t="shared" si="2"/>
        <v>-4.2457672344740018</v>
      </c>
      <c r="G42" s="4">
        <v>468394937262.36993</v>
      </c>
      <c r="H42" s="4">
        <f t="shared" si="3"/>
        <v>468.39493726236992</v>
      </c>
      <c r="I42" s="41">
        <f t="shared" si="4"/>
        <v>0.26900922905352853</v>
      </c>
    </row>
    <row r="43" spans="1:9" x14ac:dyDescent="0.2">
      <c r="A43" s="22">
        <v>37256</v>
      </c>
      <c r="B43" s="9">
        <f t="shared" si="0"/>
        <v>2001</v>
      </c>
      <c r="C43" s="40">
        <v>65.218394099999998</v>
      </c>
      <c r="D43" s="4">
        <v>60.963525504469999</v>
      </c>
      <c r="E43" s="4">
        <f t="shared" si="1"/>
        <v>126.18191960447</v>
      </c>
      <c r="F43" s="4">
        <f t="shared" si="2"/>
        <v>-4.2548685955299987</v>
      </c>
      <c r="G43" s="4">
        <v>485441014538.63824</v>
      </c>
      <c r="H43" s="4">
        <f t="shared" si="3"/>
        <v>485.44101453863823</v>
      </c>
      <c r="I43" s="41">
        <f t="shared" si="4"/>
        <v>0.25993254757098128</v>
      </c>
    </row>
    <row r="44" spans="1:9" x14ac:dyDescent="0.2">
      <c r="A44" s="22">
        <v>37621</v>
      </c>
      <c r="B44" s="9">
        <f t="shared" si="0"/>
        <v>2002</v>
      </c>
      <c r="C44" s="40">
        <v>78.498577699999998</v>
      </c>
      <c r="D44" s="4">
        <v>73.452725999408997</v>
      </c>
      <c r="E44" s="4">
        <f t="shared" si="1"/>
        <v>151.95130369940898</v>
      </c>
      <c r="F44" s="4">
        <f t="shared" si="2"/>
        <v>-5.0458517005910011</v>
      </c>
      <c r="G44" s="4">
        <v>514937948870.08038</v>
      </c>
      <c r="H44" s="4">
        <f t="shared" si="3"/>
        <v>514.93794887008039</v>
      </c>
      <c r="I44" s="41">
        <f t="shared" si="4"/>
        <v>0.29508662943337766</v>
      </c>
    </row>
    <row r="45" spans="1:9" x14ac:dyDescent="0.2">
      <c r="A45" s="22">
        <v>37986</v>
      </c>
      <c r="B45" s="9">
        <f t="shared" si="0"/>
        <v>2003</v>
      </c>
      <c r="C45" s="40">
        <v>95.071650099999999</v>
      </c>
      <c r="D45" s="4">
        <v>90.838365703715994</v>
      </c>
      <c r="E45" s="4">
        <f t="shared" si="1"/>
        <v>185.91001580371599</v>
      </c>
      <c r="F45" s="4">
        <f t="shared" si="2"/>
        <v>-4.2332843962840059</v>
      </c>
      <c r="G45" s="4">
        <v>607699285433.87195</v>
      </c>
      <c r="H45" s="4">
        <f t="shared" si="3"/>
        <v>607.69928543387198</v>
      </c>
      <c r="I45" s="41">
        <f t="shared" si="4"/>
        <v>0.30592436137387258</v>
      </c>
    </row>
    <row r="46" spans="1:9" x14ac:dyDescent="0.2">
      <c r="A46" s="22">
        <v>38352</v>
      </c>
      <c r="B46" s="9">
        <f t="shared" si="0"/>
        <v>2004</v>
      </c>
      <c r="C46" s="40">
        <v>139.31002100000001</v>
      </c>
      <c r="D46" s="4">
        <v>126.64771943256</v>
      </c>
      <c r="E46" s="4">
        <f t="shared" si="1"/>
        <v>265.95774043256</v>
      </c>
      <c r="F46" s="4">
        <f t="shared" si="2"/>
        <v>-12.662301567440011</v>
      </c>
      <c r="G46" s="4">
        <v>709148514804.65942</v>
      </c>
      <c r="H46" s="4">
        <f t="shared" si="3"/>
        <v>709.14851480465938</v>
      </c>
      <c r="I46" s="41">
        <f t="shared" si="4"/>
        <v>0.37503814064367064</v>
      </c>
    </row>
    <row r="47" spans="1:9" x14ac:dyDescent="0.2">
      <c r="A47" s="22">
        <v>38717</v>
      </c>
      <c r="B47" s="9">
        <f t="shared" si="0"/>
        <v>2005</v>
      </c>
      <c r="C47" s="40">
        <v>183.736132</v>
      </c>
      <c r="D47" s="4">
        <v>160.83783564020001</v>
      </c>
      <c r="E47" s="4">
        <f t="shared" si="1"/>
        <v>344.57396764020001</v>
      </c>
      <c r="F47" s="4">
        <f t="shared" si="2"/>
        <v>-22.898296359799986</v>
      </c>
      <c r="G47" s="4">
        <v>820381595512.90161</v>
      </c>
      <c r="H47" s="4">
        <f t="shared" si="3"/>
        <v>820.38159551290164</v>
      </c>
      <c r="I47" s="41">
        <f t="shared" si="4"/>
        <v>0.4200166965286109</v>
      </c>
    </row>
    <row r="48" spans="1:9" x14ac:dyDescent="0.2">
      <c r="A48" s="22">
        <v>39082</v>
      </c>
      <c r="B48" s="9">
        <f t="shared" si="0"/>
        <v>2006</v>
      </c>
      <c r="C48" s="40">
        <v>229.955027</v>
      </c>
      <c r="D48" s="4">
        <v>199.97392236377999</v>
      </c>
      <c r="E48" s="4">
        <f t="shared" si="1"/>
        <v>429.92894936378002</v>
      </c>
      <c r="F48" s="4">
        <f t="shared" si="2"/>
        <v>-29.98110463622001</v>
      </c>
      <c r="G48" s="4">
        <v>940259888792.14136</v>
      </c>
      <c r="H48" s="4">
        <f t="shared" si="3"/>
        <v>940.2598887921414</v>
      </c>
      <c r="I48" s="41">
        <f t="shared" si="4"/>
        <v>0.45724480485503544</v>
      </c>
    </row>
    <row r="49" spans="1:9" x14ac:dyDescent="0.2">
      <c r="A49" s="22">
        <v>39447</v>
      </c>
      <c r="B49" s="9">
        <f t="shared" si="0"/>
        <v>2007</v>
      </c>
      <c r="C49" s="40">
        <v>302.80370399999998</v>
      </c>
      <c r="D49" s="4">
        <v>253.07731857618001</v>
      </c>
      <c r="E49" s="4">
        <f t="shared" si="1"/>
        <v>555.88102257617993</v>
      </c>
      <c r="F49" s="4">
        <f t="shared" si="2"/>
        <v>-49.726385423819977</v>
      </c>
      <c r="G49" s="4">
        <v>1216735441524.8618</v>
      </c>
      <c r="H49" s="4">
        <f t="shared" si="3"/>
        <v>1216.7354415248619</v>
      </c>
      <c r="I49" s="41">
        <f t="shared" si="4"/>
        <v>0.45686268650112422</v>
      </c>
    </row>
    <row r="50" spans="1:9" x14ac:dyDescent="0.2">
      <c r="A50" s="22">
        <v>39813</v>
      </c>
      <c r="B50" s="9">
        <f t="shared" si="0"/>
        <v>2008</v>
      </c>
      <c r="C50" s="40">
        <v>350.92708599999997</v>
      </c>
      <c r="D50" s="4">
        <v>288.90215160370002</v>
      </c>
      <c r="E50" s="4">
        <f t="shared" si="1"/>
        <v>639.82923760369999</v>
      </c>
      <c r="F50" s="4">
        <f t="shared" si="2"/>
        <v>-62.024934396299955</v>
      </c>
      <c r="G50" s="4">
        <v>1198895582137.5146</v>
      </c>
      <c r="H50" s="4">
        <f t="shared" si="3"/>
        <v>1198.8955821375146</v>
      </c>
      <c r="I50" s="41">
        <f t="shared" si="4"/>
        <v>0.53368220480297923</v>
      </c>
    </row>
    <row r="51" spans="1:9" x14ac:dyDescent="0.2">
      <c r="A51" s="22">
        <v>40178</v>
      </c>
      <c r="B51" s="9">
        <f t="shared" si="0"/>
        <v>2009</v>
      </c>
      <c r="C51" s="40">
        <v>347.17760199999998</v>
      </c>
      <c r="D51" s="4">
        <v>273.75183638713003</v>
      </c>
      <c r="E51" s="4">
        <f t="shared" si="1"/>
        <v>620.92943838712995</v>
      </c>
      <c r="F51" s="4">
        <f t="shared" si="2"/>
        <v>-73.425765612869952</v>
      </c>
      <c r="G51" s="4">
        <v>1341886602798.6855</v>
      </c>
      <c r="H51" s="4">
        <f t="shared" si="3"/>
        <v>1341.8866027986855</v>
      </c>
      <c r="I51" s="41">
        <f t="shared" si="4"/>
        <v>0.46272869636830549</v>
      </c>
    </row>
    <row r="52" spans="1:9" x14ac:dyDescent="0.2">
      <c r="A52" s="22">
        <v>40543</v>
      </c>
      <c r="B52" s="9">
        <f t="shared" si="0"/>
        <v>2010</v>
      </c>
      <c r="C52" s="40">
        <v>449.97432099999997</v>
      </c>
      <c r="D52" s="4">
        <v>375.35347283494002</v>
      </c>
      <c r="E52" s="4">
        <f t="shared" si="1"/>
        <v>825.32779383493994</v>
      </c>
      <c r="F52" s="4">
        <f t="shared" si="2"/>
        <v>-74.620848165059954</v>
      </c>
      <c r="G52" s="4">
        <v>1675615335600.5637</v>
      </c>
      <c r="H52" s="4">
        <f t="shared" si="3"/>
        <v>1675.6153356005636</v>
      </c>
      <c r="I52" s="41">
        <f t="shared" si="4"/>
        <v>0.49255206508308247</v>
      </c>
    </row>
    <row r="53" spans="1:9" x14ac:dyDescent="0.2">
      <c r="A53" s="22">
        <v>40908</v>
      </c>
      <c r="B53" s="9">
        <f t="shared" si="0"/>
        <v>2011</v>
      </c>
      <c r="C53" s="40">
        <v>566.66715399999998</v>
      </c>
      <c r="D53" s="4">
        <v>447.38395083626</v>
      </c>
      <c r="E53" s="4">
        <f t="shared" si="1"/>
        <v>1014.05110483626</v>
      </c>
      <c r="F53" s="4">
        <f t="shared" si="2"/>
        <v>-119.28320316373998</v>
      </c>
      <c r="G53" s="4">
        <v>1823049927772.0461</v>
      </c>
      <c r="H53" s="4">
        <f t="shared" si="3"/>
        <v>1823.0499277720462</v>
      </c>
      <c r="I53" s="41">
        <f t="shared" si="4"/>
        <v>0.5562388003687504</v>
      </c>
    </row>
    <row r="54" spans="1:9" x14ac:dyDescent="0.2">
      <c r="A54" s="22">
        <v>41274</v>
      </c>
      <c r="B54" s="9">
        <f t="shared" si="0"/>
        <v>2012</v>
      </c>
      <c r="C54" s="40">
        <v>571.30663800000002</v>
      </c>
      <c r="D54" s="4">
        <v>448.40054329147</v>
      </c>
      <c r="E54" s="4">
        <f t="shared" si="1"/>
        <v>1019.7071812914701</v>
      </c>
      <c r="F54" s="4">
        <f t="shared" si="2"/>
        <v>-122.90609470853002</v>
      </c>
      <c r="G54" s="4">
        <v>1827637859136.2344</v>
      </c>
      <c r="H54" s="4">
        <f t="shared" si="3"/>
        <v>1827.6378591362343</v>
      </c>
      <c r="I54" s="41">
        <f t="shared" si="4"/>
        <v>0.55793721726326961</v>
      </c>
    </row>
    <row r="55" spans="1:9" x14ac:dyDescent="0.2">
      <c r="A55" s="22">
        <v>41639</v>
      </c>
      <c r="B55" s="9">
        <f t="shared" si="0"/>
        <v>2013</v>
      </c>
      <c r="C55" s="40">
        <v>527.55548099999999</v>
      </c>
      <c r="D55" s="4">
        <v>472.18042742789999</v>
      </c>
      <c r="E55" s="4">
        <f t="shared" si="1"/>
        <v>999.73590842789997</v>
      </c>
      <c r="F55" s="4">
        <f t="shared" si="2"/>
        <v>-55.375053572100001</v>
      </c>
      <c r="G55" s="4">
        <v>1856722121394.4189</v>
      </c>
      <c r="H55" s="4">
        <f t="shared" si="3"/>
        <v>1856.722121394419</v>
      </c>
      <c r="I55" s="41">
        <f t="shared" si="4"/>
        <v>0.5384413191980969</v>
      </c>
    </row>
    <row r="56" spans="1:9" x14ac:dyDescent="0.2">
      <c r="A56" s="22">
        <v>42004</v>
      </c>
      <c r="B56" s="9">
        <f t="shared" si="0"/>
        <v>2014</v>
      </c>
      <c r="C56" s="40">
        <v>529.23967900000002</v>
      </c>
      <c r="D56" s="4">
        <v>468.34603755422</v>
      </c>
      <c r="E56" s="4">
        <f t="shared" si="1"/>
        <v>997.58571655421997</v>
      </c>
      <c r="F56" s="4">
        <f t="shared" si="2"/>
        <v>-60.89364144578002</v>
      </c>
      <c r="G56" s="4">
        <v>2039127446299.302</v>
      </c>
      <c r="H56" s="4">
        <f t="shared" si="3"/>
        <v>2039.1274462993019</v>
      </c>
      <c r="I56" s="41">
        <f t="shared" si="4"/>
        <v>0.48922185730209378</v>
      </c>
    </row>
    <row r="57" spans="1:9" x14ac:dyDescent="0.2">
      <c r="A57" s="22">
        <v>42369</v>
      </c>
      <c r="B57" s="9">
        <f t="shared" si="0"/>
        <v>2015</v>
      </c>
      <c r="C57" s="40">
        <v>465.09747499999997</v>
      </c>
      <c r="D57" s="4">
        <v>416.78783262179002</v>
      </c>
      <c r="E57" s="4">
        <f t="shared" si="1"/>
        <v>881.88530762178993</v>
      </c>
      <c r="F57" s="4">
        <f t="shared" si="2"/>
        <v>-48.309642378209958</v>
      </c>
      <c r="G57" s="4">
        <v>2103587813812.1995</v>
      </c>
      <c r="H57" s="4">
        <f t="shared" si="3"/>
        <v>2103.5878138121993</v>
      </c>
      <c r="I57" s="41">
        <f t="shared" si="4"/>
        <v>0.41922913882240309</v>
      </c>
    </row>
    <row r="58" spans="1:9" x14ac:dyDescent="0.2">
      <c r="A58" s="22">
        <v>42735</v>
      </c>
      <c r="B58" s="9">
        <f t="shared" si="0"/>
        <v>2016</v>
      </c>
      <c r="C58" s="40">
        <v>480.169285</v>
      </c>
      <c r="D58" s="4">
        <v>439.64278782949998</v>
      </c>
      <c r="E58" s="4">
        <f t="shared" si="1"/>
        <v>919.81207282950004</v>
      </c>
      <c r="F58" s="4">
        <f t="shared" si="2"/>
        <v>-40.526497170500022</v>
      </c>
      <c r="G58" s="4">
        <v>2294797980509.5122</v>
      </c>
      <c r="H58" s="4">
        <f t="shared" si="3"/>
        <v>2294.7979805095124</v>
      </c>
      <c r="I58" s="41">
        <f t="shared" si="4"/>
        <v>0.40082485719517447</v>
      </c>
    </row>
    <row r="59" spans="1:9" x14ac:dyDescent="0.2">
      <c r="A59" s="22">
        <v>43100</v>
      </c>
      <c r="B59" s="9">
        <f t="shared" si="0"/>
        <v>2017</v>
      </c>
      <c r="C59" s="40">
        <v>582.01772400000004</v>
      </c>
      <c r="D59" s="4">
        <v>498.25856086037999</v>
      </c>
      <c r="E59" s="4">
        <f t="shared" si="1"/>
        <v>1080.27628486038</v>
      </c>
      <c r="F59" s="4">
        <f t="shared" si="2"/>
        <v>-83.759163139620057</v>
      </c>
      <c r="G59" s="4">
        <v>2651472946375.0469</v>
      </c>
      <c r="H59" s="4">
        <f t="shared" si="3"/>
        <v>2651.4729463750468</v>
      </c>
      <c r="I59" s="41">
        <f t="shared" si="4"/>
        <v>0.40742496970873354</v>
      </c>
    </row>
    <row r="60" spans="1:9" x14ac:dyDescent="0.2">
      <c r="A60" s="22">
        <v>43465</v>
      </c>
      <c r="B60" s="9">
        <f t="shared" si="0"/>
        <v>2018</v>
      </c>
      <c r="C60" s="40">
        <v>639.01326400000005</v>
      </c>
      <c r="D60" s="4">
        <v>538.63520154198</v>
      </c>
      <c r="E60" s="4">
        <f t="shared" si="1"/>
        <v>1177.6484655419799</v>
      </c>
      <c r="F60" s="4">
        <f t="shared" si="2"/>
        <v>-100.37806245802005</v>
      </c>
      <c r="G60" s="4">
        <v>2701111782774.5703</v>
      </c>
      <c r="H60" s="4">
        <f t="shared" si="3"/>
        <v>2701.1117827745702</v>
      </c>
      <c r="I60" s="41">
        <f t="shared" si="4"/>
        <v>0.43598657154881038</v>
      </c>
    </row>
    <row r="61" spans="1:9" x14ac:dyDescent="0.2">
      <c r="A61" s="22">
        <v>43830</v>
      </c>
      <c r="B61" s="9">
        <f t="shared" si="0"/>
        <v>2019</v>
      </c>
      <c r="C61" s="40">
        <v>606.36556299999995</v>
      </c>
      <c r="D61" s="4">
        <v>528.29776570658998</v>
      </c>
      <c r="E61" s="4">
        <f t="shared" si="1"/>
        <v>1134.6633287065899</v>
      </c>
      <c r="F61" s="4">
        <f t="shared" si="2"/>
        <v>-78.067797293409967</v>
      </c>
      <c r="G61" s="4">
        <v>2870504096717.4771</v>
      </c>
      <c r="H61" s="4">
        <f t="shared" si="3"/>
        <v>2870.5040967174768</v>
      </c>
      <c r="I61" s="41">
        <f t="shared" si="4"/>
        <v>0.39528364721866016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ADDF-25C5-DB45-BF5A-3622B93F3C88}">
  <dimension ref="A1:B37"/>
  <sheetViews>
    <sheetView workbookViewId="0">
      <selection activeCell="D44" sqref="D44"/>
    </sheetView>
  </sheetViews>
  <sheetFormatPr baseColWidth="10" defaultRowHeight="15" x14ac:dyDescent="0.2"/>
  <sheetData>
    <row r="1" spans="1:2" x14ac:dyDescent="0.2">
      <c r="A1" t="s">
        <v>170</v>
      </c>
      <c r="B1" t="s">
        <v>230</v>
      </c>
    </row>
    <row r="2" spans="1:2" x14ac:dyDescent="0.2">
      <c r="A2" s="21">
        <v>1986</v>
      </c>
      <c r="B2" s="20">
        <v>8.89</v>
      </c>
    </row>
    <row r="3" spans="1:2" x14ac:dyDescent="0.2">
      <c r="A3" s="21">
        <v>1987</v>
      </c>
      <c r="B3" s="20">
        <v>9.06</v>
      </c>
    </row>
    <row r="4" spans="1:2" x14ac:dyDescent="0.2">
      <c r="A4" s="21">
        <v>1988</v>
      </c>
      <c r="B4" s="20">
        <v>7.21</v>
      </c>
    </row>
    <row r="5" spans="1:2" x14ac:dyDescent="0.2">
      <c r="A5" s="21">
        <v>1989</v>
      </c>
      <c r="B5" s="20">
        <v>4.57</v>
      </c>
    </row>
    <row r="6" spans="1:2" x14ac:dyDescent="0.2">
      <c r="A6" s="21">
        <v>1990</v>
      </c>
      <c r="B6" s="20">
        <v>11.2</v>
      </c>
    </row>
    <row r="7" spans="1:2" x14ac:dyDescent="0.2">
      <c r="A7" s="21">
        <v>1991</v>
      </c>
      <c r="B7" s="20">
        <v>13.48</v>
      </c>
    </row>
    <row r="8" spans="1:2" x14ac:dyDescent="0.2">
      <c r="A8" s="21">
        <v>1992</v>
      </c>
      <c r="B8" s="20">
        <v>9.86</v>
      </c>
    </row>
    <row r="9" spans="1:2" x14ac:dyDescent="0.2">
      <c r="A9" s="21">
        <v>1993</v>
      </c>
      <c r="B9" s="20">
        <v>7.28</v>
      </c>
    </row>
    <row r="10" spans="1:2" x14ac:dyDescent="0.2">
      <c r="A10" s="21">
        <v>1994</v>
      </c>
      <c r="B10" s="20">
        <v>10.28</v>
      </c>
    </row>
    <row r="11" spans="1:2" x14ac:dyDescent="0.2">
      <c r="A11" s="21">
        <v>1995</v>
      </c>
      <c r="B11" s="20">
        <v>9.9600000000000009</v>
      </c>
    </row>
    <row r="12" spans="1:2" x14ac:dyDescent="0.2">
      <c r="A12" s="21">
        <v>1996</v>
      </c>
      <c r="B12" s="20">
        <v>9.43</v>
      </c>
    </row>
    <row r="13" spans="1:2" x14ac:dyDescent="0.2">
      <c r="A13" s="21">
        <v>1997</v>
      </c>
      <c r="B13" s="20">
        <v>6.84</v>
      </c>
    </row>
    <row r="14" spans="1:2" x14ac:dyDescent="0.2">
      <c r="A14" s="21">
        <v>1998</v>
      </c>
      <c r="B14" s="20">
        <v>13.13</v>
      </c>
    </row>
    <row r="15" spans="1:2" x14ac:dyDescent="0.2">
      <c r="A15" s="21">
        <v>1999</v>
      </c>
      <c r="B15" s="20">
        <v>5.7</v>
      </c>
    </row>
    <row r="16" spans="1:2" x14ac:dyDescent="0.2">
      <c r="A16" s="21">
        <v>2000</v>
      </c>
      <c r="B16" s="20">
        <v>3.83</v>
      </c>
    </row>
    <row r="17" spans="1:2" x14ac:dyDescent="0.2">
      <c r="A17" s="21">
        <v>2001</v>
      </c>
      <c r="B17" s="20">
        <v>4.3099999999999996</v>
      </c>
    </row>
    <row r="18" spans="1:2" x14ac:dyDescent="0.2">
      <c r="A18" s="21">
        <v>2002</v>
      </c>
      <c r="B18" s="20">
        <v>3.98</v>
      </c>
    </row>
    <row r="19" spans="1:2" x14ac:dyDescent="0.2">
      <c r="A19" s="21">
        <v>2003</v>
      </c>
      <c r="B19" s="20">
        <v>3.86</v>
      </c>
    </row>
    <row r="20" spans="1:2" x14ac:dyDescent="0.2">
      <c r="A20" s="21">
        <v>2004</v>
      </c>
      <c r="B20" s="20">
        <v>3.82</v>
      </c>
    </row>
    <row r="21" spans="1:2" x14ac:dyDescent="0.2">
      <c r="A21" s="21">
        <v>2005</v>
      </c>
      <c r="B21" s="20">
        <v>4.4000000000000004</v>
      </c>
    </row>
    <row r="22" spans="1:2" x14ac:dyDescent="0.2">
      <c r="A22" s="21">
        <v>2006</v>
      </c>
      <c r="B22" s="20">
        <v>6.7</v>
      </c>
    </row>
    <row r="23" spans="1:2" x14ac:dyDescent="0.2">
      <c r="A23" s="21">
        <v>2007</v>
      </c>
      <c r="B23" s="20">
        <v>6.2</v>
      </c>
    </row>
    <row r="24" spans="1:2" x14ac:dyDescent="0.2">
      <c r="A24" s="21">
        <v>2008</v>
      </c>
      <c r="B24" s="20">
        <v>9.09</v>
      </c>
    </row>
    <row r="25" spans="1:2" x14ac:dyDescent="0.2">
      <c r="A25" s="21">
        <v>2009</v>
      </c>
      <c r="B25" s="20">
        <v>12.31</v>
      </c>
    </row>
    <row r="26" spans="1:2" x14ac:dyDescent="0.2">
      <c r="A26" s="21">
        <v>2010</v>
      </c>
      <c r="B26" s="20">
        <v>10.53</v>
      </c>
    </row>
    <row r="27" spans="1:2" x14ac:dyDescent="0.2">
      <c r="A27" s="21">
        <v>2011</v>
      </c>
      <c r="B27" s="20">
        <v>9.5</v>
      </c>
    </row>
    <row r="28" spans="1:2" x14ac:dyDescent="0.2">
      <c r="A28" s="21">
        <v>2012</v>
      </c>
      <c r="B28" s="20">
        <v>10</v>
      </c>
    </row>
    <row r="29" spans="1:2" x14ac:dyDescent="0.2">
      <c r="A29" s="21">
        <v>2013</v>
      </c>
      <c r="B29" s="20">
        <v>9.4</v>
      </c>
    </row>
    <row r="30" spans="1:2" x14ac:dyDescent="0.2">
      <c r="A30" s="21">
        <v>2014</v>
      </c>
      <c r="B30" s="20">
        <v>5.8</v>
      </c>
    </row>
    <row r="31" spans="1:2" x14ac:dyDescent="0.2">
      <c r="A31" s="21">
        <v>2015</v>
      </c>
      <c r="B31" s="20">
        <v>4.9000000000000004</v>
      </c>
    </row>
    <row r="32" spans="1:2" x14ac:dyDescent="0.2">
      <c r="A32" s="21">
        <v>2016</v>
      </c>
      <c r="B32" s="20">
        <v>4.5</v>
      </c>
    </row>
    <row r="33" spans="1:2" x14ac:dyDescent="0.2">
      <c r="A33" s="21">
        <v>2017</v>
      </c>
      <c r="B33" s="20">
        <v>3.6</v>
      </c>
    </row>
    <row r="34" spans="1:2" x14ac:dyDescent="0.2">
      <c r="A34" s="21">
        <v>2018</v>
      </c>
      <c r="B34" s="20">
        <v>3.43</v>
      </c>
    </row>
    <row r="35" spans="1:2" x14ac:dyDescent="0.2">
      <c r="A35" s="21">
        <v>2019</v>
      </c>
      <c r="B35" s="20">
        <v>4.76</v>
      </c>
    </row>
    <row r="36" spans="1:2" x14ac:dyDescent="0.2">
      <c r="A36" s="21">
        <v>2020</v>
      </c>
      <c r="B36" s="20">
        <v>6.2</v>
      </c>
    </row>
    <row r="37" spans="1:2" x14ac:dyDescent="0.2">
      <c r="A37" s="21">
        <v>2021</v>
      </c>
      <c r="B37" s="20">
        <v>4.8899999999999997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A286-750D-774D-A687-FC840E1563CA}">
  <dimension ref="A1:E41"/>
  <sheetViews>
    <sheetView workbookViewId="0">
      <selection activeCell="D2" sqref="D2"/>
    </sheetView>
  </sheetViews>
  <sheetFormatPr baseColWidth="10" defaultRowHeight="15" x14ac:dyDescent="0.2"/>
  <cols>
    <col min="5" max="5" width="13" customWidth="1"/>
  </cols>
  <sheetData>
    <row r="1" spans="1:5" x14ac:dyDescent="0.2">
      <c r="A1" t="s">
        <v>233</v>
      </c>
      <c r="B1" t="s">
        <v>0</v>
      </c>
      <c r="C1" t="s">
        <v>234</v>
      </c>
      <c r="D1" t="s">
        <v>307</v>
      </c>
      <c r="E1" t="s">
        <v>297</v>
      </c>
    </row>
    <row r="2" spans="1:5" x14ac:dyDescent="0.2">
      <c r="A2" s="22">
        <v>29586</v>
      </c>
      <c r="B2" s="9">
        <f>YEAR(A2)</f>
        <v>1980</v>
      </c>
      <c r="C2">
        <v>7.9159999999999994E-2</v>
      </c>
      <c r="D2">
        <v>4.2500000000000003E-2</v>
      </c>
      <c r="E2" s="32">
        <f>((C3-C2)/C2)*100</f>
        <v>16.119252147549279</v>
      </c>
    </row>
    <row r="3" spans="1:5" x14ac:dyDescent="0.2">
      <c r="A3" s="22">
        <v>29951</v>
      </c>
      <c r="B3" s="9">
        <f t="shared" ref="B3:B41" si="0">YEAR(A3)</f>
        <v>1981</v>
      </c>
      <c r="C3">
        <v>9.1920000000000002E-2</v>
      </c>
      <c r="D3">
        <v>4.7500000000000001E-2</v>
      </c>
      <c r="E3" s="32">
        <f t="shared" ref="E3:E41" si="1">((C4-C3)/C3)*100</f>
        <v>-21.58398607484769</v>
      </c>
    </row>
    <row r="4" spans="1:5" x14ac:dyDescent="0.2">
      <c r="A4" s="22">
        <v>30316</v>
      </c>
      <c r="B4" s="9">
        <f t="shared" si="0"/>
        <v>1982</v>
      </c>
      <c r="C4">
        <v>7.2080000000000005E-2</v>
      </c>
      <c r="D4">
        <v>3.5900000000000001E-2</v>
      </c>
      <c r="E4" s="32">
        <f t="shared" si="1"/>
        <v>-92.175360710321854</v>
      </c>
    </row>
    <row r="5" spans="1:5" x14ac:dyDescent="0.2">
      <c r="A5" s="22">
        <v>30681</v>
      </c>
      <c r="B5" s="9">
        <f t="shared" si="0"/>
        <v>1983</v>
      </c>
      <c r="C5">
        <v>5.64E-3</v>
      </c>
      <c r="D5">
        <v>2.5999999999999999E-3</v>
      </c>
      <c r="E5" s="32">
        <f t="shared" si="1"/>
        <v>241.13475177304969</v>
      </c>
    </row>
    <row r="6" spans="1:5" x14ac:dyDescent="0.2">
      <c r="A6" s="22">
        <v>31047</v>
      </c>
      <c r="B6" s="9">
        <f t="shared" si="0"/>
        <v>1984</v>
      </c>
      <c r="C6">
        <v>1.924E-2</v>
      </c>
      <c r="D6">
        <v>9.1000000000000004E-3</v>
      </c>
      <c r="E6" s="32">
        <f t="shared" si="1"/>
        <v>451.40332640332639</v>
      </c>
    </row>
    <row r="7" spans="1:5" x14ac:dyDescent="0.2">
      <c r="A7" s="22">
        <v>31412</v>
      </c>
      <c r="B7" s="9">
        <f t="shared" si="0"/>
        <v>1985</v>
      </c>
      <c r="C7">
        <v>0.10609</v>
      </c>
      <c r="D7">
        <v>4.5600000000000002E-2</v>
      </c>
      <c r="E7" s="32">
        <f t="shared" si="1"/>
        <v>10.971816382316899</v>
      </c>
    </row>
    <row r="8" spans="1:5" x14ac:dyDescent="0.2">
      <c r="A8" s="22">
        <v>31777</v>
      </c>
      <c r="B8" s="9">
        <f t="shared" si="0"/>
        <v>1986</v>
      </c>
      <c r="C8">
        <v>0.11773</v>
      </c>
      <c r="D8">
        <v>4.7300000000000002E-2</v>
      </c>
      <c r="E8" s="32">
        <f t="shared" si="1"/>
        <v>80.344856875902494</v>
      </c>
    </row>
    <row r="9" spans="1:5" x14ac:dyDescent="0.2">
      <c r="A9" s="22">
        <v>32142</v>
      </c>
      <c r="B9" s="9">
        <f t="shared" si="0"/>
        <v>1987</v>
      </c>
      <c r="C9">
        <v>0.21232000000000001</v>
      </c>
      <c r="D9">
        <v>7.6100000000000001E-2</v>
      </c>
      <c r="E9" s="32">
        <f t="shared" si="1"/>
        <v>-57.022418990203469</v>
      </c>
    </row>
    <row r="10" spans="1:5" x14ac:dyDescent="0.2">
      <c r="A10" s="22">
        <v>32508</v>
      </c>
      <c r="B10" s="9">
        <f t="shared" si="0"/>
        <v>1988</v>
      </c>
      <c r="C10">
        <v>9.1249999999999998E-2</v>
      </c>
      <c r="D10">
        <v>3.0800000000000001E-2</v>
      </c>
      <c r="E10" s="32">
        <f t="shared" si="1"/>
        <v>176.27397260273972</v>
      </c>
    </row>
    <row r="11" spans="1:5" x14ac:dyDescent="0.2">
      <c r="A11" s="22">
        <v>32873</v>
      </c>
      <c r="B11" s="9">
        <f t="shared" si="0"/>
        <v>1989</v>
      </c>
      <c r="C11">
        <v>0.25209999999999999</v>
      </c>
      <c r="D11">
        <v>8.5199999999999998E-2</v>
      </c>
      <c r="E11" s="32">
        <f t="shared" si="1"/>
        <v>-6.1126537088456878</v>
      </c>
    </row>
    <row r="12" spans="1:5" x14ac:dyDescent="0.2">
      <c r="A12" s="22">
        <v>33238</v>
      </c>
      <c r="B12" s="9">
        <f t="shared" si="0"/>
        <v>1990</v>
      </c>
      <c r="C12">
        <v>0.23669000000000001</v>
      </c>
      <c r="D12">
        <v>7.3700000000000002E-2</v>
      </c>
      <c r="E12" s="32">
        <f t="shared" si="1"/>
        <v>-68.930821749968302</v>
      </c>
    </row>
    <row r="13" spans="1:5" x14ac:dyDescent="0.2">
      <c r="A13" s="22">
        <v>33603</v>
      </c>
      <c r="B13" s="9">
        <f t="shared" si="0"/>
        <v>1991</v>
      </c>
      <c r="C13">
        <v>7.3537638000000002E-2</v>
      </c>
      <c r="D13">
        <v>2.7199999999999998E-2</v>
      </c>
      <c r="E13" s="32">
        <f t="shared" si="1"/>
        <v>276.01484970186283</v>
      </c>
    </row>
    <row r="14" spans="1:5" x14ac:dyDescent="0.2">
      <c r="A14" s="22">
        <v>33969</v>
      </c>
      <c r="B14" s="9">
        <f t="shared" si="0"/>
        <v>1992</v>
      </c>
      <c r="C14">
        <v>0.276512439</v>
      </c>
      <c r="D14">
        <v>9.5899999999999999E-2</v>
      </c>
      <c r="E14" s="32">
        <f t="shared" si="1"/>
        <v>99.039879359640665</v>
      </c>
    </row>
    <row r="15" spans="1:5" x14ac:dyDescent="0.2">
      <c r="A15" s="22">
        <v>34334</v>
      </c>
      <c r="B15" s="9">
        <f t="shared" si="0"/>
        <v>1993</v>
      </c>
      <c r="C15">
        <v>0.55037002499999998</v>
      </c>
      <c r="D15">
        <v>0.1971</v>
      </c>
      <c r="E15" s="32">
        <f t="shared" si="1"/>
        <v>76.839476132443792</v>
      </c>
    </row>
    <row r="16" spans="1:5" x14ac:dyDescent="0.2">
      <c r="A16" s="22">
        <v>34699</v>
      </c>
      <c r="B16" s="9">
        <f t="shared" si="0"/>
        <v>1994</v>
      </c>
      <c r="C16">
        <v>0.97327146899999994</v>
      </c>
      <c r="D16">
        <v>0.2974</v>
      </c>
      <c r="E16" s="32">
        <f t="shared" si="1"/>
        <v>120.24976363506244</v>
      </c>
    </row>
    <row r="17" spans="1:5" x14ac:dyDescent="0.2">
      <c r="A17" s="22">
        <v>35064</v>
      </c>
      <c r="B17" s="9">
        <f t="shared" si="0"/>
        <v>1995</v>
      </c>
      <c r="C17">
        <v>2.1436281099999999</v>
      </c>
      <c r="D17">
        <v>0.59499999999999997</v>
      </c>
      <c r="E17" s="32">
        <f t="shared" si="1"/>
        <v>13.175275631182142</v>
      </c>
    </row>
    <row r="18" spans="1:5" x14ac:dyDescent="0.2">
      <c r="A18" s="22">
        <v>35430</v>
      </c>
      <c r="B18" s="9">
        <f t="shared" si="0"/>
        <v>1996</v>
      </c>
      <c r="C18">
        <v>2.4260570220000002</v>
      </c>
      <c r="D18">
        <v>0.61750000000000005</v>
      </c>
      <c r="E18" s="32">
        <f t="shared" si="1"/>
        <v>47.454491364383088</v>
      </c>
    </row>
    <row r="19" spans="1:5" x14ac:dyDescent="0.2">
      <c r="A19" s="22">
        <v>35795</v>
      </c>
      <c r="B19" s="9">
        <f t="shared" si="0"/>
        <v>1997</v>
      </c>
      <c r="C19">
        <v>3.5773300419999998</v>
      </c>
      <c r="D19">
        <v>0.86019999999999996</v>
      </c>
      <c r="E19" s="32">
        <f t="shared" si="1"/>
        <v>-26.35145130397224</v>
      </c>
    </row>
    <row r="20" spans="1:5" x14ac:dyDescent="0.2">
      <c r="A20" s="22">
        <v>36160</v>
      </c>
      <c r="B20" s="9">
        <f t="shared" si="0"/>
        <v>1998</v>
      </c>
      <c r="C20">
        <v>2.6346516580000001</v>
      </c>
      <c r="D20">
        <v>0.62529999999999997</v>
      </c>
      <c r="E20" s="32">
        <f t="shared" si="1"/>
        <v>-17.689647987612634</v>
      </c>
    </row>
    <row r="21" spans="1:5" x14ac:dyDescent="0.2">
      <c r="A21" s="22">
        <v>36525</v>
      </c>
      <c r="B21" s="9">
        <f t="shared" si="0"/>
        <v>1999</v>
      </c>
      <c r="C21">
        <v>2.1685910540000002</v>
      </c>
      <c r="D21">
        <v>0.47260000000000002</v>
      </c>
      <c r="E21" s="32">
        <f t="shared" si="1"/>
        <v>65.278617210416627</v>
      </c>
    </row>
    <row r="22" spans="1:5" x14ac:dyDescent="0.2">
      <c r="A22" s="22">
        <v>36891</v>
      </c>
      <c r="B22" s="9">
        <f t="shared" si="0"/>
        <v>2000</v>
      </c>
      <c r="C22">
        <v>3.5842173069999999</v>
      </c>
      <c r="D22">
        <v>0.76519999999999999</v>
      </c>
      <c r="E22" s="32">
        <f t="shared" si="1"/>
        <v>43.074292732887592</v>
      </c>
    </row>
    <row r="23" spans="1:5" x14ac:dyDescent="0.2">
      <c r="A23" s="22">
        <v>37256</v>
      </c>
      <c r="B23" s="9">
        <f t="shared" si="0"/>
        <v>2001</v>
      </c>
      <c r="C23">
        <v>5.1280935620000001</v>
      </c>
      <c r="D23">
        <v>1.0564</v>
      </c>
      <c r="E23" s="32">
        <f t="shared" si="1"/>
        <v>1.5770684177700292</v>
      </c>
    </row>
    <row r="24" spans="1:5" x14ac:dyDescent="0.2">
      <c r="A24" s="22">
        <v>37621</v>
      </c>
      <c r="B24" s="9">
        <f t="shared" si="0"/>
        <v>2002</v>
      </c>
      <c r="C24">
        <v>5.2089671060000002</v>
      </c>
      <c r="D24">
        <v>1.0116000000000001</v>
      </c>
      <c r="E24" s="32">
        <f t="shared" si="1"/>
        <v>-29.314495636594256</v>
      </c>
    </row>
    <row r="25" spans="1:5" x14ac:dyDescent="0.2">
      <c r="A25" s="22">
        <v>37986</v>
      </c>
      <c r="B25" s="9">
        <f t="shared" si="0"/>
        <v>2003</v>
      </c>
      <c r="C25">
        <v>3.6819846709999999</v>
      </c>
      <c r="D25">
        <v>0.60589999999999999</v>
      </c>
      <c r="E25" s="32">
        <f t="shared" si="1"/>
        <v>47.454470214441585</v>
      </c>
    </row>
    <row r="26" spans="1:5" x14ac:dyDescent="0.2">
      <c r="A26" s="22">
        <v>38352</v>
      </c>
      <c r="B26" s="9">
        <f t="shared" si="0"/>
        <v>2004</v>
      </c>
      <c r="C26">
        <v>5.4292509899999999</v>
      </c>
      <c r="D26">
        <v>0.76559999999999995</v>
      </c>
      <c r="E26" s="32">
        <f t="shared" si="1"/>
        <v>33.893372021100845</v>
      </c>
    </row>
    <row r="27" spans="1:5" x14ac:dyDescent="0.2">
      <c r="A27" s="22">
        <v>38717</v>
      </c>
      <c r="B27" s="9">
        <f t="shared" si="0"/>
        <v>2005</v>
      </c>
      <c r="C27">
        <v>7.2694072260000002</v>
      </c>
      <c r="D27">
        <v>0.8861</v>
      </c>
      <c r="E27" s="32">
        <f t="shared" si="1"/>
        <v>175.52616942910001</v>
      </c>
    </row>
    <row r="28" spans="1:5" x14ac:dyDescent="0.2">
      <c r="A28" s="22">
        <v>39082</v>
      </c>
      <c r="B28" s="9">
        <f t="shared" si="0"/>
        <v>2006</v>
      </c>
      <c r="C28">
        <v>20.029119269999999</v>
      </c>
      <c r="D28">
        <v>2.1301999999999999</v>
      </c>
      <c r="E28" s="32">
        <f t="shared" si="1"/>
        <v>25.955318104209386</v>
      </c>
    </row>
    <row r="29" spans="1:5" x14ac:dyDescent="0.2">
      <c r="A29" s="22">
        <v>39447</v>
      </c>
      <c r="B29" s="9">
        <f t="shared" si="0"/>
        <v>2007</v>
      </c>
      <c r="C29">
        <v>25.22774089</v>
      </c>
      <c r="D29">
        <v>2.0733999999999999</v>
      </c>
      <c r="E29" s="32">
        <f t="shared" si="1"/>
        <v>72.057725141793313</v>
      </c>
    </row>
    <row r="30" spans="1:5" x14ac:dyDescent="0.2">
      <c r="A30" s="22">
        <v>39813</v>
      </c>
      <c r="B30" s="9">
        <f t="shared" si="0"/>
        <v>2008</v>
      </c>
      <c r="C30">
        <v>43.406277080000002</v>
      </c>
      <c r="D30">
        <v>3.6204999999999998</v>
      </c>
      <c r="E30" s="32">
        <f t="shared" si="1"/>
        <v>-18.0271257439985</v>
      </c>
    </row>
    <row r="31" spans="1:5" x14ac:dyDescent="0.2">
      <c r="A31" s="22">
        <v>40178</v>
      </c>
      <c r="B31" s="9">
        <f t="shared" si="0"/>
        <v>2009</v>
      </c>
      <c r="C31">
        <v>35.581372930000001</v>
      </c>
      <c r="D31">
        <v>2.6516000000000002</v>
      </c>
      <c r="E31" s="32">
        <f t="shared" si="1"/>
        <v>-23.002170028968582</v>
      </c>
    </row>
    <row r="32" spans="1:5" x14ac:dyDescent="0.2">
      <c r="A32" s="22">
        <v>40543</v>
      </c>
      <c r="B32" s="9">
        <f t="shared" si="0"/>
        <v>2010</v>
      </c>
      <c r="C32">
        <v>27.39688503</v>
      </c>
      <c r="D32">
        <v>1.635</v>
      </c>
      <c r="E32" s="32">
        <f t="shared" si="1"/>
        <v>33.221913951288357</v>
      </c>
    </row>
    <row r="33" spans="1:5" x14ac:dyDescent="0.2">
      <c r="A33" s="22">
        <v>40908</v>
      </c>
      <c r="B33" s="9">
        <f t="shared" si="0"/>
        <v>2011</v>
      </c>
      <c r="C33">
        <v>36.498654600000002</v>
      </c>
      <c r="D33">
        <v>2.0021</v>
      </c>
      <c r="E33" s="32">
        <f t="shared" si="1"/>
        <v>-34.255973890062243</v>
      </c>
    </row>
    <row r="34" spans="1:5" x14ac:dyDescent="0.2">
      <c r="A34" s="22">
        <v>41274</v>
      </c>
      <c r="B34" s="9">
        <f t="shared" si="0"/>
        <v>2012</v>
      </c>
      <c r="C34">
        <v>23.995685009999999</v>
      </c>
      <c r="D34">
        <v>1.3129</v>
      </c>
      <c r="E34" s="32">
        <f t="shared" si="1"/>
        <v>17.325391037044628</v>
      </c>
    </row>
    <row r="35" spans="1:5" x14ac:dyDescent="0.2">
      <c r="A35" s="22">
        <v>41639</v>
      </c>
      <c r="B35" s="9">
        <f t="shared" si="0"/>
        <v>2013</v>
      </c>
      <c r="C35">
        <v>28.15303127</v>
      </c>
      <c r="D35">
        <v>1.5163</v>
      </c>
      <c r="E35" s="32">
        <f t="shared" si="1"/>
        <v>22.816770096245477</v>
      </c>
    </row>
    <row r="36" spans="1:5" x14ac:dyDescent="0.2">
      <c r="A36" s="22">
        <v>42004</v>
      </c>
      <c r="B36" s="9">
        <f t="shared" si="0"/>
        <v>2014</v>
      </c>
      <c r="C36">
        <v>34.576643689999997</v>
      </c>
      <c r="D36">
        <v>1.6957</v>
      </c>
      <c r="E36" s="32">
        <f t="shared" si="1"/>
        <v>27.280983442381078</v>
      </c>
    </row>
    <row r="37" spans="1:5" x14ac:dyDescent="0.2">
      <c r="A37" s="22">
        <v>42369</v>
      </c>
      <c r="B37" s="9">
        <f t="shared" si="0"/>
        <v>2015</v>
      </c>
      <c r="C37">
        <v>44.009492129999998</v>
      </c>
      <c r="D37">
        <v>2.0920999999999998</v>
      </c>
      <c r="E37" s="32">
        <f t="shared" si="1"/>
        <v>1.0204149111138672</v>
      </c>
    </row>
    <row r="38" spans="1:5" x14ac:dyDescent="0.2">
      <c r="A38" s="22">
        <v>42735</v>
      </c>
      <c r="B38" s="9">
        <f t="shared" si="0"/>
        <v>2016</v>
      </c>
      <c r="C38">
        <v>44.458571550000002</v>
      </c>
      <c r="D38">
        <v>1.9374</v>
      </c>
      <c r="E38" s="32">
        <f t="shared" si="1"/>
        <v>-10.104868495263208</v>
      </c>
    </row>
    <row r="39" spans="1:5" x14ac:dyDescent="0.2">
      <c r="A39" s="22">
        <v>43100</v>
      </c>
      <c r="B39" s="9">
        <f t="shared" si="0"/>
        <v>2017</v>
      </c>
      <c r="C39">
        <v>39.96609136</v>
      </c>
      <c r="D39">
        <v>1.5065999999999999</v>
      </c>
      <c r="E39" s="32">
        <f t="shared" si="1"/>
        <v>5.3829616727373724</v>
      </c>
    </row>
    <row r="40" spans="1:5" x14ac:dyDescent="0.2">
      <c r="A40" s="22">
        <v>43465</v>
      </c>
      <c r="B40" s="9">
        <f t="shared" si="0"/>
        <v>2018</v>
      </c>
      <c r="C40">
        <v>42.117450740000002</v>
      </c>
      <c r="D40">
        <v>1.5523</v>
      </c>
      <c r="E40" s="32">
        <f t="shared" si="1"/>
        <v>20.165504941004883</v>
      </c>
    </row>
    <row r="41" spans="1:5" x14ac:dyDescent="0.2">
      <c r="A41" s="22">
        <v>43830</v>
      </c>
      <c r="B41" s="9">
        <f t="shared" si="0"/>
        <v>2019</v>
      </c>
      <c r="C41">
        <v>50.610647350000001</v>
      </c>
      <c r="D41">
        <v>1.7641</v>
      </c>
      <c r="E41" s="32">
        <f t="shared" si="1"/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1021-F848-5F4E-8886-A67E136F7718}">
  <dimension ref="A1:C36"/>
  <sheetViews>
    <sheetView workbookViewId="0">
      <selection activeCell="C17" sqref="C17"/>
    </sheetView>
  </sheetViews>
  <sheetFormatPr baseColWidth="10" defaultRowHeight="15" x14ac:dyDescent="0.2"/>
  <cols>
    <col min="3" max="3" width="14.5" customWidth="1"/>
  </cols>
  <sheetData>
    <row r="1" spans="1:3" x14ac:dyDescent="0.2">
      <c r="A1" s="23" t="s">
        <v>170</v>
      </c>
      <c r="B1" s="23" t="s">
        <v>235</v>
      </c>
      <c r="C1" s="5" t="s">
        <v>296</v>
      </c>
    </row>
    <row r="2" spans="1:3" x14ac:dyDescent="0.2">
      <c r="A2" s="24">
        <v>1986</v>
      </c>
      <c r="B2" s="25">
        <v>315.16000000000003</v>
      </c>
      <c r="C2">
        <v>0</v>
      </c>
    </row>
    <row r="3" spans="1:3" x14ac:dyDescent="0.2">
      <c r="A3" s="24">
        <v>1987</v>
      </c>
      <c r="B3" s="25">
        <v>346.17</v>
      </c>
      <c r="C3" s="29">
        <f>(B3-B2)/B2</f>
        <v>9.8394466302830275E-2</v>
      </c>
    </row>
    <row r="4" spans="1:3" x14ac:dyDescent="0.2">
      <c r="A4" s="24">
        <v>1988</v>
      </c>
      <c r="B4" s="25">
        <v>357.8</v>
      </c>
      <c r="C4" s="29">
        <f t="shared" ref="C4:C36" si="0">(B4-B3)/B3</f>
        <v>3.3596209954646544E-2</v>
      </c>
    </row>
    <row r="5" spans="1:3" x14ac:dyDescent="0.2">
      <c r="A5" s="24">
        <v>1989</v>
      </c>
      <c r="B5" s="25">
        <v>352.18</v>
      </c>
      <c r="C5" s="29">
        <f t="shared" si="0"/>
        <v>-1.5707098937954175E-2</v>
      </c>
    </row>
    <row r="6" spans="1:3" x14ac:dyDescent="0.2">
      <c r="A6" s="24">
        <v>1990</v>
      </c>
      <c r="B6" s="26">
        <v>374</v>
      </c>
      <c r="C6" s="29">
        <f t="shared" si="0"/>
        <v>6.1956953830427604E-2</v>
      </c>
    </row>
    <row r="7" spans="1:3" x14ac:dyDescent="0.2">
      <c r="A7" s="24">
        <v>1991</v>
      </c>
      <c r="B7" s="25">
        <v>308.37</v>
      </c>
      <c r="C7" s="29">
        <f t="shared" si="0"/>
        <v>-0.17548128342245989</v>
      </c>
    </row>
    <row r="8" spans="1:3" x14ac:dyDescent="0.2">
      <c r="A8" s="24">
        <v>1992</v>
      </c>
      <c r="B8" s="25">
        <v>322.51</v>
      </c>
      <c r="C8" s="29">
        <f t="shared" si="0"/>
        <v>4.585400655057232E-2</v>
      </c>
    </row>
    <row r="9" spans="1:3" x14ac:dyDescent="0.2">
      <c r="A9" s="24">
        <v>1993</v>
      </c>
      <c r="B9" s="25">
        <v>306.44</v>
      </c>
      <c r="C9" s="29">
        <f t="shared" si="0"/>
        <v>-4.9827912312796485E-2</v>
      </c>
    </row>
    <row r="10" spans="1:3" x14ac:dyDescent="0.2">
      <c r="A10" s="24">
        <v>1994</v>
      </c>
      <c r="B10" s="25">
        <v>352.17</v>
      </c>
      <c r="C10" s="29">
        <f t="shared" si="0"/>
        <v>0.14922986555279996</v>
      </c>
    </row>
    <row r="11" spans="1:3" x14ac:dyDescent="0.2">
      <c r="A11" s="24">
        <v>1995</v>
      </c>
      <c r="B11" s="25">
        <v>380.32</v>
      </c>
      <c r="C11" s="29">
        <f t="shared" si="0"/>
        <v>7.9932986909731024E-2</v>
      </c>
    </row>
    <row r="12" spans="1:3" x14ac:dyDescent="0.2">
      <c r="A12" s="24">
        <v>1996</v>
      </c>
      <c r="B12" s="25">
        <v>406.97</v>
      </c>
      <c r="C12" s="29">
        <f t="shared" si="0"/>
        <v>7.0072570466975265E-2</v>
      </c>
    </row>
    <row r="13" spans="1:3" x14ac:dyDescent="0.2">
      <c r="A13" s="24">
        <v>1997</v>
      </c>
      <c r="B13" s="25">
        <v>422.81</v>
      </c>
      <c r="C13" s="29">
        <f t="shared" si="0"/>
        <v>3.8921787846769966E-2</v>
      </c>
    </row>
    <row r="14" spans="1:3" x14ac:dyDescent="0.2">
      <c r="A14" s="24">
        <v>1998</v>
      </c>
      <c r="B14" s="25">
        <v>420.57</v>
      </c>
      <c r="C14" s="29">
        <f t="shared" si="0"/>
        <v>-5.2978879402095719E-3</v>
      </c>
    </row>
    <row r="15" spans="1:3" x14ac:dyDescent="0.2">
      <c r="A15" s="24">
        <v>1999</v>
      </c>
      <c r="B15" s="25">
        <v>449.73</v>
      </c>
      <c r="C15" s="29">
        <f t="shared" si="0"/>
        <v>6.9334474641557953E-2</v>
      </c>
    </row>
    <row r="16" spans="1:3" x14ac:dyDescent="0.2">
      <c r="A16" s="24">
        <v>2000</v>
      </c>
      <c r="B16" s="25">
        <v>451.11</v>
      </c>
      <c r="C16" s="29">
        <f t="shared" si="0"/>
        <v>3.0685077713294541E-3</v>
      </c>
    </row>
    <row r="17" spans="1:3" x14ac:dyDescent="0.2">
      <c r="A17" s="24">
        <v>2001</v>
      </c>
      <c r="B17" s="25">
        <v>459.47</v>
      </c>
      <c r="C17" s="29">
        <f t="shared" si="0"/>
        <v>1.8532065349914684E-2</v>
      </c>
    </row>
    <row r="18" spans="1:3" x14ac:dyDescent="0.2">
      <c r="A18" s="24">
        <v>2002</v>
      </c>
      <c r="B18" s="25">
        <v>479.06</v>
      </c>
      <c r="C18" s="29">
        <f t="shared" si="0"/>
        <v>4.2636080701677966E-2</v>
      </c>
    </row>
    <row r="19" spans="1:3" x14ac:dyDescent="0.2">
      <c r="A19" s="24">
        <v>2003</v>
      </c>
      <c r="B19" s="25">
        <v>556.33000000000004</v>
      </c>
      <c r="C19" s="29">
        <f t="shared" si="0"/>
        <v>0.16129503611238682</v>
      </c>
    </row>
    <row r="20" spans="1:3" x14ac:dyDescent="0.2">
      <c r="A20" s="24">
        <v>2004</v>
      </c>
      <c r="B20" s="25">
        <v>638.79</v>
      </c>
      <c r="C20" s="29">
        <f t="shared" si="0"/>
        <v>0.14822137939712027</v>
      </c>
    </row>
    <row r="21" spans="1:3" x14ac:dyDescent="0.2">
      <c r="A21" s="24">
        <v>2005</v>
      </c>
      <c r="B21" s="25">
        <v>726.92</v>
      </c>
      <c r="C21" s="29">
        <f t="shared" si="0"/>
        <v>0.13796396311776954</v>
      </c>
    </row>
    <row r="22" spans="1:3" x14ac:dyDescent="0.2">
      <c r="A22" s="24">
        <v>2006</v>
      </c>
      <c r="B22" s="25">
        <v>814.35</v>
      </c>
      <c r="C22" s="29">
        <f t="shared" si="0"/>
        <v>0.12027458317283893</v>
      </c>
    </row>
    <row r="23" spans="1:3" x14ac:dyDescent="0.2">
      <c r="A23" s="24">
        <v>2007</v>
      </c>
      <c r="B23" s="25">
        <v>1046.9000000000001</v>
      </c>
      <c r="C23" s="29">
        <f t="shared" si="0"/>
        <v>0.28556517467919207</v>
      </c>
    </row>
    <row r="24" spans="1:3" x14ac:dyDescent="0.2">
      <c r="A24" s="24">
        <v>2008</v>
      </c>
      <c r="B24" s="25">
        <v>1019.51</v>
      </c>
      <c r="C24" s="29">
        <f t="shared" si="0"/>
        <v>-2.6162957302512273E-2</v>
      </c>
    </row>
    <row r="25" spans="1:3" x14ac:dyDescent="0.2">
      <c r="A25" s="24">
        <v>2009</v>
      </c>
      <c r="B25" s="25">
        <v>1121.25</v>
      </c>
      <c r="C25" s="29">
        <f t="shared" si="0"/>
        <v>9.9793037831899647E-2</v>
      </c>
    </row>
    <row r="26" spans="1:3" x14ac:dyDescent="0.2">
      <c r="A26" s="24">
        <v>2010</v>
      </c>
      <c r="B26" s="25">
        <v>1384.17</v>
      </c>
      <c r="C26" s="29">
        <f t="shared" si="0"/>
        <v>0.23448829431438134</v>
      </c>
    </row>
    <row r="27" spans="1:3" x14ac:dyDescent="0.2">
      <c r="A27" s="24">
        <v>2011</v>
      </c>
      <c r="B27" s="25">
        <v>1458.11</v>
      </c>
      <c r="C27" s="29">
        <f t="shared" si="0"/>
        <v>5.3418293995679593E-2</v>
      </c>
    </row>
    <row r="28" spans="1:3" x14ac:dyDescent="0.2">
      <c r="A28" s="24">
        <v>2012</v>
      </c>
      <c r="B28" s="25">
        <v>1443.88</v>
      </c>
      <c r="C28" s="29">
        <f t="shared" si="0"/>
        <v>-9.7592088388391771E-3</v>
      </c>
    </row>
    <row r="29" spans="1:3" x14ac:dyDescent="0.2">
      <c r="A29" s="24">
        <v>2013</v>
      </c>
      <c r="B29" s="25">
        <v>1449.61</v>
      </c>
      <c r="C29" s="29">
        <f t="shared" si="0"/>
        <v>3.9684738343905247E-3</v>
      </c>
    </row>
    <row r="30" spans="1:3" x14ac:dyDescent="0.2">
      <c r="A30" s="24">
        <v>2014</v>
      </c>
      <c r="B30" s="25">
        <v>1573.88</v>
      </c>
      <c r="C30" s="29">
        <f t="shared" si="0"/>
        <v>8.5726505749822518E-2</v>
      </c>
    </row>
    <row r="31" spans="1:3" x14ac:dyDescent="0.2">
      <c r="A31" s="24">
        <v>2015</v>
      </c>
      <c r="B31" s="25">
        <v>1605.61</v>
      </c>
      <c r="C31" s="29">
        <f t="shared" si="0"/>
        <v>2.0160368007725995E-2</v>
      </c>
    </row>
    <row r="32" spans="1:3" x14ac:dyDescent="0.2">
      <c r="A32" s="24">
        <v>2016</v>
      </c>
      <c r="B32" s="25">
        <v>1732.05</v>
      </c>
      <c r="C32" s="29">
        <f t="shared" si="0"/>
        <v>7.8748886715952232E-2</v>
      </c>
    </row>
    <row r="33" spans="1:3" x14ac:dyDescent="0.2">
      <c r="A33" s="24">
        <v>2017</v>
      </c>
      <c r="B33" s="25">
        <v>1980.69</v>
      </c>
      <c r="C33" s="29">
        <f t="shared" si="0"/>
        <v>0.14355243786264837</v>
      </c>
    </row>
    <row r="34" spans="1:3" x14ac:dyDescent="0.2">
      <c r="A34" s="24">
        <v>2018</v>
      </c>
      <c r="B34" s="25">
        <v>1996.95</v>
      </c>
      <c r="C34" s="29">
        <f t="shared" si="0"/>
        <v>8.2092604092513163E-3</v>
      </c>
    </row>
    <row r="35" spans="1:3" x14ac:dyDescent="0.2">
      <c r="A35" s="24">
        <v>2019</v>
      </c>
      <c r="B35" s="25">
        <v>2098.9299999999998</v>
      </c>
      <c r="C35" s="29">
        <f t="shared" si="0"/>
        <v>5.1067878514734863E-2</v>
      </c>
    </row>
    <row r="36" spans="1:3" x14ac:dyDescent="0.2">
      <c r="A36" s="24">
        <v>2020</v>
      </c>
      <c r="B36" s="25">
        <v>1964.88</v>
      </c>
      <c r="C36" s="29">
        <f t="shared" si="0"/>
        <v>-6.3865874517015683E-2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3621-3F8C-7243-98F9-6D61F95EC4EB}">
  <dimension ref="A1:E62"/>
  <sheetViews>
    <sheetView workbookViewId="0">
      <selection activeCell="G23" sqref="G23"/>
    </sheetView>
  </sheetViews>
  <sheetFormatPr baseColWidth="10" defaultRowHeight="15" x14ac:dyDescent="0.2"/>
  <cols>
    <col min="1" max="1" width="11.5" customWidth="1"/>
    <col min="2" max="2" width="17.1640625" customWidth="1"/>
    <col min="3" max="4" width="12" customWidth="1"/>
    <col min="5" max="5" width="17.1640625" customWidth="1"/>
  </cols>
  <sheetData>
    <row r="1" spans="1:5" ht="16" x14ac:dyDescent="0.2">
      <c r="A1" s="34" t="s">
        <v>170</v>
      </c>
      <c r="B1" s="35" t="s">
        <v>310</v>
      </c>
      <c r="C1" s="35" t="s">
        <v>309</v>
      </c>
      <c r="D1" s="35" t="s">
        <v>311</v>
      </c>
      <c r="E1" s="34" t="s">
        <v>308</v>
      </c>
    </row>
    <row r="2" spans="1:5" ht="16" x14ac:dyDescent="0.2">
      <c r="A2" s="36">
        <v>1960</v>
      </c>
      <c r="B2" s="37">
        <v>82.188602738782919</v>
      </c>
      <c r="C2" s="40">
        <v>37.03</v>
      </c>
      <c r="D2" s="40">
        <f>C2/1000</f>
        <v>3.703E-2</v>
      </c>
      <c r="E2" s="38">
        <v>446.43946</v>
      </c>
    </row>
    <row r="3" spans="1:5" ht="16" x14ac:dyDescent="0.2">
      <c r="A3" s="36">
        <v>1961</v>
      </c>
      <c r="B3" s="37">
        <v>85.354300989205996</v>
      </c>
      <c r="C3" s="40">
        <v>39.229999999999997</v>
      </c>
      <c r="D3" s="40">
        <f t="shared" ref="D3:D61" si="0">C3/1000</f>
        <v>3.9229999999999994E-2</v>
      </c>
      <c r="E3" s="38">
        <v>455.49293</v>
      </c>
    </row>
    <row r="4" spans="1:5" ht="16" x14ac:dyDescent="0.2">
      <c r="A4" s="36">
        <v>1962</v>
      </c>
      <c r="B4" s="37">
        <v>89.881756494745787</v>
      </c>
      <c r="C4" s="40">
        <v>42.16</v>
      </c>
      <c r="D4" s="40">
        <f t="shared" si="0"/>
        <v>4.2159999999999996E-2</v>
      </c>
      <c r="E4" s="38">
        <v>464.90944000000002</v>
      </c>
    </row>
    <row r="5" spans="1:5" ht="16" x14ac:dyDescent="0.2">
      <c r="A5" s="36">
        <v>1963</v>
      </c>
      <c r="B5" s="37">
        <v>101.12642944840125</v>
      </c>
      <c r="C5" s="40">
        <v>48.42</v>
      </c>
      <c r="D5" s="40">
        <f t="shared" si="0"/>
        <v>4.8420000000000005E-2</v>
      </c>
      <c r="E5" s="38">
        <v>474.72636</v>
      </c>
    </row>
    <row r="6" spans="1:5" ht="16" x14ac:dyDescent="0.2">
      <c r="A6" s="36">
        <v>1964</v>
      </c>
      <c r="B6" s="37">
        <v>115.537496074678</v>
      </c>
      <c r="C6" s="40">
        <v>56.48</v>
      </c>
      <c r="D6" s="40">
        <f t="shared" si="0"/>
        <v>5.6479999999999995E-2</v>
      </c>
      <c r="E6" s="38">
        <v>485.18705999999997</v>
      </c>
    </row>
    <row r="7" spans="1:5" ht="16" x14ac:dyDescent="0.2">
      <c r="A7" s="36">
        <v>1965</v>
      </c>
      <c r="B7" s="37">
        <v>119.31891625549147</v>
      </c>
      <c r="C7" s="40">
        <v>59.55</v>
      </c>
      <c r="D7" s="40">
        <f t="shared" si="0"/>
        <v>5.9549999999999999E-2</v>
      </c>
      <c r="E7" s="38">
        <v>496.12624</v>
      </c>
    </row>
    <row r="8" spans="1:5" ht="16" x14ac:dyDescent="0.2">
      <c r="A8" s="36">
        <v>1966</v>
      </c>
      <c r="B8" s="37">
        <v>89.997304373717597</v>
      </c>
      <c r="C8" s="40">
        <v>45.87</v>
      </c>
      <c r="D8" s="40">
        <f t="shared" si="0"/>
        <v>4.5869999999999994E-2</v>
      </c>
      <c r="E8" s="38">
        <v>507.31209000000001</v>
      </c>
    </row>
    <row r="9" spans="1:5" ht="16" x14ac:dyDescent="0.2">
      <c r="A9" s="36">
        <v>1967</v>
      </c>
      <c r="B9" s="37">
        <v>96.33913646380654</v>
      </c>
      <c r="C9" s="40">
        <v>50.13</v>
      </c>
      <c r="D9" s="40">
        <f t="shared" si="0"/>
        <v>5.0130000000000001E-2</v>
      </c>
      <c r="E9" s="38">
        <v>518.80196999999998</v>
      </c>
    </row>
    <row r="10" spans="1:5" ht="16" x14ac:dyDescent="0.2">
      <c r="A10" s="36">
        <v>1968</v>
      </c>
      <c r="B10" s="37">
        <v>99.875962722021399</v>
      </c>
      <c r="C10" s="40">
        <v>53.09</v>
      </c>
      <c r="D10" s="40">
        <f t="shared" si="0"/>
        <v>5.3090000000000005E-2</v>
      </c>
      <c r="E10" s="38">
        <v>530.60519999999997</v>
      </c>
    </row>
    <row r="11" spans="1:5" ht="16" x14ac:dyDescent="0.2">
      <c r="A11" s="36">
        <v>1969</v>
      </c>
      <c r="B11" s="37">
        <v>107.62231842333286</v>
      </c>
      <c r="C11" s="40">
        <v>58.45</v>
      </c>
      <c r="D11" s="40">
        <f t="shared" si="0"/>
        <v>5.8450000000000002E-2</v>
      </c>
      <c r="E11" s="38">
        <v>542.73121000000003</v>
      </c>
    </row>
    <row r="12" spans="1:5" ht="16" x14ac:dyDescent="0.2">
      <c r="A12" s="36">
        <v>1970</v>
      </c>
      <c r="B12" s="37">
        <v>112.43449247774511</v>
      </c>
      <c r="C12" s="40">
        <v>62.42</v>
      </c>
      <c r="D12" s="40">
        <f t="shared" si="0"/>
        <v>6.2420000000000003E-2</v>
      </c>
      <c r="E12" s="38">
        <v>555.18979000000002</v>
      </c>
    </row>
    <row r="13" spans="1:5" ht="16" x14ac:dyDescent="0.2">
      <c r="A13" s="36">
        <v>1971</v>
      </c>
      <c r="B13" s="37">
        <v>118.60324147554721</v>
      </c>
      <c r="C13" s="40">
        <v>67.349999999999994</v>
      </c>
      <c r="D13" s="40">
        <f t="shared" si="0"/>
        <v>6.7349999999999993E-2</v>
      </c>
      <c r="E13" s="38">
        <v>567.86802</v>
      </c>
    </row>
    <row r="14" spans="1:5" ht="16" x14ac:dyDescent="0.2">
      <c r="A14" s="36">
        <v>1972</v>
      </c>
      <c r="B14" s="37">
        <v>122.98186410990282</v>
      </c>
      <c r="C14" s="40">
        <v>71.459999999999994</v>
      </c>
      <c r="D14" s="40">
        <f t="shared" si="0"/>
        <v>7.1459999999999996E-2</v>
      </c>
      <c r="E14" s="38">
        <v>581.08726000000001</v>
      </c>
    </row>
    <row r="15" spans="1:5" ht="16" x14ac:dyDescent="0.2">
      <c r="A15" s="36">
        <v>1973</v>
      </c>
      <c r="B15" s="37">
        <v>143.77868761306141</v>
      </c>
      <c r="C15" s="40">
        <v>85.52</v>
      </c>
      <c r="D15" s="40">
        <f t="shared" si="0"/>
        <v>8.5519999999999999E-2</v>
      </c>
      <c r="E15" s="38">
        <v>594.77012999999999</v>
      </c>
    </row>
    <row r="16" spans="1:5" ht="16" x14ac:dyDescent="0.2">
      <c r="A16" s="36">
        <v>1974</v>
      </c>
      <c r="B16" s="37">
        <v>163.47811250012103</v>
      </c>
      <c r="C16" s="40">
        <v>99.53</v>
      </c>
      <c r="D16" s="40">
        <f t="shared" si="0"/>
        <v>9.9530000000000007E-2</v>
      </c>
      <c r="E16" s="38">
        <v>608.80259999999998</v>
      </c>
    </row>
    <row r="17" spans="1:5" ht="16" x14ac:dyDescent="0.2">
      <c r="A17" s="36">
        <v>1975</v>
      </c>
      <c r="B17" s="37">
        <v>158.03617100339923</v>
      </c>
      <c r="C17" s="40">
        <v>98.47</v>
      </c>
      <c r="D17" s="40">
        <f t="shared" si="0"/>
        <v>9.8470000000000002E-2</v>
      </c>
      <c r="E17" s="38">
        <v>623.10289999999998</v>
      </c>
    </row>
    <row r="18" spans="1:5" ht="16" x14ac:dyDescent="0.2">
      <c r="A18" s="36">
        <v>1976</v>
      </c>
      <c r="B18" s="37">
        <v>161.0920922369809</v>
      </c>
      <c r="C18" s="40">
        <v>102.72</v>
      </c>
      <c r="D18" s="40">
        <f t="shared" si="0"/>
        <v>0.10272000000000001</v>
      </c>
      <c r="E18" s="38">
        <v>637.63009</v>
      </c>
    </row>
    <row r="19" spans="1:5" ht="16" x14ac:dyDescent="0.2">
      <c r="A19" s="36">
        <v>1977</v>
      </c>
      <c r="B19" s="37">
        <v>186.21350417952294</v>
      </c>
      <c r="C19" s="40">
        <v>121.49</v>
      </c>
      <c r="D19" s="40">
        <f t="shared" si="0"/>
        <v>0.12149</v>
      </c>
      <c r="E19" s="38">
        <v>652.40877999999998</v>
      </c>
    </row>
    <row r="20" spans="1:5" ht="16" x14ac:dyDescent="0.2">
      <c r="A20" s="36">
        <v>1978</v>
      </c>
      <c r="B20" s="37">
        <v>205.69338331282952</v>
      </c>
      <c r="C20" s="40">
        <v>137.30000000000001</v>
      </c>
      <c r="D20" s="40">
        <f t="shared" si="0"/>
        <v>0.13730000000000001</v>
      </c>
      <c r="E20" s="38">
        <v>667.49981000000002</v>
      </c>
    </row>
    <row r="21" spans="1:5" ht="16" x14ac:dyDescent="0.2">
      <c r="A21" s="36">
        <v>1979</v>
      </c>
      <c r="B21" s="37">
        <v>224.00101880761918</v>
      </c>
      <c r="C21" s="40">
        <v>152.99</v>
      </c>
      <c r="D21" s="40">
        <f t="shared" si="0"/>
        <v>0.15299000000000001</v>
      </c>
      <c r="E21" s="38">
        <v>682.99535000000003</v>
      </c>
    </row>
    <row r="22" spans="1:5" ht="16" x14ac:dyDescent="0.2">
      <c r="A22" s="36">
        <v>1980</v>
      </c>
      <c r="B22" s="37">
        <v>266.57785078816977</v>
      </c>
      <c r="C22" s="40">
        <v>186.33</v>
      </c>
      <c r="D22" s="40">
        <f t="shared" si="0"/>
        <v>0.18633000000000002</v>
      </c>
      <c r="E22" s="38">
        <v>698.95284000000004</v>
      </c>
    </row>
    <row r="23" spans="1:5" ht="16" x14ac:dyDescent="0.2">
      <c r="A23" s="36">
        <v>1981</v>
      </c>
      <c r="B23" s="37">
        <v>270.4706009260907</v>
      </c>
      <c r="C23" s="40">
        <v>193.49</v>
      </c>
      <c r="D23" s="40">
        <f t="shared" si="0"/>
        <v>0.19349</v>
      </c>
      <c r="E23" s="38">
        <v>715.38499000000002</v>
      </c>
    </row>
    <row r="24" spans="1:5" ht="16" x14ac:dyDescent="0.2">
      <c r="A24" s="36">
        <v>1982</v>
      </c>
      <c r="B24" s="37">
        <v>274.11133366766063</v>
      </c>
      <c r="C24" s="40">
        <v>200.72</v>
      </c>
      <c r="D24" s="40">
        <f t="shared" si="0"/>
        <v>0.20072000000000001</v>
      </c>
      <c r="E24" s="38">
        <v>732.23950000000002</v>
      </c>
    </row>
    <row r="25" spans="1:5" ht="16" x14ac:dyDescent="0.2">
      <c r="A25" s="36">
        <v>1983</v>
      </c>
      <c r="B25" s="37">
        <v>291.23811013731711</v>
      </c>
      <c r="C25" s="40">
        <v>218.26</v>
      </c>
      <c r="D25" s="40">
        <f t="shared" si="0"/>
        <v>0.21825999999999998</v>
      </c>
      <c r="E25" s="38">
        <v>749.42895999999996</v>
      </c>
    </row>
    <row r="26" spans="1:5" ht="16" x14ac:dyDescent="0.2">
      <c r="A26" s="36">
        <v>1984</v>
      </c>
      <c r="B26" s="37">
        <v>276.66795828235001</v>
      </c>
      <c r="C26" s="40">
        <v>212.16</v>
      </c>
      <c r="D26" s="40">
        <f t="shared" si="0"/>
        <v>0.21215999999999999</v>
      </c>
      <c r="E26" s="38">
        <v>766.83340999999996</v>
      </c>
    </row>
    <row r="27" spans="1:5" ht="16" x14ac:dyDescent="0.2">
      <c r="A27" s="36">
        <v>1985</v>
      </c>
      <c r="B27" s="37">
        <v>296.4351500392919</v>
      </c>
      <c r="C27" s="40">
        <v>232.51</v>
      </c>
      <c r="D27" s="40">
        <f t="shared" si="0"/>
        <v>0.23250999999999999</v>
      </c>
      <c r="E27" s="38">
        <v>784.36000999999999</v>
      </c>
    </row>
    <row r="28" spans="1:5" ht="16" x14ac:dyDescent="0.2">
      <c r="A28" s="36">
        <v>1986</v>
      </c>
      <c r="B28" s="37">
        <v>310.46593276313666</v>
      </c>
      <c r="C28" s="40">
        <v>248.99</v>
      </c>
      <c r="D28" s="40">
        <f t="shared" si="0"/>
        <v>0.24899000000000002</v>
      </c>
      <c r="E28" s="38">
        <v>801.97523999999999</v>
      </c>
    </row>
    <row r="29" spans="1:5" ht="16" x14ac:dyDescent="0.2">
      <c r="A29" s="36">
        <v>1987</v>
      </c>
      <c r="B29" s="37">
        <v>340.41683451943487</v>
      </c>
      <c r="C29" s="40">
        <v>279.02999999999997</v>
      </c>
      <c r="D29" s="40">
        <f t="shared" si="0"/>
        <v>0.27903</v>
      </c>
      <c r="E29" s="38">
        <v>819.68209999999999</v>
      </c>
    </row>
    <row r="30" spans="1:5" ht="16" x14ac:dyDescent="0.2">
      <c r="A30" s="36">
        <v>1988</v>
      </c>
      <c r="B30" s="37">
        <v>354.14924823403942</v>
      </c>
      <c r="C30" s="40">
        <v>296.58999999999997</v>
      </c>
      <c r="D30" s="40">
        <f t="shared" si="0"/>
        <v>0.29658999999999996</v>
      </c>
      <c r="E30" s="38">
        <v>837.46893</v>
      </c>
    </row>
    <row r="31" spans="1:5" ht="16" x14ac:dyDescent="0.2">
      <c r="A31" s="36">
        <v>1989</v>
      </c>
      <c r="B31" s="37">
        <v>346.11288848558092</v>
      </c>
      <c r="C31" s="40">
        <v>296.04000000000002</v>
      </c>
      <c r="D31" s="40">
        <f t="shared" si="0"/>
        <v>0.29604000000000003</v>
      </c>
      <c r="E31" s="38">
        <v>855.33468000000005</v>
      </c>
    </row>
    <row r="32" spans="1:5" ht="16" x14ac:dyDescent="0.2">
      <c r="A32" s="36">
        <v>1990</v>
      </c>
      <c r="B32" s="37">
        <v>367.55660889030963</v>
      </c>
      <c r="C32" s="40">
        <v>320.98</v>
      </c>
      <c r="D32" s="40">
        <f t="shared" si="0"/>
        <v>0.32098000000000004</v>
      </c>
      <c r="E32" s="38">
        <v>873.27779999999996</v>
      </c>
    </row>
    <row r="33" spans="1:5" ht="16" x14ac:dyDescent="0.2">
      <c r="A33" s="36">
        <v>1991</v>
      </c>
      <c r="B33" s="37">
        <v>303.05560772287907</v>
      </c>
      <c r="C33" s="40">
        <v>270.11</v>
      </c>
      <c r="D33" s="40">
        <f t="shared" si="0"/>
        <v>0.27011000000000002</v>
      </c>
      <c r="E33" s="38">
        <v>891.27320999999995</v>
      </c>
    </row>
    <row r="34" spans="1:5" ht="16" x14ac:dyDescent="0.2">
      <c r="A34" s="36">
        <v>1992</v>
      </c>
      <c r="B34" s="37">
        <v>316.95392719817806</v>
      </c>
      <c r="C34" s="40">
        <v>288.20999999999998</v>
      </c>
      <c r="D34" s="40">
        <f t="shared" si="0"/>
        <v>0.28820999999999997</v>
      </c>
      <c r="E34" s="38">
        <v>909.30701999999997</v>
      </c>
    </row>
    <row r="35" spans="1:5" ht="16" x14ac:dyDescent="0.2">
      <c r="A35" s="36">
        <v>1993</v>
      </c>
      <c r="B35" s="37">
        <v>301.15900227217662</v>
      </c>
      <c r="C35" s="40">
        <v>279.3</v>
      </c>
      <c r="D35" s="40">
        <f t="shared" si="0"/>
        <v>0.27929999999999999</v>
      </c>
      <c r="E35" s="38">
        <v>927.40386000000001</v>
      </c>
    </row>
    <row r="36" spans="1:5" ht="16" x14ac:dyDescent="0.2">
      <c r="A36" s="36">
        <v>1994</v>
      </c>
      <c r="B36" s="37">
        <v>346.10295142064666</v>
      </c>
      <c r="C36" s="40">
        <v>327.27999999999997</v>
      </c>
      <c r="D36" s="40">
        <f t="shared" si="0"/>
        <v>0.32727999999999996</v>
      </c>
      <c r="E36" s="38">
        <v>945.60182999999995</v>
      </c>
    </row>
    <row r="37" spans="1:5" ht="16" x14ac:dyDescent="0.2">
      <c r="A37" s="36">
        <v>1995</v>
      </c>
      <c r="B37" s="37">
        <v>373.76648078334046</v>
      </c>
      <c r="C37" s="40">
        <v>360.28</v>
      </c>
      <c r="D37" s="40">
        <f t="shared" si="0"/>
        <v>0.36027999999999999</v>
      </c>
      <c r="E37" s="38">
        <v>963.92259000000001</v>
      </c>
    </row>
    <row r="38" spans="1:5" ht="16" x14ac:dyDescent="0.2">
      <c r="A38" s="36">
        <v>1996</v>
      </c>
      <c r="B38" s="37">
        <v>399.95007472828581</v>
      </c>
      <c r="C38" s="40">
        <v>392.9</v>
      </c>
      <c r="D38" s="40">
        <f t="shared" si="0"/>
        <v>0.39289999999999997</v>
      </c>
      <c r="E38" s="38">
        <v>982.36523999999997</v>
      </c>
    </row>
    <row r="39" spans="1:5" ht="16" x14ac:dyDescent="0.2">
      <c r="A39" s="36">
        <v>1997</v>
      </c>
      <c r="B39" s="37">
        <v>415.49379781201719</v>
      </c>
      <c r="C39" s="40">
        <v>415.87</v>
      </c>
      <c r="D39" s="40">
        <f t="shared" si="0"/>
        <v>0.41587000000000002</v>
      </c>
      <c r="E39" s="38">
        <v>1000.9</v>
      </c>
    </row>
    <row r="40" spans="1:5" ht="16" x14ac:dyDescent="0.2">
      <c r="A40" s="36">
        <v>1998</v>
      </c>
      <c r="B40" s="37">
        <v>413.29893221521957</v>
      </c>
      <c r="C40" s="40">
        <v>421.35</v>
      </c>
      <c r="D40" s="40">
        <f t="shared" si="0"/>
        <v>0.42135</v>
      </c>
      <c r="E40" s="38">
        <v>1019.4836</v>
      </c>
    </row>
    <row r="41" spans="1:5" ht="16" x14ac:dyDescent="0.2">
      <c r="A41" s="36">
        <v>1999</v>
      </c>
      <c r="B41" s="37">
        <v>441.99876044498279</v>
      </c>
      <c r="C41" s="40">
        <v>458.82</v>
      </c>
      <c r="D41" s="40">
        <f t="shared" si="0"/>
        <v>0.45882000000000001</v>
      </c>
      <c r="E41" s="38">
        <v>1038.0581999999999</v>
      </c>
    </row>
    <row r="42" spans="1:5" ht="16" x14ac:dyDescent="0.2">
      <c r="A42" s="36">
        <v>2000</v>
      </c>
      <c r="B42" s="37">
        <v>443.3141938113165</v>
      </c>
      <c r="C42" s="40">
        <v>468.39</v>
      </c>
      <c r="D42" s="40">
        <f t="shared" si="0"/>
        <v>0.46838999999999997</v>
      </c>
      <c r="E42" s="38">
        <v>1056.5754999999999</v>
      </c>
    </row>
    <row r="43" spans="1:5" ht="16" x14ac:dyDescent="0.2">
      <c r="A43" s="36">
        <v>2001</v>
      </c>
      <c r="B43" s="37">
        <v>451.57299729374557</v>
      </c>
      <c r="C43" s="40">
        <v>485.44</v>
      </c>
      <c r="D43" s="40">
        <f t="shared" si="0"/>
        <v>0.48543999999999998</v>
      </c>
      <c r="E43" s="38">
        <v>1075.0001</v>
      </c>
    </row>
    <row r="44" spans="1:5" ht="16" x14ac:dyDescent="0.2">
      <c r="A44" s="36">
        <v>2002</v>
      </c>
      <c r="B44" s="37">
        <v>470.98678681073397</v>
      </c>
      <c r="C44" s="40">
        <v>514.94000000000005</v>
      </c>
      <c r="D44" s="40">
        <f t="shared" si="0"/>
        <v>0.51494000000000006</v>
      </c>
      <c r="E44" s="38">
        <v>1093.3172</v>
      </c>
    </row>
    <row r="45" spans="1:5" ht="16" x14ac:dyDescent="0.2">
      <c r="A45" s="36">
        <v>2003</v>
      </c>
      <c r="B45" s="37">
        <v>546.72661349498514</v>
      </c>
      <c r="C45" s="40">
        <v>607.70000000000005</v>
      </c>
      <c r="D45" s="40">
        <f t="shared" si="0"/>
        <v>0.60770000000000002</v>
      </c>
      <c r="E45" s="38">
        <v>1111.5231000000001</v>
      </c>
    </row>
    <row r="46" spans="1:5" ht="16" x14ac:dyDescent="0.2">
      <c r="A46" s="36">
        <v>2004</v>
      </c>
      <c r="B46" s="37">
        <v>627.7742417265431</v>
      </c>
      <c r="C46" s="40">
        <v>709.15</v>
      </c>
      <c r="D46" s="40">
        <f t="shared" si="0"/>
        <v>0.70914999999999995</v>
      </c>
      <c r="E46" s="38">
        <v>1129.6234999999999</v>
      </c>
    </row>
    <row r="47" spans="1:5" ht="16" x14ac:dyDescent="0.2">
      <c r="A47" s="36">
        <v>2005</v>
      </c>
      <c r="B47" s="37">
        <v>714.86101536439969</v>
      </c>
      <c r="C47" s="40">
        <v>820.38</v>
      </c>
      <c r="D47" s="40">
        <f t="shared" si="0"/>
        <v>0.82038</v>
      </c>
      <c r="E47" s="38">
        <v>1147.6098999999999</v>
      </c>
    </row>
    <row r="48" spans="1:5" ht="16" x14ac:dyDescent="0.2">
      <c r="A48" s="36">
        <v>2006</v>
      </c>
      <c r="B48" s="37">
        <v>806.75328062879919</v>
      </c>
      <c r="C48" s="40">
        <v>940.26</v>
      </c>
      <c r="D48" s="40">
        <f t="shared" si="0"/>
        <v>0.94025999999999998</v>
      </c>
      <c r="E48" s="38">
        <v>1165.4863</v>
      </c>
    </row>
    <row r="49" spans="1:5" ht="16" x14ac:dyDescent="0.2">
      <c r="A49" s="36">
        <v>2007</v>
      </c>
      <c r="B49" s="37">
        <v>1028.3347719457713</v>
      </c>
      <c r="C49" s="40">
        <v>1216.74</v>
      </c>
      <c r="D49" s="40">
        <f t="shared" si="0"/>
        <v>1.2167399999999999</v>
      </c>
      <c r="E49" s="38">
        <v>1183.2094999999999</v>
      </c>
    </row>
    <row r="50" spans="1:5" ht="16" x14ac:dyDescent="0.2">
      <c r="A50" s="36">
        <v>2008</v>
      </c>
      <c r="B50" s="37">
        <v>998.52234151418122</v>
      </c>
      <c r="C50" s="40">
        <v>1198.9000000000001</v>
      </c>
      <c r="D50" s="40">
        <f t="shared" si="0"/>
        <v>1.1989000000000001</v>
      </c>
      <c r="E50" s="38">
        <v>1200.6697999999999</v>
      </c>
    </row>
    <row r="51" spans="1:5" ht="16" x14ac:dyDescent="0.2">
      <c r="A51" s="36">
        <v>2009</v>
      </c>
      <c r="B51" s="37">
        <v>1101.9608382125236</v>
      </c>
      <c r="C51" s="40">
        <v>1341.89</v>
      </c>
      <c r="D51" s="40">
        <f t="shared" si="0"/>
        <v>1.34189</v>
      </c>
      <c r="E51" s="38">
        <v>1217.7262000000001</v>
      </c>
    </row>
    <row r="52" spans="1:5" ht="16" x14ac:dyDescent="0.2">
      <c r="A52" s="36">
        <v>2010</v>
      </c>
      <c r="B52" s="37">
        <v>1357.5637268317962</v>
      </c>
      <c r="C52" s="40">
        <v>1675.62</v>
      </c>
      <c r="D52" s="40">
        <f t="shared" si="0"/>
        <v>1.6756199999999999</v>
      </c>
      <c r="E52" s="38">
        <v>1234.2811999999999</v>
      </c>
    </row>
    <row r="53" spans="1:5" ht="16" x14ac:dyDescent="0.2">
      <c r="A53" s="36">
        <v>2011</v>
      </c>
      <c r="B53" s="37">
        <v>1458.1040661962638</v>
      </c>
      <c r="C53" s="40">
        <v>1823.05</v>
      </c>
      <c r="D53" s="40">
        <f t="shared" si="0"/>
        <v>1.8230500000000001</v>
      </c>
      <c r="E53" s="38">
        <v>1250.2879</v>
      </c>
    </row>
    <row r="54" spans="1:5" ht="16" x14ac:dyDescent="0.2">
      <c r="A54" s="36">
        <v>2012</v>
      </c>
      <c r="B54" s="37">
        <v>1443.882434761809</v>
      </c>
      <c r="C54" s="40">
        <v>1827.64</v>
      </c>
      <c r="D54" s="40">
        <f t="shared" si="0"/>
        <v>1.8276400000000002</v>
      </c>
      <c r="E54" s="38">
        <v>1265.7801999999999</v>
      </c>
    </row>
    <row r="55" spans="1:5" ht="16" x14ac:dyDescent="0.2">
      <c r="A55" s="36">
        <v>2013</v>
      </c>
      <c r="B55" s="37">
        <v>1449.6104506963195</v>
      </c>
      <c r="C55" s="40">
        <v>1856.72</v>
      </c>
      <c r="D55" s="40">
        <f t="shared" si="0"/>
        <v>1.8567199999999999</v>
      </c>
      <c r="E55" s="38">
        <v>1280.8421000000001</v>
      </c>
    </row>
    <row r="56" spans="1:5" ht="16" x14ac:dyDescent="0.2">
      <c r="A56" s="36">
        <v>2014</v>
      </c>
      <c r="B56" s="37">
        <v>1573.8856418301398</v>
      </c>
      <c r="C56" s="40">
        <v>2039.13</v>
      </c>
      <c r="D56" s="40">
        <f t="shared" si="0"/>
        <v>2.0391300000000001</v>
      </c>
      <c r="E56" s="38">
        <v>1295.6007999999999</v>
      </c>
    </row>
    <row r="57" spans="1:5" ht="16" x14ac:dyDescent="0.2">
      <c r="A57" s="36">
        <v>2015</v>
      </c>
      <c r="B57" s="37">
        <v>1605.6054445704508</v>
      </c>
      <c r="C57" s="40">
        <v>2103.59</v>
      </c>
      <c r="D57" s="40">
        <f t="shared" si="0"/>
        <v>2.1035900000000001</v>
      </c>
      <c r="E57" s="38">
        <v>1310.1523999999999</v>
      </c>
    </row>
    <row r="58" spans="1:5" ht="16" x14ac:dyDescent="0.2">
      <c r="A58" s="36">
        <v>2016</v>
      </c>
      <c r="B58" s="37">
        <v>1732.5542423169741</v>
      </c>
      <c r="C58" s="40">
        <v>2294.8000000000002</v>
      </c>
      <c r="D58" s="40">
        <f t="shared" si="0"/>
        <v>2.2948000000000004</v>
      </c>
      <c r="E58" s="38">
        <v>1324.5172</v>
      </c>
    </row>
    <row r="59" spans="1:5" ht="16" x14ac:dyDescent="0.2">
      <c r="A59" s="36">
        <v>2017</v>
      </c>
      <c r="B59" s="37">
        <v>1980.6670198281274</v>
      </c>
      <c r="C59" s="40">
        <v>2651.47</v>
      </c>
      <c r="D59" s="40">
        <f t="shared" si="0"/>
        <v>2.6514699999999998</v>
      </c>
      <c r="E59" s="38">
        <v>1338.6768</v>
      </c>
    </row>
    <row r="60" spans="1:5" ht="16" x14ac:dyDescent="0.2">
      <c r="A60" s="36">
        <v>2018</v>
      </c>
      <c r="B60" s="37">
        <v>1996.9150873975527</v>
      </c>
      <c r="C60" s="40">
        <v>2701.11</v>
      </c>
      <c r="D60" s="40">
        <f t="shared" si="0"/>
        <v>2.7011100000000003</v>
      </c>
      <c r="E60" s="38">
        <v>1352.6423</v>
      </c>
    </row>
    <row r="61" spans="1:5" ht="16" x14ac:dyDescent="0.2">
      <c r="A61" s="36">
        <v>2019</v>
      </c>
      <c r="B61" s="37">
        <v>2100.7514606078325</v>
      </c>
      <c r="C61" s="40">
        <v>2870.5</v>
      </c>
      <c r="D61" s="40">
        <f t="shared" si="0"/>
        <v>2.8704999999999998</v>
      </c>
      <c r="E61" s="38">
        <v>1366.4177999999999</v>
      </c>
    </row>
    <row r="62" spans="1:5" ht="16" x14ac:dyDescent="0.2">
      <c r="A62" s="36"/>
      <c r="B62" s="37"/>
      <c r="C62" s="37"/>
      <c r="D62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7745-A987-0D4C-B62D-62BD7D9BB989}">
  <dimension ref="A1:B61"/>
  <sheetViews>
    <sheetView tabSelected="1" workbookViewId="0">
      <selection activeCell="F20" sqref="F20"/>
    </sheetView>
  </sheetViews>
  <sheetFormatPr baseColWidth="10" defaultRowHeight="15" x14ac:dyDescent="0.2"/>
  <cols>
    <col min="1" max="1" width="14.33203125" customWidth="1"/>
    <col min="2" max="2" width="13.6640625" customWidth="1"/>
  </cols>
  <sheetData>
    <row r="1" spans="1:2" ht="48" x14ac:dyDescent="0.2">
      <c r="A1" s="19" t="s">
        <v>170</v>
      </c>
      <c r="B1" s="19" t="s">
        <v>312</v>
      </c>
    </row>
    <row r="2" spans="1:2" x14ac:dyDescent="0.2">
      <c r="A2" s="9">
        <v>1960</v>
      </c>
      <c r="B2">
        <v>332399</v>
      </c>
    </row>
    <row r="3" spans="1:2" x14ac:dyDescent="0.2">
      <c r="A3" s="9">
        <v>1961</v>
      </c>
      <c r="B3">
        <v>332399</v>
      </c>
    </row>
    <row r="4" spans="1:2" x14ac:dyDescent="0.2">
      <c r="A4" s="9">
        <v>1962</v>
      </c>
      <c r="B4">
        <v>332399</v>
      </c>
    </row>
    <row r="5" spans="1:2" x14ac:dyDescent="0.2">
      <c r="A5" s="9">
        <v>1963</v>
      </c>
      <c r="B5">
        <v>332399</v>
      </c>
    </row>
    <row r="6" spans="1:2" x14ac:dyDescent="0.2">
      <c r="A6" s="9">
        <v>1964</v>
      </c>
      <c r="B6">
        <v>332399</v>
      </c>
    </row>
    <row r="7" spans="1:2" x14ac:dyDescent="0.2">
      <c r="A7" s="9">
        <v>1965</v>
      </c>
      <c r="B7">
        <v>623394</v>
      </c>
    </row>
    <row r="8" spans="1:2" x14ac:dyDescent="0.2">
      <c r="A8" s="9">
        <v>1966</v>
      </c>
      <c r="B8">
        <v>623394</v>
      </c>
    </row>
    <row r="9" spans="1:2" x14ac:dyDescent="0.2">
      <c r="A9" s="9">
        <v>1967</v>
      </c>
      <c r="B9">
        <v>623394</v>
      </c>
    </row>
    <row r="10" spans="1:2" x14ac:dyDescent="0.2">
      <c r="A10" s="9">
        <v>1968</v>
      </c>
      <c r="B10">
        <v>623394</v>
      </c>
    </row>
    <row r="11" spans="1:2" x14ac:dyDescent="0.2">
      <c r="A11" s="9">
        <v>1969</v>
      </c>
      <c r="B11">
        <v>623394</v>
      </c>
    </row>
    <row r="12" spans="1:2" x14ac:dyDescent="0.2">
      <c r="A12" s="9">
        <v>1970</v>
      </c>
      <c r="B12">
        <v>981356</v>
      </c>
    </row>
    <row r="13" spans="1:2" x14ac:dyDescent="0.2">
      <c r="A13" s="9">
        <v>1971</v>
      </c>
      <c r="B13">
        <v>981356</v>
      </c>
    </row>
    <row r="14" spans="1:2" x14ac:dyDescent="0.2">
      <c r="A14" s="9">
        <v>1972</v>
      </c>
      <c r="B14">
        <v>981356</v>
      </c>
    </row>
    <row r="15" spans="1:2" x14ac:dyDescent="0.2">
      <c r="A15" s="9">
        <v>1973</v>
      </c>
      <c r="B15">
        <v>981356</v>
      </c>
    </row>
    <row r="16" spans="1:2" x14ac:dyDescent="0.2">
      <c r="A16" s="9">
        <v>1974</v>
      </c>
      <c r="B16">
        <v>981356</v>
      </c>
    </row>
    <row r="17" spans="1:2" x14ac:dyDescent="0.2">
      <c r="A17" s="9">
        <v>1975</v>
      </c>
      <c r="B17">
        <v>1465415</v>
      </c>
    </row>
    <row r="18" spans="1:2" x14ac:dyDescent="0.2">
      <c r="A18" s="9">
        <v>1976</v>
      </c>
      <c r="B18">
        <v>1613644</v>
      </c>
    </row>
    <row r="19" spans="1:2" x14ac:dyDescent="0.2">
      <c r="A19" s="9">
        <v>1977</v>
      </c>
      <c r="B19">
        <v>1726746</v>
      </c>
    </row>
    <row r="20" spans="1:2" x14ac:dyDescent="0.2">
      <c r="A20" s="9">
        <v>1978</v>
      </c>
      <c r="B20">
        <v>1867828</v>
      </c>
    </row>
    <row r="21" spans="1:2" x14ac:dyDescent="0.2">
      <c r="A21" s="9">
        <v>1979</v>
      </c>
      <c r="B21">
        <v>2016066</v>
      </c>
    </row>
    <row r="22" spans="1:2" x14ac:dyDescent="0.2">
      <c r="A22" s="9">
        <v>1980</v>
      </c>
      <c r="B22">
        <v>2149470</v>
      </c>
    </row>
    <row r="23" spans="1:2" x14ac:dyDescent="0.2">
      <c r="A23" s="9">
        <v>1981</v>
      </c>
      <c r="B23">
        <v>2295530</v>
      </c>
    </row>
    <row r="24" spans="1:2" x14ac:dyDescent="0.2">
      <c r="A24" s="9">
        <v>1982</v>
      </c>
      <c r="B24">
        <v>2466364</v>
      </c>
    </row>
    <row r="25" spans="1:2" x14ac:dyDescent="0.2">
      <c r="A25" s="9">
        <v>1983</v>
      </c>
      <c r="B25">
        <v>2668240</v>
      </c>
    </row>
    <row r="26" spans="1:2" x14ac:dyDescent="0.2">
      <c r="A26" s="9">
        <v>1984</v>
      </c>
      <c r="B26">
        <v>2897862</v>
      </c>
    </row>
    <row r="27" spans="1:2" x14ac:dyDescent="0.2">
      <c r="A27" s="9">
        <v>1985</v>
      </c>
      <c r="B27">
        <v>3165214</v>
      </c>
    </row>
    <row r="28" spans="1:2" x14ac:dyDescent="0.2">
      <c r="A28" s="9">
        <v>1986</v>
      </c>
      <c r="B28">
        <v>3487908</v>
      </c>
    </row>
    <row r="29" spans="1:2" x14ac:dyDescent="0.2">
      <c r="A29" s="9">
        <v>1987</v>
      </c>
      <c r="B29">
        <v>3800986</v>
      </c>
    </row>
    <row r="30" spans="1:2" x14ac:dyDescent="0.2">
      <c r="A30" s="9">
        <v>1988</v>
      </c>
      <c r="B30">
        <v>4174278</v>
      </c>
    </row>
    <row r="31" spans="1:2" x14ac:dyDescent="0.2">
      <c r="A31" s="9">
        <v>1989</v>
      </c>
      <c r="B31">
        <v>4588832</v>
      </c>
    </row>
    <row r="32" spans="1:2" x14ac:dyDescent="0.2">
      <c r="A32" s="9">
        <v>1990</v>
      </c>
      <c r="B32">
        <v>5074734</v>
      </c>
    </row>
    <row r="33" spans="1:2" x14ac:dyDescent="0.2">
      <c r="A33" s="9">
        <v>1991</v>
      </c>
      <c r="B33">
        <v>5809929</v>
      </c>
    </row>
    <row r="34" spans="1:2" x14ac:dyDescent="0.2">
      <c r="A34" s="9">
        <v>1992</v>
      </c>
      <c r="B34">
        <v>6796748</v>
      </c>
    </row>
    <row r="35" spans="1:2" x14ac:dyDescent="0.2">
      <c r="A35" s="9">
        <v>1993</v>
      </c>
      <c r="B35">
        <v>8025586</v>
      </c>
    </row>
    <row r="36" spans="1:2" x14ac:dyDescent="0.2">
      <c r="A36" s="9">
        <v>1994</v>
      </c>
      <c r="B36">
        <v>9795304</v>
      </c>
    </row>
    <row r="37" spans="1:2" x14ac:dyDescent="0.2">
      <c r="A37" s="9">
        <v>1995</v>
      </c>
      <c r="B37">
        <v>11978000</v>
      </c>
    </row>
    <row r="38" spans="1:2" x14ac:dyDescent="0.2">
      <c r="A38" s="9">
        <v>1996</v>
      </c>
      <c r="B38">
        <v>14542651</v>
      </c>
    </row>
    <row r="39" spans="1:2" x14ac:dyDescent="0.2">
      <c r="A39" s="9">
        <v>1997</v>
      </c>
      <c r="B39">
        <v>17801696</v>
      </c>
    </row>
    <row r="40" spans="1:2" x14ac:dyDescent="0.2">
      <c r="A40" s="9">
        <v>1998</v>
      </c>
      <c r="B40">
        <v>21593686</v>
      </c>
    </row>
    <row r="41" spans="1:2" x14ac:dyDescent="0.2">
      <c r="A41" s="9">
        <v>1999</v>
      </c>
      <c r="B41">
        <v>26511345</v>
      </c>
    </row>
    <row r="42" spans="1:2" x14ac:dyDescent="0.2">
      <c r="A42" s="9">
        <v>2000</v>
      </c>
      <c r="B42">
        <v>32436134</v>
      </c>
    </row>
    <row r="43" spans="1:2" x14ac:dyDescent="0.2">
      <c r="A43" s="9">
        <v>2001</v>
      </c>
      <c r="B43">
        <v>38536187</v>
      </c>
    </row>
    <row r="44" spans="1:2" x14ac:dyDescent="0.2">
      <c r="A44" s="9">
        <v>2002</v>
      </c>
      <c r="B44">
        <v>41420000</v>
      </c>
    </row>
    <row r="45" spans="1:2" x14ac:dyDescent="0.2">
      <c r="A45" s="9">
        <v>2003</v>
      </c>
      <c r="B45">
        <v>42000000</v>
      </c>
    </row>
    <row r="46" spans="1:2" x14ac:dyDescent="0.2">
      <c r="A46" s="9">
        <v>2004</v>
      </c>
      <c r="B46">
        <v>46198025</v>
      </c>
    </row>
    <row r="47" spans="1:2" x14ac:dyDescent="0.2">
      <c r="A47" s="9">
        <v>2005</v>
      </c>
      <c r="B47">
        <v>50176509</v>
      </c>
    </row>
    <row r="48" spans="1:2" x14ac:dyDescent="0.2">
      <c r="A48" s="9">
        <v>2006</v>
      </c>
      <c r="B48">
        <v>40770000</v>
      </c>
    </row>
    <row r="49" spans="1:2" x14ac:dyDescent="0.2">
      <c r="A49" s="9">
        <v>2007</v>
      </c>
      <c r="B49">
        <v>39250000</v>
      </c>
    </row>
    <row r="50" spans="1:2" x14ac:dyDescent="0.2">
      <c r="A50" s="9">
        <v>2008</v>
      </c>
      <c r="B50">
        <v>37900000</v>
      </c>
    </row>
    <row r="51" spans="1:2" x14ac:dyDescent="0.2">
      <c r="A51" s="9">
        <v>2009</v>
      </c>
      <c r="B51">
        <v>37060000</v>
      </c>
    </row>
    <row r="52" spans="1:2" x14ac:dyDescent="0.2">
      <c r="A52" s="9">
        <v>2010</v>
      </c>
      <c r="B52">
        <v>35090000</v>
      </c>
    </row>
    <row r="53" spans="1:2" x14ac:dyDescent="0.2">
      <c r="A53" s="9">
        <v>2011</v>
      </c>
      <c r="B53">
        <v>32835261</v>
      </c>
    </row>
    <row r="54" spans="1:2" x14ac:dyDescent="0.2">
      <c r="A54" s="9">
        <v>2012</v>
      </c>
      <c r="B54">
        <v>30940618</v>
      </c>
    </row>
    <row r="55" spans="1:2" x14ac:dyDescent="0.2">
      <c r="A55" s="9">
        <v>2013</v>
      </c>
      <c r="B55">
        <v>29032974</v>
      </c>
    </row>
    <row r="56" spans="1:2" x14ac:dyDescent="0.2">
      <c r="A56" s="9">
        <v>2014</v>
      </c>
      <c r="B56">
        <v>27000105</v>
      </c>
    </row>
    <row r="57" spans="1:2" x14ac:dyDescent="0.2">
      <c r="A57" s="9">
        <v>2015</v>
      </c>
      <c r="B57">
        <v>25520000</v>
      </c>
    </row>
    <row r="58" spans="1:2" x14ac:dyDescent="0.2">
      <c r="A58" s="9">
        <v>2016</v>
      </c>
      <c r="B58">
        <v>24404000</v>
      </c>
    </row>
    <row r="59" spans="1:2" x14ac:dyDescent="0.2">
      <c r="A59" s="9">
        <v>2017</v>
      </c>
      <c r="B59">
        <v>23234687</v>
      </c>
    </row>
    <row r="60" spans="1:2" x14ac:dyDescent="0.2">
      <c r="A60" s="9">
        <v>2018</v>
      </c>
      <c r="B60">
        <v>21868192</v>
      </c>
    </row>
    <row r="61" spans="1:2" x14ac:dyDescent="0.2">
      <c r="A61" s="9">
        <v>2019</v>
      </c>
      <c r="B61">
        <v>21004534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9C98-D8BB-6C4D-8125-664C658B4D59}">
  <dimension ref="A1:E61"/>
  <sheetViews>
    <sheetView workbookViewId="0">
      <selection activeCell="G26" sqref="G26"/>
    </sheetView>
  </sheetViews>
  <sheetFormatPr baseColWidth="10" defaultRowHeight="15" x14ac:dyDescent="0.2"/>
  <cols>
    <col min="3" max="3" width="12.1640625" customWidth="1"/>
  </cols>
  <sheetData>
    <row r="1" spans="1:5" x14ac:dyDescent="0.2">
      <c r="A1" t="s">
        <v>236</v>
      </c>
      <c r="B1" t="s">
        <v>237</v>
      </c>
      <c r="C1" t="s">
        <v>238</v>
      </c>
      <c r="D1" t="s">
        <v>239</v>
      </c>
      <c r="E1" t="s">
        <v>294</v>
      </c>
    </row>
    <row r="2" spans="1:5" x14ac:dyDescent="0.2">
      <c r="A2" s="22">
        <v>22281</v>
      </c>
      <c r="B2">
        <v>1.6527016527017</v>
      </c>
      <c r="C2">
        <v>4.4631999999999996</v>
      </c>
      <c r="D2">
        <v>0</v>
      </c>
      <c r="E2" s="29">
        <f>(B3-B2)/B2</f>
        <v>2.1601016518402124E-2</v>
      </c>
    </row>
    <row r="3" spans="1:5" x14ac:dyDescent="0.2">
      <c r="A3" s="22">
        <v>22646</v>
      </c>
      <c r="B3">
        <v>1.6884016884016999</v>
      </c>
      <c r="C3">
        <v>4.3036000000000003</v>
      </c>
      <c r="D3">
        <v>-0.18590000000000001</v>
      </c>
      <c r="E3" s="29">
        <f t="shared" ref="E3:E61" si="0">(B4-B3)/B3</f>
        <v>4.1044776119420902E-2</v>
      </c>
    </row>
    <row r="4" spans="1:5" x14ac:dyDescent="0.2">
      <c r="A4" s="22">
        <v>23011</v>
      </c>
      <c r="B4">
        <v>1.7577017577017999</v>
      </c>
      <c r="C4">
        <v>4.1689999999999996</v>
      </c>
      <c r="D4">
        <v>-0.57979999999999998</v>
      </c>
      <c r="E4" s="29">
        <f>(B5-B4)/B4</f>
        <v>0.17921146953403735</v>
      </c>
    </row>
    <row r="5" spans="1:5" x14ac:dyDescent="0.2">
      <c r="A5" s="22">
        <v>23376</v>
      </c>
      <c r="B5">
        <v>2.0727020727020999</v>
      </c>
      <c r="C5">
        <v>4.2805</v>
      </c>
      <c r="D5">
        <v>8.4040999999999997</v>
      </c>
      <c r="E5" s="29">
        <f t="shared" si="0"/>
        <v>1.5197568389042473E-2</v>
      </c>
    </row>
    <row r="6" spans="1:5" x14ac:dyDescent="0.2">
      <c r="A6" s="22">
        <v>23742</v>
      </c>
      <c r="B6">
        <v>2.1042021042021002</v>
      </c>
      <c r="C6">
        <v>3.7256</v>
      </c>
      <c r="D6">
        <v>-6.5119999999999996</v>
      </c>
      <c r="E6" s="29">
        <f>(B7-B6)/B6</f>
        <v>-6.3891913778491155E-2</v>
      </c>
    </row>
    <row r="7" spans="1:5" x14ac:dyDescent="0.2">
      <c r="A7" s="22">
        <v>24107</v>
      </c>
      <c r="B7">
        <v>1.9697606047878999</v>
      </c>
      <c r="C7">
        <v>3.3075000000000001</v>
      </c>
      <c r="D7">
        <v>-13.8642</v>
      </c>
      <c r="E7" s="29">
        <f t="shared" si="0"/>
        <v>-3.5415778251597085E-2</v>
      </c>
    </row>
    <row r="8" spans="1:5" x14ac:dyDescent="0.2">
      <c r="A8" s="22">
        <v>24472</v>
      </c>
      <c r="B8">
        <v>1.9</v>
      </c>
      <c r="C8">
        <v>4.1425999999999998</v>
      </c>
      <c r="D8">
        <v>25.840399999999999</v>
      </c>
      <c r="E8" s="29">
        <f t="shared" si="0"/>
        <v>6.4561403508789597E-2</v>
      </c>
    </row>
    <row r="9" spans="1:5" x14ac:dyDescent="0.2">
      <c r="A9" s="22">
        <v>24837</v>
      </c>
      <c r="B9">
        <v>2.0226666666667001</v>
      </c>
      <c r="C9">
        <v>4.0343999999999998</v>
      </c>
      <c r="D9">
        <v>4.9561000000000002</v>
      </c>
      <c r="E9" s="29">
        <f t="shared" si="0"/>
        <v>5.998681608435958E-2</v>
      </c>
    </row>
    <row r="10" spans="1:5" x14ac:dyDescent="0.2">
      <c r="A10" s="22">
        <v>25203</v>
      </c>
      <c r="B10">
        <v>2.1440000000000001</v>
      </c>
      <c r="C10">
        <v>4.0388000000000002</v>
      </c>
      <c r="D10">
        <v>3.1379999999999999</v>
      </c>
      <c r="E10" s="29">
        <f t="shared" si="0"/>
        <v>1.2437810945289039E-2</v>
      </c>
    </row>
    <row r="11" spans="1:5" x14ac:dyDescent="0.2">
      <c r="A11" s="22">
        <v>25568</v>
      </c>
      <c r="B11">
        <v>2.1706666666666998</v>
      </c>
      <c r="C11">
        <v>3.7138</v>
      </c>
      <c r="D11">
        <v>-1.9379999999999999</v>
      </c>
      <c r="E11" s="29">
        <f t="shared" si="0"/>
        <v>8.7837837837805952E-2</v>
      </c>
    </row>
    <row r="12" spans="1:5" x14ac:dyDescent="0.2">
      <c r="A12" s="22">
        <v>25933</v>
      </c>
      <c r="B12">
        <v>2.3613333333333002</v>
      </c>
      <c r="C12">
        <v>3.7827999999999999</v>
      </c>
      <c r="D12">
        <v>31.5578</v>
      </c>
      <c r="E12" s="29">
        <f t="shared" si="0"/>
        <v>4.5976403075861677E-2</v>
      </c>
    </row>
    <row r="13" spans="1:5" x14ac:dyDescent="0.2">
      <c r="A13" s="22">
        <v>26298</v>
      </c>
      <c r="B13">
        <v>2.4698989464631</v>
      </c>
      <c r="C13">
        <v>3.6671999999999998</v>
      </c>
      <c r="D13">
        <v>1.052</v>
      </c>
      <c r="E13" s="29">
        <f t="shared" si="0"/>
        <v>0.16529968225139266</v>
      </c>
    </row>
    <row r="14" spans="1:5" x14ac:dyDescent="0.2">
      <c r="A14" s="22">
        <v>26664</v>
      </c>
      <c r="B14">
        <v>2.8781724575065</v>
      </c>
      <c r="C14">
        <v>4.0274999999999999</v>
      </c>
      <c r="D14">
        <v>8.2378999999999998</v>
      </c>
      <c r="E14" s="29">
        <f t="shared" si="0"/>
        <v>0.25049323599222567</v>
      </c>
    </row>
    <row r="15" spans="1:5" x14ac:dyDescent="0.2">
      <c r="A15" s="22">
        <v>27029</v>
      </c>
      <c r="B15">
        <v>3.5991351901309998</v>
      </c>
      <c r="C15">
        <v>4.2088000000000001</v>
      </c>
      <c r="D15">
        <v>4.9634999999999998</v>
      </c>
      <c r="E15" s="29">
        <f t="shared" si="0"/>
        <v>0.33599195744902971</v>
      </c>
    </row>
    <row r="16" spans="1:5" x14ac:dyDescent="0.2">
      <c r="A16" s="22">
        <v>27394</v>
      </c>
      <c r="B16">
        <v>4.8084156677868002</v>
      </c>
      <c r="C16">
        <v>4.8312999999999997</v>
      </c>
      <c r="D16">
        <v>8.1997999999999998</v>
      </c>
      <c r="E16" s="29">
        <f t="shared" si="0"/>
        <v>0.15647656290466119</v>
      </c>
    </row>
    <row r="17" spans="1:5" x14ac:dyDescent="0.2">
      <c r="A17" s="22">
        <v>27759</v>
      </c>
      <c r="B17">
        <v>5.5608200244989998</v>
      </c>
      <c r="C17">
        <v>5.6471</v>
      </c>
      <c r="D17">
        <v>16.448799999999999</v>
      </c>
      <c r="E17" s="29">
        <f t="shared" si="0"/>
        <v>0.23510496346390714</v>
      </c>
    </row>
    <row r="18" spans="1:5" x14ac:dyDescent="0.2">
      <c r="A18" s="22">
        <v>28125</v>
      </c>
      <c r="B18">
        <v>6.8681964131882003</v>
      </c>
      <c r="C18">
        <v>6.6864999999999997</v>
      </c>
      <c r="D18">
        <v>19.8188</v>
      </c>
      <c r="E18" s="29">
        <f t="shared" si="0"/>
        <v>0.12908019209482194</v>
      </c>
    </row>
    <row r="19" spans="1:5" x14ac:dyDescent="0.2">
      <c r="A19" s="22">
        <v>28490</v>
      </c>
      <c r="B19">
        <v>7.7547445255475003</v>
      </c>
      <c r="C19">
        <v>6.3832000000000004</v>
      </c>
      <c r="D19">
        <v>-3.5674000000000001</v>
      </c>
      <c r="E19" s="29">
        <f t="shared" si="0"/>
        <v>0.11806051984496048</v>
      </c>
    </row>
    <row r="20" spans="1:5" x14ac:dyDescent="0.2">
      <c r="A20" s="22">
        <v>28855</v>
      </c>
      <c r="B20">
        <v>8.6702736954984996</v>
      </c>
      <c r="C20">
        <v>6.3148</v>
      </c>
      <c r="D20">
        <v>7.8029999999999999</v>
      </c>
      <c r="E20" s="29">
        <f t="shared" si="0"/>
        <v>0.19101004242926412</v>
      </c>
    </row>
    <row r="21" spans="1:5" x14ac:dyDescent="0.2">
      <c r="A21" s="22">
        <v>29220</v>
      </c>
      <c r="B21">
        <v>10.326383041949001</v>
      </c>
      <c r="C21">
        <v>6.7496</v>
      </c>
      <c r="D21">
        <v>11.154199999999999</v>
      </c>
      <c r="E21" s="29">
        <f t="shared" si="0"/>
        <v>0.10779735627683079</v>
      </c>
    </row>
    <row r="22" spans="1:5" x14ac:dyDescent="0.2">
      <c r="A22" s="22">
        <v>29586</v>
      </c>
      <c r="B22">
        <v>11.439539833773001</v>
      </c>
      <c r="C22">
        <v>6.1395999999999997</v>
      </c>
      <c r="D22">
        <v>5.2373000000000003</v>
      </c>
      <c r="E22" s="29">
        <f t="shared" si="0"/>
        <v>4.0311322128409391E-3</v>
      </c>
    </row>
    <row r="23" spans="1:5" x14ac:dyDescent="0.2">
      <c r="A23" s="22">
        <v>29951</v>
      </c>
      <c r="B23">
        <v>11.485654131297</v>
      </c>
      <c r="C23">
        <v>5.9359999999999999</v>
      </c>
      <c r="D23">
        <v>-0.81689999999999996</v>
      </c>
      <c r="E23" s="29">
        <f t="shared" si="0"/>
        <v>4.5599044810681437E-2</v>
      </c>
    </row>
    <row r="24" spans="1:5" x14ac:dyDescent="0.2">
      <c r="A24" s="22">
        <v>30316</v>
      </c>
      <c r="B24">
        <v>12.00938898871</v>
      </c>
      <c r="C24">
        <v>5.9832999999999998</v>
      </c>
      <c r="D24">
        <v>6.0205000000000002</v>
      </c>
      <c r="E24" s="29">
        <f t="shared" si="0"/>
        <v>6.0948455119749056E-2</v>
      </c>
    </row>
    <row r="25" spans="1:5" x14ac:dyDescent="0.2">
      <c r="A25" s="22">
        <v>30681</v>
      </c>
      <c r="B25">
        <v>12.741342694504</v>
      </c>
      <c r="C25">
        <v>5.8376000000000001</v>
      </c>
      <c r="D25">
        <v>-0.91490000000000005</v>
      </c>
      <c r="E25" s="29">
        <f t="shared" si="0"/>
        <v>4.6259704367126293E-2</v>
      </c>
    </row>
    <row r="26" spans="1:5" x14ac:dyDescent="0.2">
      <c r="A26" s="22">
        <v>31047</v>
      </c>
      <c r="B26">
        <v>13.330753440792</v>
      </c>
      <c r="C26">
        <v>6.2834000000000003</v>
      </c>
      <c r="D26">
        <v>7.2979000000000003</v>
      </c>
      <c r="E26" s="29">
        <f t="shared" si="0"/>
        <v>-8.3512830062053636E-2</v>
      </c>
    </row>
    <row r="27" spans="1:5" x14ac:dyDescent="0.2">
      <c r="A27" s="22">
        <v>31412</v>
      </c>
      <c r="B27">
        <v>12.217464494092001</v>
      </c>
      <c r="C27">
        <v>5.2545999999999999</v>
      </c>
      <c r="D27">
        <v>-6.3148999999999997</v>
      </c>
      <c r="E27" s="29">
        <f t="shared" si="0"/>
        <v>5.8964743450358507E-2</v>
      </c>
    </row>
    <row r="28" spans="1:5" x14ac:dyDescent="0.2">
      <c r="A28" s="22">
        <v>31777</v>
      </c>
      <c r="B28">
        <v>12.9378641536</v>
      </c>
      <c r="C28">
        <v>5.1962000000000002</v>
      </c>
      <c r="D28">
        <v>5.4324000000000003</v>
      </c>
      <c r="E28" s="29">
        <f t="shared" si="0"/>
        <v>0.20875151634920316</v>
      </c>
    </row>
    <row r="29" spans="1:5" x14ac:dyDescent="0.2">
      <c r="A29" s="22">
        <v>32142</v>
      </c>
      <c r="B29">
        <v>15.638662913984</v>
      </c>
      <c r="C29">
        <v>5.6045999999999996</v>
      </c>
      <c r="D29">
        <v>12.7273</v>
      </c>
      <c r="E29" s="29">
        <f t="shared" si="0"/>
        <v>0.14458619028114658</v>
      </c>
    </row>
    <row r="30" spans="1:5" x14ac:dyDescent="0.2">
      <c r="A30" s="22">
        <v>32508</v>
      </c>
      <c r="B30">
        <v>17.899797605808001</v>
      </c>
      <c r="C30">
        <v>6.0351999999999997</v>
      </c>
      <c r="D30">
        <v>7.4730999999999996</v>
      </c>
      <c r="E30" s="29">
        <f t="shared" si="0"/>
        <v>0.16038838879890263</v>
      </c>
    </row>
    <row r="31" spans="1:5" x14ac:dyDescent="0.2">
      <c r="A31" s="22">
        <v>32873</v>
      </c>
      <c r="B31">
        <v>20.770717303630001</v>
      </c>
      <c r="C31">
        <v>7.0160999999999998</v>
      </c>
      <c r="D31">
        <v>11.979100000000001</v>
      </c>
      <c r="E31" s="29">
        <f t="shared" si="0"/>
        <v>8.9985222012354579E-2</v>
      </c>
    </row>
    <row r="32" spans="1:5" x14ac:dyDescent="0.2">
      <c r="A32" s="22">
        <v>33238</v>
      </c>
      <c r="B32">
        <v>22.639774911553001</v>
      </c>
      <c r="C32">
        <v>7.0533999999999999</v>
      </c>
      <c r="D32">
        <v>11.1044</v>
      </c>
      <c r="E32" s="29">
        <f t="shared" si="0"/>
        <v>1.3411050371841895E-2</v>
      </c>
    </row>
    <row r="33" spans="1:5" x14ac:dyDescent="0.2">
      <c r="A33" s="22">
        <v>33603</v>
      </c>
      <c r="B33">
        <v>22.943398073299001</v>
      </c>
      <c r="C33">
        <v>8.4941999999999993</v>
      </c>
      <c r="D33">
        <v>9.6623000000000001</v>
      </c>
      <c r="E33" s="29">
        <f t="shared" si="0"/>
        <v>0.11082328821483915</v>
      </c>
    </row>
    <row r="34" spans="1:5" x14ac:dyDescent="0.2">
      <c r="A34" s="22">
        <v>33969</v>
      </c>
      <c r="B34">
        <v>25.486060890604001</v>
      </c>
      <c r="C34">
        <v>8.8429000000000002</v>
      </c>
      <c r="D34">
        <v>4.8932000000000002</v>
      </c>
      <c r="E34" s="29">
        <f t="shared" si="0"/>
        <v>7.7709825826523096E-2</v>
      </c>
    </row>
    <row r="35" spans="1:5" x14ac:dyDescent="0.2">
      <c r="A35" s="22">
        <v>34334</v>
      </c>
      <c r="B35">
        <v>27.466578243417</v>
      </c>
      <c r="C35">
        <v>9.8341999999999992</v>
      </c>
      <c r="D35">
        <v>13.7796</v>
      </c>
      <c r="E35" s="29">
        <f t="shared" si="0"/>
        <v>0.17820601180983048</v>
      </c>
    </row>
    <row r="36" spans="1:5" x14ac:dyDescent="0.2">
      <c r="A36" s="22">
        <v>34699</v>
      </c>
      <c r="B36">
        <v>32.361287610239003</v>
      </c>
      <c r="C36">
        <v>9.8880999999999997</v>
      </c>
      <c r="D36">
        <v>13.043699999999999</v>
      </c>
      <c r="E36" s="29">
        <f t="shared" si="0"/>
        <v>0.20727148618455293</v>
      </c>
    </row>
    <row r="37" spans="1:5" x14ac:dyDescent="0.2">
      <c r="A37" s="22">
        <v>35064</v>
      </c>
      <c r="B37">
        <v>39.068859788059001</v>
      </c>
      <c r="C37">
        <v>10.843999999999999</v>
      </c>
      <c r="D37">
        <v>31.396100000000001</v>
      </c>
      <c r="E37" s="29">
        <f t="shared" si="0"/>
        <v>4.4387381115049376E-2</v>
      </c>
    </row>
    <row r="38" spans="1:5" x14ac:dyDescent="0.2">
      <c r="A38" s="22">
        <v>35430</v>
      </c>
      <c r="B38">
        <v>40.803024157202003</v>
      </c>
      <c r="C38">
        <v>10.385199999999999</v>
      </c>
      <c r="D38">
        <v>6.2896999999999998</v>
      </c>
      <c r="E38" s="29">
        <f t="shared" si="0"/>
        <v>8.9606638258959759E-2</v>
      </c>
    </row>
    <row r="39" spans="1:5" x14ac:dyDescent="0.2">
      <c r="A39" s="22">
        <v>35795</v>
      </c>
      <c r="B39">
        <v>44.459245982728</v>
      </c>
      <c r="C39">
        <v>10.6907</v>
      </c>
      <c r="D39">
        <v>-2.3281999999999998</v>
      </c>
      <c r="E39" s="29">
        <f t="shared" si="0"/>
        <v>4.4248089659510957E-2</v>
      </c>
    </row>
    <row r="40" spans="1:5" x14ac:dyDescent="0.2">
      <c r="A40" s="22">
        <v>36160</v>
      </c>
      <c r="B40">
        <v>46.426482685166</v>
      </c>
      <c r="C40">
        <v>11.0185</v>
      </c>
      <c r="D40">
        <v>13.8843</v>
      </c>
      <c r="E40" s="29">
        <f t="shared" si="0"/>
        <v>0.13177668458258571</v>
      </c>
    </row>
    <row r="41" spans="1:5" x14ac:dyDescent="0.2">
      <c r="A41" s="22">
        <v>36525</v>
      </c>
      <c r="B41">
        <v>52.544410650247997</v>
      </c>
      <c r="C41">
        <v>11.4521</v>
      </c>
      <c r="D41">
        <v>17.999500000000001</v>
      </c>
      <c r="E41" s="29">
        <f t="shared" si="0"/>
        <v>0.15860842499027381</v>
      </c>
    </row>
    <row r="42" spans="1:5" x14ac:dyDescent="0.2">
      <c r="A42" s="22">
        <v>36891</v>
      </c>
      <c r="B42">
        <v>60.878396865526</v>
      </c>
      <c r="C42">
        <v>12.997199999999999</v>
      </c>
      <c r="D42">
        <v>18.153500000000001</v>
      </c>
      <c r="E42" s="29">
        <f t="shared" si="0"/>
        <v>1.3983390385926124E-3</v>
      </c>
    </row>
    <row r="43" spans="1:5" x14ac:dyDescent="0.2">
      <c r="A43" s="22">
        <v>37256</v>
      </c>
      <c r="B43">
        <v>60.963525504469999</v>
      </c>
      <c r="C43">
        <v>12.558400000000001</v>
      </c>
      <c r="D43">
        <v>4.3094999999999999</v>
      </c>
      <c r="E43" s="29">
        <f t="shared" si="0"/>
        <v>0.20486348831685036</v>
      </c>
    </row>
    <row r="44" spans="1:5" x14ac:dyDescent="0.2">
      <c r="A44" s="22">
        <v>37621</v>
      </c>
      <c r="B44">
        <v>73.452725999408997</v>
      </c>
      <c r="C44">
        <v>14.2644</v>
      </c>
      <c r="D44">
        <v>21.085000000000001</v>
      </c>
      <c r="E44" s="29">
        <f t="shared" si="0"/>
        <v>0.23669155184855742</v>
      </c>
    </row>
    <row r="45" spans="1:5" x14ac:dyDescent="0.2">
      <c r="A45" s="22">
        <v>37986</v>
      </c>
      <c r="B45">
        <v>90.838365703715994</v>
      </c>
      <c r="C45">
        <v>14.947900000000001</v>
      </c>
      <c r="D45">
        <v>9.5822000000000003</v>
      </c>
      <c r="E45" s="29">
        <f t="shared" si="0"/>
        <v>0.39420957710359955</v>
      </c>
    </row>
    <row r="46" spans="1:5" x14ac:dyDescent="0.2">
      <c r="A46" s="22">
        <v>38352</v>
      </c>
      <c r="B46">
        <v>126.64771943256</v>
      </c>
      <c r="C46">
        <v>17.859100000000002</v>
      </c>
      <c r="D46">
        <v>27.176400000000001</v>
      </c>
      <c r="E46" s="29">
        <f t="shared" si="0"/>
        <v>0.26996235195412482</v>
      </c>
    </row>
    <row r="47" spans="1:5" x14ac:dyDescent="0.2">
      <c r="A47" s="22">
        <v>38717</v>
      </c>
      <c r="B47">
        <v>160.83783564020001</v>
      </c>
      <c r="C47">
        <v>19.6052</v>
      </c>
      <c r="D47">
        <v>26.085100000000001</v>
      </c>
      <c r="E47" s="29">
        <f t="shared" si="0"/>
        <v>0.24332637011560393</v>
      </c>
    </row>
    <row r="48" spans="1:5" x14ac:dyDescent="0.2">
      <c r="A48" s="22">
        <v>39082</v>
      </c>
      <c r="B48">
        <v>199.97392236377999</v>
      </c>
      <c r="C48">
        <v>21.267900000000001</v>
      </c>
      <c r="D48">
        <v>20.393799999999999</v>
      </c>
      <c r="E48" s="29">
        <f t="shared" si="0"/>
        <v>0.26555160585287541</v>
      </c>
    </row>
    <row r="49" spans="1:5" x14ac:dyDescent="0.2">
      <c r="A49" s="22">
        <v>39447</v>
      </c>
      <c r="B49">
        <v>253.07731857618001</v>
      </c>
      <c r="C49">
        <v>20.799700000000001</v>
      </c>
      <c r="D49">
        <v>5.8665000000000003</v>
      </c>
      <c r="E49" s="29">
        <f t="shared" si="0"/>
        <v>0.14155686977035917</v>
      </c>
    </row>
    <row r="50" spans="1:5" x14ac:dyDescent="0.2">
      <c r="A50" s="22">
        <v>39813</v>
      </c>
      <c r="B50">
        <v>288.90215160370002</v>
      </c>
      <c r="C50">
        <v>24.0974</v>
      </c>
      <c r="D50">
        <v>14.7781</v>
      </c>
      <c r="E50" s="29">
        <f t="shared" si="0"/>
        <v>-5.2440991292277937E-2</v>
      </c>
    </row>
    <row r="51" spans="1:5" x14ac:dyDescent="0.2">
      <c r="A51" s="22">
        <v>40178</v>
      </c>
      <c r="B51">
        <v>273.75183638713003</v>
      </c>
      <c r="C51">
        <v>20.400500000000001</v>
      </c>
      <c r="D51">
        <v>-4.8342000000000001</v>
      </c>
      <c r="E51" s="29">
        <f t="shared" si="0"/>
        <v>0.37114504066423359</v>
      </c>
    </row>
    <row r="52" spans="1:5" x14ac:dyDescent="0.2">
      <c r="A52" s="22">
        <v>40543</v>
      </c>
      <c r="B52">
        <v>375.35347283494002</v>
      </c>
      <c r="C52">
        <v>22.4009</v>
      </c>
      <c r="D52">
        <v>19.478100000000001</v>
      </c>
      <c r="E52" s="29">
        <f t="shared" si="0"/>
        <v>0.19190039047006513</v>
      </c>
    </row>
    <row r="53" spans="1:5" x14ac:dyDescent="0.2">
      <c r="A53" s="22">
        <v>40908</v>
      </c>
      <c r="B53">
        <v>447.38395083626</v>
      </c>
      <c r="C53">
        <v>24.540400000000002</v>
      </c>
      <c r="D53">
        <v>15.493</v>
      </c>
      <c r="E53" s="29">
        <f t="shared" si="0"/>
        <v>2.2723042552370626E-3</v>
      </c>
    </row>
    <row r="54" spans="1:5" x14ac:dyDescent="0.2">
      <c r="A54" s="22">
        <v>41274</v>
      </c>
      <c r="B54">
        <v>448.40054329147</v>
      </c>
      <c r="C54">
        <v>24.534400000000002</v>
      </c>
      <c r="D54">
        <v>6.8055000000000003</v>
      </c>
      <c r="E54" s="29">
        <f t="shared" si="0"/>
        <v>5.3032683595507037E-2</v>
      </c>
    </row>
    <row r="55" spans="1:5" x14ac:dyDescent="0.2">
      <c r="A55" s="22">
        <v>41639</v>
      </c>
      <c r="B55">
        <v>472.18042742789999</v>
      </c>
      <c r="C55">
        <v>25.430900000000001</v>
      </c>
      <c r="D55">
        <v>7.7923999999999998</v>
      </c>
      <c r="E55" s="29">
        <f t="shared" si="0"/>
        <v>-8.1206031655462405E-3</v>
      </c>
    </row>
    <row r="56" spans="1:5" x14ac:dyDescent="0.2">
      <c r="A56" s="22">
        <v>42004</v>
      </c>
      <c r="B56">
        <v>468.34603755422</v>
      </c>
      <c r="C56">
        <v>22.968</v>
      </c>
      <c r="D56">
        <v>1.7776000000000001</v>
      </c>
      <c r="E56" s="29">
        <f t="shared" si="0"/>
        <v>-0.11008570757142605</v>
      </c>
    </row>
    <row r="57" spans="1:5" x14ac:dyDescent="0.2">
      <c r="A57" s="22">
        <v>42369</v>
      </c>
      <c r="B57">
        <v>416.78783262179002</v>
      </c>
      <c r="C57">
        <v>19.813199999999998</v>
      </c>
      <c r="D57">
        <v>-5.6471</v>
      </c>
      <c r="E57" s="29">
        <f t="shared" si="0"/>
        <v>5.4835946298963739E-2</v>
      </c>
    </row>
    <row r="58" spans="1:5" x14ac:dyDescent="0.2">
      <c r="A58" s="22">
        <v>42735</v>
      </c>
      <c r="B58">
        <v>439.64278782949998</v>
      </c>
      <c r="C58">
        <v>19.158200000000001</v>
      </c>
      <c r="D58">
        <v>4.9843000000000002</v>
      </c>
      <c r="E58" s="29">
        <f t="shared" si="0"/>
        <v>0.13332590606174591</v>
      </c>
    </row>
    <row r="59" spans="1:5" x14ac:dyDescent="0.2">
      <c r="A59" s="22">
        <v>43100</v>
      </c>
      <c r="B59">
        <v>498.25856086037999</v>
      </c>
      <c r="C59">
        <v>18.782699999999998</v>
      </c>
      <c r="D59">
        <v>4.5552999999999999</v>
      </c>
      <c r="E59" s="29">
        <f t="shared" si="0"/>
        <v>8.1035518209418567E-2</v>
      </c>
    </row>
    <row r="60" spans="1:5" x14ac:dyDescent="0.2">
      <c r="A60" s="22">
        <v>43465</v>
      </c>
      <c r="B60">
        <v>538.63520154198</v>
      </c>
      <c r="C60">
        <v>19.852699999999999</v>
      </c>
      <c r="D60">
        <v>12.3287</v>
      </c>
      <c r="E60" s="29">
        <f t="shared" si="0"/>
        <v>-1.9191905404244796E-2</v>
      </c>
    </row>
    <row r="61" spans="1:5" x14ac:dyDescent="0.2">
      <c r="A61" s="22">
        <v>43830</v>
      </c>
      <c r="B61">
        <v>528.29776570658998</v>
      </c>
      <c r="C61">
        <v>18.4145</v>
      </c>
      <c r="D61">
        <v>-3.5888</v>
      </c>
      <c r="E61" s="29">
        <f t="shared" si="0"/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44E9-9ECB-1D4A-BEFB-70D9B939AC45}">
  <dimension ref="A1:E61"/>
  <sheetViews>
    <sheetView workbookViewId="0">
      <selection activeCell="G26" sqref="G26"/>
    </sheetView>
  </sheetViews>
  <sheetFormatPr baseColWidth="10" defaultRowHeight="15" x14ac:dyDescent="0.2"/>
  <sheetData>
    <row r="1" spans="1:5" x14ac:dyDescent="0.2">
      <c r="A1" t="s">
        <v>240</v>
      </c>
      <c r="B1" t="s">
        <v>241</v>
      </c>
      <c r="C1" t="s">
        <v>242</v>
      </c>
      <c r="D1" t="s">
        <v>243</v>
      </c>
      <c r="E1" t="s">
        <v>295</v>
      </c>
    </row>
    <row r="2" spans="1:5" x14ac:dyDescent="0.2">
      <c r="A2" s="22">
        <v>22281</v>
      </c>
      <c r="B2">
        <v>2.5305025305025</v>
      </c>
      <c r="C2">
        <v>6.8337000000000003</v>
      </c>
      <c r="D2">
        <v>0</v>
      </c>
      <c r="E2" s="29">
        <f>(B2-B3)/B2</f>
        <v>7.6348547717845883E-2</v>
      </c>
    </row>
    <row r="3" spans="1:5" x14ac:dyDescent="0.2">
      <c r="A3" s="22">
        <v>22646</v>
      </c>
      <c r="B3">
        <v>2.3373023373023001</v>
      </c>
      <c r="C3">
        <v>5.9576000000000002</v>
      </c>
      <c r="D3">
        <v>-9.7559000000000005</v>
      </c>
      <c r="E3" s="29">
        <f t="shared" ref="E3:E61" si="0">(B3-B4)/B3</f>
        <v>-8.8050314465407717E-2</v>
      </c>
    </row>
    <row r="4" spans="1:5" x14ac:dyDescent="0.2">
      <c r="A4" s="22">
        <v>23011</v>
      </c>
      <c r="B4">
        <v>2.5431025431025001</v>
      </c>
      <c r="C4">
        <v>6.0317999999999996</v>
      </c>
      <c r="D4">
        <v>3.9091999999999998</v>
      </c>
      <c r="E4" s="29">
        <f t="shared" si="0"/>
        <v>-0.12469033856320567</v>
      </c>
    </row>
    <row r="5" spans="1:5" x14ac:dyDescent="0.2">
      <c r="A5" s="22">
        <v>23376</v>
      </c>
      <c r="B5">
        <v>2.8602028602029002</v>
      </c>
      <c r="C5">
        <v>5.9067999999999996</v>
      </c>
      <c r="D5">
        <v>3.3919999999999999</v>
      </c>
      <c r="E5" s="29">
        <f t="shared" si="0"/>
        <v>-0.12261380323052377</v>
      </c>
    </row>
    <row r="6" spans="1:5" x14ac:dyDescent="0.2">
      <c r="A6" s="22">
        <v>23742</v>
      </c>
      <c r="B6">
        <v>3.2109032109031999</v>
      </c>
      <c r="C6">
        <v>5.6849999999999996</v>
      </c>
      <c r="D6">
        <v>3.3797000000000001</v>
      </c>
      <c r="E6" s="29">
        <f t="shared" si="0"/>
        <v>3.3375433210755402E-2</v>
      </c>
    </row>
    <row r="7" spans="1:5" x14ac:dyDescent="0.2">
      <c r="A7" s="22">
        <v>24107</v>
      </c>
      <c r="B7">
        <v>3.1037379252415001</v>
      </c>
      <c r="C7">
        <v>5.2115999999999998</v>
      </c>
      <c r="D7">
        <v>-11.0562</v>
      </c>
      <c r="E7" s="29">
        <f t="shared" si="0"/>
        <v>1.4092016238161208E-2</v>
      </c>
    </row>
    <row r="8" spans="1:5" x14ac:dyDescent="0.2">
      <c r="A8" s="22">
        <v>24472</v>
      </c>
      <c r="B8">
        <v>3.06</v>
      </c>
      <c r="C8">
        <v>6.6717000000000004</v>
      </c>
      <c r="D8">
        <v>28.622299999999999</v>
      </c>
      <c r="E8" s="29">
        <f t="shared" si="0"/>
        <v>2.5708061002189603E-2</v>
      </c>
    </row>
    <row r="9" spans="1:5" x14ac:dyDescent="0.2">
      <c r="A9" s="22">
        <v>24837</v>
      </c>
      <c r="B9">
        <v>2.9813333333332999</v>
      </c>
      <c r="C9">
        <v>5.9466000000000001</v>
      </c>
      <c r="D9">
        <v>-3.9436</v>
      </c>
      <c r="E9" s="29">
        <f t="shared" si="0"/>
        <v>0.11985688729873785</v>
      </c>
    </row>
    <row r="10" spans="1:5" x14ac:dyDescent="0.2">
      <c r="A10" s="22">
        <v>25203</v>
      </c>
      <c r="B10">
        <v>2.6240000000000001</v>
      </c>
      <c r="C10">
        <v>4.9429999999999996</v>
      </c>
      <c r="D10">
        <v>-14.361000000000001</v>
      </c>
      <c r="E10" s="29">
        <f t="shared" si="0"/>
        <v>0.10213414634146351</v>
      </c>
    </row>
    <row r="11" spans="1:5" x14ac:dyDescent="0.2">
      <c r="A11" s="22">
        <v>25568</v>
      </c>
      <c r="B11">
        <v>2.3559999999999999</v>
      </c>
      <c r="C11">
        <v>4.0308999999999999</v>
      </c>
      <c r="D11">
        <v>-13.0351</v>
      </c>
      <c r="E11" s="29">
        <f t="shared" si="0"/>
        <v>-2.7730616864728327E-2</v>
      </c>
    </row>
    <row r="12" spans="1:5" x14ac:dyDescent="0.2">
      <c r="A12" s="22">
        <v>25933</v>
      </c>
      <c r="B12">
        <v>2.4213333333332998</v>
      </c>
      <c r="C12">
        <v>3.8788999999999998</v>
      </c>
      <c r="D12">
        <v>17.914999999999999</v>
      </c>
      <c r="E12" s="29">
        <f t="shared" si="0"/>
        <v>-0.11329440307946194</v>
      </c>
    </row>
    <row r="13" spans="1:5" x14ac:dyDescent="0.2">
      <c r="A13" s="22">
        <v>26298</v>
      </c>
      <c r="B13">
        <v>2.6956568479896998</v>
      </c>
      <c r="C13">
        <v>4.0023999999999997</v>
      </c>
      <c r="D13">
        <v>18.028500000000001</v>
      </c>
      <c r="E13" s="29">
        <f t="shared" si="0"/>
        <v>1.6749559873420722E-2</v>
      </c>
    </row>
    <row r="14" spans="1:5" x14ac:dyDescent="0.2">
      <c r="A14" s="22">
        <v>26664</v>
      </c>
      <c r="B14">
        <v>2.6505057822160998</v>
      </c>
      <c r="C14">
        <v>3.7088999999999999</v>
      </c>
      <c r="D14">
        <v>-1.8884000000000001</v>
      </c>
      <c r="E14" s="29">
        <f t="shared" si="0"/>
        <v>-0.52392453812039275</v>
      </c>
    </row>
    <row r="15" spans="1:5" x14ac:dyDescent="0.2">
      <c r="A15" s="22">
        <v>27029</v>
      </c>
      <c r="B15">
        <v>4.0391707999491002</v>
      </c>
      <c r="C15">
        <v>4.7233000000000001</v>
      </c>
      <c r="D15">
        <v>8.0751000000000008</v>
      </c>
      <c r="E15" s="29">
        <f t="shared" si="0"/>
        <v>-0.4834791532941386</v>
      </c>
    </row>
    <row r="16" spans="1:5" x14ac:dyDescent="0.2">
      <c r="A16" s="22">
        <v>27394</v>
      </c>
      <c r="B16">
        <v>5.9920256783188997</v>
      </c>
      <c r="C16">
        <v>6.0206</v>
      </c>
      <c r="D16">
        <v>-12.758100000000001</v>
      </c>
      <c r="E16" s="29">
        <f t="shared" si="0"/>
        <v>-9.2352481448085874E-2</v>
      </c>
    </row>
    <row r="17" spans="1:5" x14ac:dyDescent="0.2">
      <c r="A17" s="22">
        <v>27759</v>
      </c>
      <c r="B17">
        <v>6.5454041186123</v>
      </c>
      <c r="C17">
        <v>6.6468999999999996</v>
      </c>
      <c r="D17">
        <v>1.2795000000000001</v>
      </c>
      <c r="E17" s="29">
        <f t="shared" si="0"/>
        <v>4.0420379423507805E-2</v>
      </c>
    </row>
    <row r="18" spans="1:5" x14ac:dyDescent="0.2">
      <c r="A18" s="22">
        <v>28125</v>
      </c>
      <c r="B18">
        <v>6.2808364006578001</v>
      </c>
      <c r="C18">
        <v>6.1147</v>
      </c>
      <c r="D18">
        <v>1.8962000000000001</v>
      </c>
      <c r="E18" s="29">
        <f t="shared" si="0"/>
        <v>-0.21179639223111746</v>
      </c>
    </row>
    <row r="19" spans="1:5" x14ac:dyDescent="0.2">
      <c r="A19" s="22">
        <v>28490</v>
      </c>
      <c r="B19">
        <v>7.6110948905109996</v>
      </c>
      <c r="C19">
        <v>6.2648999999999999</v>
      </c>
      <c r="D19">
        <v>27.395600000000002</v>
      </c>
      <c r="E19" s="29">
        <f t="shared" si="0"/>
        <v>-0.18847548199940908</v>
      </c>
    </row>
    <row r="20" spans="1:5" x14ac:dyDescent="0.2">
      <c r="A20" s="22">
        <v>28855</v>
      </c>
      <c r="B20">
        <v>9.0455996685433</v>
      </c>
      <c r="C20">
        <v>6.5881999999999996</v>
      </c>
      <c r="D20">
        <v>4.9099999999999998E-2</v>
      </c>
      <c r="E20" s="29">
        <f t="shared" si="0"/>
        <v>-0.38168205479247092</v>
      </c>
    </row>
    <row r="21" spans="1:5" x14ac:dyDescent="0.2">
      <c r="A21" s="22">
        <v>29220</v>
      </c>
      <c r="B21">
        <v>12.498142736863</v>
      </c>
      <c r="C21">
        <v>8.1692</v>
      </c>
      <c r="D21">
        <v>19.320799999999998</v>
      </c>
      <c r="E21" s="29">
        <f t="shared" si="0"/>
        <v>-0.37827087048076347</v>
      </c>
    </row>
    <row r="22" spans="1:5" x14ac:dyDescent="0.2">
      <c r="A22" s="22">
        <v>29586</v>
      </c>
      <c r="B22">
        <v>17.225826069328999</v>
      </c>
      <c r="C22">
        <v>9.2449999999999992</v>
      </c>
      <c r="D22">
        <v>14.354200000000001</v>
      </c>
      <c r="E22" s="29">
        <f t="shared" si="0"/>
        <v>3.7228119693593291E-2</v>
      </c>
    </row>
    <row r="23" spans="1:5" x14ac:dyDescent="0.2">
      <c r="A23" s="22">
        <v>29951</v>
      </c>
      <c r="B23">
        <v>16.584540954598999</v>
      </c>
      <c r="C23">
        <v>8.5711999999999993</v>
      </c>
      <c r="D23">
        <v>10.029400000000001</v>
      </c>
      <c r="E23" s="29">
        <f t="shared" si="0"/>
        <v>1.4534832623459223E-2</v>
      </c>
    </row>
    <row r="24" spans="1:5" x14ac:dyDescent="0.2">
      <c r="A24" s="22">
        <v>30316</v>
      </c>
      <c r="B24">
        <v>16.343487427686998</v>
      </c>
      <c r="C24">
        <v>8.1425999999999998</v>
      </c>
      <c r="D24">
        <v>3.4542000000000002</v>
      </c>
      <c r="E24" s="29">
        <f t="shared" si="0"/>
        <v>-4.8739373512139986E-2</v>
      </c>
    </row>
    <row r="25" spans="1:5" x14ac:dyDescent="0.2">
      <c r="A25" s="22">
        <v>30681</v>
      </c>
      <c r="B25">
        <v>17.140058765915999</v>
      </c>
      <c r="C25">
        <v>7.8529999999999998</v>
      </c>
      <c r="D25">
        <v>21.984200000000001</v>
      </c>
      <c r="E25" s="29">
        <f t="shared" si="0"/>
        <v>4.3685240290539003E-2</v>
      </c>
    </row>
    <row r="26" spans="1:5" x14ac:dyDescent="0.2">
      <c r="A26" s="22">
        <v>31047</v>
      </c>
      <c r="B26">
        <v>16.391291180132999</v>
      </c>
      <c r="C26">
        <v>7.726</v>
      </c>
      <c r="D26">
        <v>-14.3301</v>
      </c>
      <c r="E26" s="29">
        <f t="shared" si="0"/>
        <v>-8.4518096092888753E-2</v>
      </c>
    </row>
    <row r="27" spans="1:5" x14ac:dyDescent="0.2">
      <c r="A27" s="22">
        <v>31412</v>
      </c>
      <c r="B27">
        <v>17.776651903182</v>
      </c>
      <c r="C27">
        <v>7.6455000000000002</v>
      </c>
      <c r="D27">
        <v>13.870900000000001</v>
      </c>
      <c r="E27" s="29">
        <f t="shared" si="0"/>
        <v>1.6327059515298659E-2</v>
      </c>
    </row>
    <row r="28" spans="1:5" x14ac:dyDescent="0.2">
      <c r="A28" s="22">
        <v>31777</v>
      </c>
      <c r="B28">
        <v>17.486411449576</v>
      </c>
      <c r="C28">
        <v>7.0231000000000003</v>
      </c>
      <c r="D28">
        <v>17.084</v>
      </c>
      <c r="E28" s="29">
        <f t="shared" si="0"/>
        <v>-0.1138474464739459</v>
      </c>
    </row>
    <row r="29" spans="1:5" x14ac:dyDescent="0.2">
      <c r="A29" s="22">
        <v>32142</v>
      </c>
      <c r="B29">
        <v>19.477194741102998</v>
      </c>
      <c r="C29">
        <v>6.9802</v>
      </c>
      <c r="D29">
        <v>-1.6681999999999999</v>
      </c>
      <c r="E29" s="29">
        <f t="shared" si="0"/>
        <v>-0.13524524880017846</v>
      </c>
    </row>
    <row r="30" spans="1:5" x14ac:dyDescent="0.2">
      <c r="A30" s="22">
        <v>32508</v>
      </c>
      <c r="B30">
        <v>22.111392789793001</v>
      </c>
      <c r="C30">
        <v>7.4551999999999996</v>
      </c>
      <c r="D30">
        <v>9.1944999999999997</v>
      </c>
      <c r="E30" s="29">
        <f t="shared" si="0"/>
        <v>-9.1445408900039188E-2</v>
      </c>
    </row>
    <row r="31" spans="1:5" x14ac:dyDescent="0.2">
      <c r="A31" s="22">
        <v>32873</v>
      </c>
      <c r="B31">
        <v>24.133378144805</v>
      </c>
      <c r="C31">
        <v>8.1519999999999992</v>
      </c>
      <c r="D31">
        <v>2.0844</v>
      </c>
      <c r="E31" s="29">
        <f t="shared" si="0"/>
        <v>-0.12425505270017506</v>
      </c>
    </row>
    <row r="32" spans="1:5" x14ac:dyDescent="0.2">
      <c r="A32" s="22">
        <v>33238</v>
      </c>
      <c r="B32">
        <v>27.132072318020999</v>
      </c>
      <c r="C32">
        <v>8.4528999999999996</v>
      </c>
      <c r="D32">
        <v>3.3658000000000001</v>
      </c>
      <c r="E32" s="29">
        <f t="shared" si="0"/>
        <v>0.15445607927580035</v>
      </c>
    </row>
    <row r="33" spans="1:5" x14ac:dyDescent="0.2">
      <c r="A33" s="22">
        <v>33603</v>
      </c>
      <c r="B33">
        <v>22.941358805151999</v>
      </c>
      <c r="C33">
        <v>8.4934999999999992</v>
      </c>
      <c r="D33">
        <v>1.52E-2</v>
      </c>
      <c r="E33" s="29">
        <f t="shared" si="0"/>
        <v>-0.20479718589135554</v>
      </c>
    </row>
    <row r="34" spans="1:5" x14ac:dyDescent="0.2">
      <c r="A34" s="22">
        <v>33969</v>
      </c>
      <c r="B34">
        <v>27.639684528970999</v>
      </c>
      <c r="C34">
        <v>9.5901999999999994</v>
      </c>
      <c r="D34">
        <v>21.1281</v>
      </c>
      <c r="E34" s="29">
        <f t="shared" si="0"/>
        <v>7.9701956316503321E-3</v>
      </c>
    </row>
    <row r="35" spans="1:5" x14ac:dyDescent="0.2">
      <c r="A35" s="22">
        <v>34334</v>
      </c>
      <c r="B35">
        <v>27.419390836078001</v>
      </c>
      <c r="C35">
        <v>9.8172999999999995</v>
      </c>
      <c r="D35">
        <v>19.267299999999999</v>
      </c>
      <c r="E35" s="29">
        <f t="shared" si="0"/>
        <v>-0.21627707780652641</v>
      </c>
    </row>
    <row r="36" spans="1:5" x14ac:dyDescent="0.2">
      <c r="A36" s="22">
        <v>34699</v>
      </c>
      <c r="B36">
        <v>33.349576561340001</v>
      </c>
      <c r="C36">
        <v>10.190099999999999</v>
      </c>
      <c r="D36">
        <v>22.601600000000001</v>
      </c>
      <c r="E36" s="29">
        <f t="shared" si="0"/>
        <v>-0.29891996878242966</v>
      </c>
    </row>
    <row r="37" spans="1:5" x14ac:dyDescent="0.2">
      <c r="A37" s="22">
        <v>35064</v>
      </c>
      <c r="B37">
        <v>43.318430945963001</v>
      </c>
      <c r="C37">
        <v>12.0235</v>
      </c>
      <c r="D37">
        <v>28.125900000000001</v>
      </c>
      <c r="E37" s="29">
        <f t="shared" si="0"/>
        <v>-4.7066727316932136E-2</v>
      </c>
    </row>
    <row r="38" spans="1:5" x14ac:dyDescent="0.2">
      <c r="A38" s="22">
        <v>35430</v>
      </c>
      <c r="B38">
        <v>45.357287723093997</v>
      </c>
      <c r="C38">
        <v>11.5443</v>
      </c>
      <c r="D38">
        <v>-2.44</v>
      </c>
      <c r="E38" s="29">
        <f t="shared" si="0"/>
        <v>-9.3704950337032203E-2</v>
      </c>
    </row>
    <row r="39" spans="1:5" x14ac:dyDescent="0.2">
      <c r="A39" s="22">
        <v>35795</v>
      </c>
      <c r="B39">
        <v>49.607490116609</v>
      </c>
      <c r="C39">
        <v>11.928699999999999</v>
      </c>
      <c r="D39">
        <v>13.200699999999999</v>
      </c>
      <c r="E39" s="29">
        <f t="shared" si="0"/>
        <v>-7.7087039227462545E-2</v>
      </c>
    </row>
    <row r="40" spans="1:5" x14ac:dyDescent="0.2">
      <c r="A40" s="22">
        <v>36160</v>
      </c>
      <c r="B40">
        <v>53.431584653203998</v>
      </c>
      <c r="C40">
        <v>12.680999999999999</v>
      </c>
      <c r="D40">
        <v>20.845600000000001</v>
      </c>
      <c r="E40" s="29">
        <f t="shared" si="0"/>
        <v>-0.14753511915114617</v>
      </c>
    </row>
    <row r="41" spans="1:5" x14ac:dyDescent="0.2">
      <c r="A41" s="22">
        <v>36525</v>
      </c>
      <c r="B41">
        <v>61.314619861449003</v>
      </c>
      <c r="C41">
        <v>13.3635</v>
      </c>
      <c r="D41">
        <v>6.9924999999999997</v>
      </c>
      <c r="E41" s="29">
        <f t="shared" si="0"/>
        <v>-6.213109156112076E-2</v>
      </c>
    </row>
    <row r="42" spans="1:5" x14ac:dyDescent="0.2">
      <c r="A42" s="22">
        <v>36891</v>
      </c>
      <c r="B42">
        <v>65.124164122096005</v>
      </c>
      <c r="C42">
        <v>13.903700000000001</v>
      </c>
      <c r="D42">
        <v>4.5896999999999997</v>
      </c>
      <c r="E42" s="29">
        <f t="shared" si="0"/>
        <v>-1.4469277479298587E-3</v>
      </c>
    </row>
    <row r="43" spans="1:5" x14ac:dyDescent="0.2">
      <c r="A43" s="22">
        <v>37256</v>
      </c>
      <c r="B43">
        <v>65.218394082225004</v>
      </c>
      <c r="C43">
        <v>13.434900000000001</v>
      </c>
      <c r="D43">
        <v>2.9441999999999999</v>
      </c>
      <c r="E43" s="29">
        <f t="shared" si="0"/>
        <v>-0.20362635056043871</v>
      </c>
    </row>
    <row r="44" spans="1:5" x14ac:dyDescent="0.2">
      <c r="A44" s="22">
        <v>37621</v>
      </c>
      <c r="B44">
        <v>78.498577658600993</v>
      </c>
      <c r="C44">
        <v>15.244300000000001</v>
      </c>
      <c r="D44">
        <v>11.9968</v>
      </c>
      <c r="E44" s="29">
        <f t="shared" si="0"/>
        <v>-0.21112576697786975</v>
      </c>
    </row>
    <row r="45" spans="1:5" x14ac:dyDescent="0.2">
      <c r="A45" s="22">
        <v>37986</v>
      </c>
      <c r="B45">
        <v>95.071650073444999</v>
      </c>
      <c r="C45">
        <v>15.644500000000001</v>
      </c>
      <c r="D45">
        <v>13.883900000000001</v>
      </c>
      <c r="E45" s="29">
        <f t="shared" si="0"/>
        <v>-0.46531611534553002</v>
      </c>
    </row>
    <row r="46" spans="1:5" x14ac:dyDescent="0.2">
      <c r="A46" s="22">
        <v>38352</v>
      </c>
      <c r="B46">
        <v>139.31002096511</v>
      </c>
      <c r="C46">
        <v>19.6447</v>
      </c>
      <c r="D46">
        <v>22.1952</v>
      </c>
      <c r="E46" s="29">
        <f t="shared" si="0"/>
        <v>-0.31890104112636986</v>
      </c>
    </row>
    <row r="47" spans="1:5" x14ac:dyDescent="0.2">
      <c r="A47" s="22">
        <v>38717</v>
      </c>
      <c r="B47">
        <v>183.73613169021999</v>
      </c>
      <c r="C47">
        <v>22.3964</v>
      </c>
      <c r="D47">
        <v>32.269599999999997</v>
      </c>
      <c r="E47" s="29">
        <f t="shared" si="0"/>
        <v>-0.25155038920202849</v>
      </c>
    </row>
    <row r="48" spans="1:5" x14ac:dyDescent="0.2">
      <c r="A48" s="22">
        <v>39082</v>
      </c>
      <c r="B48">
        <v>229.95502712736999</v>
      </c>
      <c r="C48">
        <v>24.456499999999998</v>
      </c>
      <c r="D48">
        <v>21.5046</v>
      </c>
      <c r="E48" s="29">
        <f t="shared" si="0"/>
        <v>-0.31679532358790224</v>
      </c>
    </row>
    <row r="49" spans="1:5" x14ac:dyDescent="0.2">
      <c r="A49" s="22">
        <v>39447</v>
      </c>
      <c r="B49">
        <v>302.80370435685001</v>
      </c>
      <c r="C49">
        <v>24.886600000000001</v>
      </c>
      <c r="D49">
        <v>9.9515999999999991</v>
      </c>
      <c r="E49" s="29">
        <f t="shared" si="0"/>
        <v>-0.15892599878496608</v>
      </c>
    </row>
    <row r="50" spans="1:5" x14ac:dyDescent="0.2">
      <c r="A50" s="22">
        <v>39813</v>
      </c>
      <c r="B50">
        <v>350.92708550754998</v>
      </c>
      <c r="C50">
        <v>29.270900000000001</v>
      </c>
      <c r="D50">
        <v>22.448599999999999</v>
      </c>
      <c r="E50" s="29">
        <f t="shared" si="0"/>
        <v>1.0684508486932672E-2</v>
      </c>
    </row>
    <row r="51" spans="1:5" x14ac:dyDescent="0.2">
      <c r="A51" s="22">
        <v>40178</v>
      </c>
      <c r="B51">
        <v>347.17760208415001</v>
      </c>
      <c r="C51">
        <v>25.872399999999999</v>
      </c>
      <c r="D51">
        <v>-1.9258</v>
      </c>
      <c r="E51" s="29">
        <f t="shared" si="0"/>
        <v>-0.2960925996300412</v>
      </c>
    </row>
    <row r="52" spans="1:5" x14ac:dyDescent="0.2">
      <c r="A52" s="22">
        <v>40543</v>
      </c>
      <c r="B52">
        <v>449.97432081856999</v>
      </c>
      <c r="C52">
        <v>26.854299999999999</v>
      </c>
      <c r="D52">
        <v>15.8119</v>
      </c>
      <c r="E52" s="29">
        <f t="shared" si="0"/>
        <v>-0.2593322048760881</v>
      </c>
    </row>
    <row r="53" spans="1:5" x14ac:dyDescent="0.2">
      <c r="A53" s="22">
        <v>40908</v>
      </c>
      <c r="B53">
        <v>566.66715357406997</v>
      </c>
      <c r="C53">
        <v>31.083500000000001</v>
      </c>
      <c r="D53">
        <v>20.4117</v>
      </c>
      <c r="E53" s="29">
        <f t="shared" si="0"/>
        <v>-8.1873185002306736E-3</v>
      </c>
    </row>
    <row r="54" spans="1:5" x14ac:dyDescent="0.2">
      <c r="A54" s="22">
        <v>41274</v>
      </c>
      <c r="B54">
        <v>571.30663804400001</v>
      </c>
      <c r="C54">
        <v>31.2593</v>
      </c>
      <c r="D54">
        <v>6.0217999999999998</v>
      </c>
      <c r="E54" s="29">
        <f t="shared" si="0"/>
        <v>7.6580865040991222E-2</v>
      </c>
    </row>
    <row r="55" spans="1:5" x14ac:dyDescent="0.2">
      <c r="A55" s="22">
        <v>41639</v>
      </c>
      <c r="B55">
        <v>527.55548149893002</v>
      </c>
      <c r="C55">
        <v>28.4133</v>
      </c>
      <c r="D55">
        <v>-8.1457999999999995</v>
      </c>
      <c r="E55" s="29">
        <f t="shared" si="0"/>
        <v>-3.192456345377525E-3</v>
      </c>
    </row>
    <row r="56" spans="1:5" x14ac:dyDescent="0.2">
      <c r="A56" s="22">
        <v>42004</v>
      </c>
      <c r="B56">
        <v>529.23967934337998</v>
      </c>
      <c r="C56">
        <v>25.9542</v>
      </c>
      <c r="D56">
        <v>0.87119999999999997</v>
      </c>
      <c r="E56" s="29">
        <f t="shared" si="0"/>
        <v>0.1211968928089638</v>
      </c>
    </row>
    <row r="57" spans="1:5" x14ac:dyDescent="0.2">
      <c r="A57" s="22">
        <v>42369</v>
      </c>
      <c r="B57">
        <v>465.09747465574998</v>
      </c>
      <c r="C57">
        <v>22.1097</v>
      </c>
      <c r="D57">
        <v>-5.85</v>
      </c>
      <c r="E57" s="29">
        <f t="shared" si="0"/>
        <v>-3.2405702077775635E-2</v>
      </c>
    </row>
    <row r="58" spans="1:5" x14ac:dyDescent="0.2">
      <c r="A58" s="22">
        <v>42735</v>
      </c>
      <c r="B58">
        <v>480.16928485657002</v>
      </c>
      <c r="C58">
        <v>20.924299999999999</v>
      </c>
      <c r="D58">
        <v>4.3818999999999999</v>
      </c>
      <c r="E58" s="29">
        <f t="shared" si="0"/>
        <v>-0.2121094412364441</v>
      </c>
    </row>
    <row r="59" spans="1:5" x14ac:dyDescent="0.2">
      <c r="A59" s="22">
        <v>43100</v>
      </c>
      <c r="B59">
        <v>582.01772356640004</v>
      </c>
      <c r="C59">
        <v>21.940100000000001</v>
      </c>
      <c r="D59">
        <v>17.4146</v>
      </c>
      <c r="E59" s="29">
        <f t="shared" si="0"/>
        <v>-9.7927499739597898E-2</v>
      </c>
    </row>
    <row r="60" spans="1:5" x14ac:dyDescent="0.2">
      <c r="A60" s="22">
        <v>43465</v>
      </c>
      <c r="B60">
        <v>639.01326403939004</v>
      </c>
      <c r="C60">
        <v>23.552299999999999</v>
      </c>
      <c r="D60">
        <v>8.5975999999999999</v>
      </c>
      <c r="E60" s="29">
        <f t="shared" si="0"/>
        <v>5.1090803451941502E-2</v>
      </c>
    </row>
    <row r="61" spans="1:5" x14ac:dyDescent="0.2">
      <c r="A61" s="22">
        <v>43830</v>
      </c>
      <c r="B61">
        <v>606.36556296316996</v>
      </c>
      <c r="C61">
        <v>21.1356</v>
      </c>
      <c r="D61">
        <v>-6.8023999999999996</v>
      </c>
      <c r="E61" s="2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National</vt:lpstr>
      <vt:lpstr>Trade</vt:lpstr>
      <vt:lpstr>Inflation</vt:lpstr>
      <vt:lpstr>FDI</vt:lpstr>
      <vt:lpstr>GDP_PC</vt:lpstr>
      <vt:lpstr>GDP_PC_WB</vt:lpstr>
      <vt:lpstr>Telecom</vt:lpstr>
      <vt:lpstr>Exports</vt:lpstr>
      <vt:lpstr>Imports</vt:lpstr>
      <vt:lpstr>Stock</vt:lpstr>
      <vt:lpstr>Electricity</vt:lpstr>
      <vt:lpstr>M1</vt:lpstr>
      <vt:lpstr>USD-INR</vt:lpstr>
      <vt:lpstr>State level</vt:lpstr>
      <vt:lpstr>Literacy</vt:lpstr>
      <vt:lpstr>Industry level</vt:lpstr>
      <vt:lpstr>Inequality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Bhowmick</dc:creator>
  <cp:lastModifiedBy>Keval Shah</cp:lastModifiedBy>
  <dcterms:created xsi:type="dcterms:W3CDTF">2015-06-05T18:17:20Z</dcterms:created>
  <dcterms:modified xsi:type="dcterms:W3CDTF">2021-07-07T02:42:53Z</dcterms:modified>
</cp:coreProperties>
</file>