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\Downloads\"/>
    </mc:Choice>
  </mc:AlternateContent>
  <xr:revisionPtr revIDLastSave="0" documentId="13_ncr:1_{C956144D-7D70-4E2F-844B-8E147570D5A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H9" i="2" s="1"/>
  <c r="H8" i="2" s="1"/>
  <c r="H7" i="2" s="1"/>
  <c r="H6" i="2" s="1"/>
  <c r="H5" i="2" s="1"/>
  <c r="H4" i="2" s="1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D4" i="2"/>
  <c r="D5" i="2" s="1"/>
  <c r="D6" i="2" s="1"/>
  <c r="D7" i="2" s="1"/>
  <c r="D8" i="2" s="1"/>
  <c r="D9" i="2" s="1"/>
  <c r="D1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F20" i="2" l="1"/>
  <c r="F9" i="2" s="1"/>
  <c r="F8" i="2" s="1"/>
  <c r="F7" i="2" s="1"/>
  <c r="F6" i="2" s="1"/>
  <c r="G20" i="2"/>
  <c r="G9" i="2" s="1"/>
  <c r="G8" i="2" s="1"/>
  <c r="G7" i="2" s="1"/>
  <c r="G6" i="2" s="1"/>
  <c r="G5" i="2" s="1"/>
  <c r="G4" i="2" s="1"/>
  <c r="D11" i="2"/>
  <c r="J10" i="2"/>
  <c r="I11" i="2"/>
  <c r="K13" i="2"/>
  <c r="I15" i="2"/>
  <c r="K17" i="2"/>
  <c r="I10" i="2"/>
  <c r="K12" i="2"/>
  <c r="I14" i="2"/>
  <c r="K16" i="2"/>
  <c r="I18" i="2"/>
  <c r="K11" i="2"/>
  <c r="I13" i="2"/>
  <c r="K15" i="2"/>
  <c r="I17" i="2"/>
  <c r="K10" i="2"/>
  <c r="I12" i="2"/>
  <c r="K14" i="2"/>
  <c r="I16" i="2"/>
  <c r="K18" i="2"/>
  <c r="F5" i="2" l="1"/>
  <c r="F4" i="2" s="1"/>
  <c r="D12" i="2"/>
  <c r="J11" i="2"/>
  <c r="D13" i="2" l="1"/>
  <c r="J12" i="2"/>
  <c r="D14" i="2" l="1"/>
  <c r="J13" i="2"/>
  <c r="D15" i="2" l="1"/>
  <c r="J14" i="2"/>
  <c r="D16" i="2" l="1"/>
  <c r="J15" i="2"/>
  <c r="D17" i="2" l="1"/>
  <c r="J16" i="2"/>
  <c r="D18" i="2" l="1"/>
  <c r="J17" i="2"/>
  <c r="D19" i="2" l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J18" i="2"/>
  <c r="I19" i="2" l="1"/>
  <c r="I20" i="2"/>
</calcChain>
</file>

<file path=xl/sharedStrings.xml><?xml version="1.0" encoding="utf-8"?>
<sst xmlns="http://schemas.openxmlformats.org/spreadsheetml/2006/main" count="4" uniqueCount="4">
  <si>
    <t>Proposed</t>
  </si>
  <si>
    <t>Ke required for limit</t>
  </si>
  <si>
    <t>Original Hartford 
(calculated from published nomogram)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</si>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</sst>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Gentamicin Nomogram - combined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Sheet2!$C$2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Sheet2!$C$10:$C$27</c:f>
              <c:numCache>
                <c:formatCode>General</c:formatCode>
                <c:ptCount val="18"/>
                <c:pt idx="0">
                  <c:v>7.3645868606198697</c:v>
                </c:pt>
                <c:pt idx="1">
                  <c:v>6.0768286324020186</c:v>
                </c:pt>
                <c:pt idx="2">
                  <c:v>5.0142454595847905</c:v>
                </c:pt>
                <c:pt idx="3">
                  <c:v>4.1374636426152476</c:v>
                </c:pt>
                <c:pt idx="4">
                  <c:v>3.4139942952414928</c:v>
                </c:pt>
                <c:pt idx="5">
                  <c:v>2.8170294786141556</c:v>
                </c:pt>
                <c:pt idx="6">
                  <c:v>2.3244488411834925</c:v>
                </c:pt>
                <c:pt idx="7">
                  <c:v>1.9179999557325649</c:v>
                </c:pt>
                <c:pt idx="8">
                  <c:v>1.5826219811820421</c:v>
                </c:pt>
                <c:pt idx="9">
                  <c:v>1.3058875876584286</c:v>
                </c:pt>
                <c:pt idx="10">
                  <c:v>1.0775424655271435</c:v>
                </c:pt>
                <c:pt idx="11">
                  <c:v>0.8891253550363134</c:v>
                </c:pt>
                <c:pt idx="12">
                  <c:v>0.73365451688412964</c:v>
                </c:pt>
                <c:pt idx="13">
                  <c:v>0.60536902597103714</c:v>
                </c:pt>
                <c:pt idx="14">
                  <c:v>0.49951530205463357</c:v>
                </c:pt>
                <c:pt idx="15">
                  <c:v>0.41217096726496455</c:v>
                </c:pt>
                <c:pt idx="16">
                  <c:v>0.34009950357347735</c:v>
                </c:pt>
                <c:pt idx="17">
                  <c:v>0.28063032459190324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4442-9689-26654C8933E4}"/>
            </c:ext>
          </c:extLst>
        </c:ser>
        <c:ser>
          <c:idx val="7"/>
          <c:order val="7"/>
          <c:tx>
            <c:strRef>
              <c:f>Sheet2!$D$2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Sheet2!$D$10:$D$27</c:f>
              <c:numCache>
                <c:formatCode>General</c:formatCode>
                <c:ptCount val="18"/>
                <c:pt idx="0">
                  <c:v>11.357552639066006</c:v>
                </c:pt>
                <c:pt idx="1">
                  <c:v>10.073245546678526</c:v>
                </c:pt>
                <c:pt idx="2">
                  <c:v>8.9341673394192807</c:v>
                </c:pt>
                <c:pt idx="3">
                  <c:v>7.9238955983819137</c:v>
                </c:pt>
                <c:pt idx="4">
                  <c:v>7.0278649446180488</c:v>
                </c:pt>
                <c:pt idx="5">
                  <c:v>6.2331570458698415</c:v>
                </c:pt>
                <c:pt idx="6">
                  <c:v>5.5283143692495074</c:v>
                </c:pt>
                <c:pt idx="7">
                  <c:v>4.9031749946845098</c:v>
                </c:pt>
                <c:pt idx="8">
                  <c:v>4.3487261075862316</c:v>
                </c:pt>
                <c:pt idx="9">
                  <c:v>3.8569740585036847</c:v>
                </c:pt>
                <c:pt idx="10">
                  <c:v>3.4208291163748354</c:v>
                </c:pt>
                <c:pt idx="11">
                  <c:v>3.0340032538299369</c:v>
                </c:pt>
                <c:pt idx="12">
                  <c:v>2.6909194908881244</c:v>
                </c:pt>
                <c:pt idx="13">
                  <c:v>2.3866314900292065</c:v>
                </c:pt>
                <c:pt idx="14">
                  <c:v>2.116752243419624</c:v>
                </c:pt>
                <c:pt idx="15">
                  <c:v>1.8773908241557558</c:v>
                </c:pt>
                <c:pt idx="16">
                  <c:v>1.6650962896490071</c:v>
                </c:pt>
                <c:pt idx="17">
                  <c:v>1.476807928391616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6-4442-9689-26654C8933E4}"/>
            </c:ext>
          </c:extLst>
        </c:ser>
        <c:ser>
          <c:idx val="8"/>
          <c:order val="8"/>
          <c:tx>
            <c:strRef>
              <c:f>Sheet2!$E$2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Sheet2!$E$10:$E$27</c:f>
              <c:numCache>
                <c:formatCode>General</c:formatCode>
                <c:ptCount val="18"/>
                <c:pt idx="0">
                  <c:v>12.882669433828381</c:v>
                </c:pt>
                <c:pt idx="1">
                  <c:v>11.668383899567912</c:v>
                </c:pt>
                <c:pt idx="2">
                  <c:v>10.568553631453014</c:v>
                </c:pt>
                <c:pt idx="3">
                  <c:v>9.5723903860443613</c:v>
                </c:pt>
                <c:pt idx="4">
                  <c:v>8.6701227905143998</c:v>
                </c:pt>
                <c:pt idx="5">
                  <c:v>7.8529004951771979</c:v>
                </c:pt>
                <c:pt idx="6">
                  <c:v>7.1127073603412603</c:v>
                </c:pt>
                <c:pt idx="7">
                  <c:v>6.4422828259345186</c:v>
                </c:pt>
                <c:pt idx="8">
                  <c:v>5.8350506926155292</c:v>
                </c:pt>
                <c:pt idx="9">
                  <c:v>5.2850546157842722</c:v>
                </c:pt>
                <c:pt idx="10">
                  <c:v>4.7868996797528016</c:v>
                </c:pt>
                <c:pt idx="11">
                  <c:v>4.3356994789763599</c:v>
                </c:pt>
                <c:pt idx="12">
                  <c:v>3.9270281872643364</c:v>
                </c:pt>
                <c:pt idx="13">
                  <c:v>3.5568771448176069</c:v>
                </c:pt>
                <c:pt idx="14">
                  <c:v>3.2216155372541664</c:v>
                </c:pt>
                <c:pt idx="15">
                  <c:v>2.9179547809233277</c:v>
                </c:pt>
                <c:pt idx="16">
                  <c:v>2.642916265163755</c:v>
                </c:pt>
                <c:pt idx="17">
                  <c:v>2.3938021350889023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6-4442-9689-26654C8933E4}"/>
            </c:ext>
          </c:extLst>
        </c:ser>
        <c:ser>
          <c:idx val="9"/>
          <c:order val="9"/>
          <c:tx>
            <c:strRef>
              <c:f>Sheet2!$F$2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Sheet2!$F$10:$F$27</c:f>
              <c:numCache>
                <c:formatCode>General</c:formatCode>
                <c:ptCount val="18"/>
                <c:pt idx="0">
                  <c:v>7.5</c:v>
                </c:pt>
                <c:pt idx="1">
                  <c:v>6.7856999999999994</c:v>
                </c:pt>
                <c:pt idx="2">
                  <c:v>6.0713999999999997</c:v>
                </c:pt>
                <c:pt idx="3">
                  <c:v>5.3570999999999991</c:v>
                </c:pt>
                <c:pt idx="4">
                  <c:v>4.6427999999999994</c:v>
                </c:pt>
                <c:pt idx="5">
                  <c:v>3.9284999999999997</c:v>
                </c:pt>
                <c:pt idx="6">
                  <c:v>3.2141999999999991</c:v>
                </c:pt>
                <c:pt idx="7">
                  <c:v>2.4998999999999993</c:v>
                </c:pt>
                <c:pt idx="8">
                  <c:v>1.7855999999999996</c:v>
                </c:pt>
                <c:pt idx="10">
                  <c:v>-0.71429999999999993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6-4442-9689-26654C8933E4}"/>
            </c:ext>
          </c:extLst>
        </c:ser>
        <c:ser>
          <c:idx val="10"/>
          <c:order val="10"/>
          <c:tx>
            <c:strRef>
              <c:f>Sheet2!$G$2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Sheet2!$G$10:$G$27</c:f>
              <c:numCache>
                <c:formatCode>General</c:formatCode>
                <c:ptCount val="18"/>
                <c:pt idx="0">
                  <c:v>11.1662</c:v>
                </c:pt>
                <c:pt idx="1">
                  <c:v>10.142399999999999</c:v>
                </c:pt>
                <c:pt idx="2">
                  <c:v>9.1185999999999989</c:v>
                </c:pt>
                <c:pt idx="3">
                  <c:v>8.0947999999999993</c:v>
                </c:pt>
                <c:pt idx="4">
                  <c:v>7.0709999999999997</c:v>
                </c:pt>
                <c:pt idx="5">
                  <c:v>6.0471999999999992</c:v>
                </c:pt>
                <c:pt idx="6">
                  <c:v>5.0233999999999988</c:v>
                </c:pt>
                <c:pt idx="7">
                  <c:v>3.9995999999999992</c:v>
                </c:pt>
                <c:pt idx="8">
                  <c:v>2.9757999999999996</c:v>
                </c:pt>
                <c:pt idx="10">
                  <c:v>-1.0237999999999998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6-4442-9689-26654C8933E4}"/>
            </c:ext>
          </c:extLst>
        </c:ser>
        <c:ser>
          <c:idx val="11"/>
          <c:order val="11"/>
          <c:tx>
            <c:strRef>
              <c:f>Sheet2!$H$2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Sheet2!$H$10:$H$27</c:f>
              <c:numCache>
                <c:formatCode>General</c:formatCode>
                <c:ptCount val="18"/>
                <c:pt idx="0">
                  <c:v>13.0002</c:v>
                </c:pt>
                <c:pt idx="1">
                  <c:v>11.976399999999998</c:v>
                </c:pt>
                <c:pt idx="2">
                  <c:v>10.952599999999999</c:v>
                </c:pt>
                <c:pt idx="3">
                  <c:v>9.928799999999999</c:v>
                </c:pt>
                <c:pt idx="4">
                  <c:v>8.9049999999999994</c:v>
                </c:pt>
                <c:pt idx="5">
                  <c:v>7.8811999999999989</c:v>
                </c:pt>
                <c:pt idx="6">
                  <c:v>6.8573999999999984</c:v>
                </c:pt>
                <c:pt idx="7">
                  <c:v>5.8335999999999988</c:v>
                </c:pt>
                <c:pt idx="8">
                  <c:v>4.8097999999999992</c:v>
                </c:pt>
                <c:pt idx="10">
                  <c:v>-1.0237999999999998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6-4442-9689-26654C8933E4}"/>
            </c:ext>
          </c:extLst>
        </c:ser>
        <c:ser>
          <c:idx val="1"/>
          <c:order val="0"/>
          <c:tx>
            <c:strRef>
              <c:f>Sheet2!$C$2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Sheet2!$C$10:$C$28</c:f>
              <c:numCache>
                <c:formatCode>General</c:formatCode>
                <c:ptCount val="19"/>
                <c:pt idx="0">
                  <c:v>7.3645868606198697</c:v>
                </c:pt>
                <c:pt idx="1">
                  <c:v>6.0768286324020186</c:v>
                </c:pt>
                <c:pt idx="2">
                  <c:v>5.0142454595847905</c:v>
                </c:pt>
                <c:pt idx="3">
                  <c:v>4.1374636426152476</c:v>
                </c:pt>
                <c:pt idx="4">
                  <c:v>3.4139942952414928</c:v>
                </c:pt>
                <c:pt idx="5">
                  <c:v>2.8170294786141556</c:v>
                </c:pt>
                <c:pt idx="6">
                  <c:v>2.3244488411834925</c:v>
                </c:pt>
                <c:pt idx="7">
                  <c:v>1.9179999557325649</c:v>
                </c:pt>
                <c:pt idx="8">
                  <c:v>1.5826219811820421</c:v>
                </c:pt>
                <c:pt idx="9">
                  <c:v>1.3058875876584286</c:v>
                </c:pt>
                <c:pt idx="10">
                  <c:v>1.0775424655271435</c:v>
                </c:pt>
                <c:pt idx="11">
                  <c:v>0.8891253550363134</c:v>
                </c:pt>
                <c:pt idx="12">
                  <c:v>0.73365451688412964</c:v>
                </c:pt>
                <c:pt idx="13">
                  <c:v>0.60536902597103714</c:v>
                </c:pt>
                <c:pt idx="14">
                  <c:v>0.49951530205463357</c:v>
                </c:pt>
                <c:pt idx="15">
                  <c:v>0.41217096726496455</c:v>
                </c:pt>
                <c:pt idx="16">
                  <c:v>0.34009950357347735</c:v>
                </c:pt>
                <c:pt idx="17">
                  <c:v>0.28063032459190324</c:v>
                </c:pt>
                <c:pt idx="18">
                  <c:v>0.23155981779768336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6-4442-9689-26654C8933E4}"/>
            </c:ext>
          </c:extLst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Sheet2!$D$10:$D$28</c:f>
              <c:numCache>
                <c:formatCode>General</c:formatCode>
                <c:ptCount val="19"/>
                <c:pt idx="0">
                  <c:v>11.357552639066006</c:v>
                </c:pt>
                <c:pt idx="1">
                  <c:v>10.073245546678526</c:v>
                </c:pt>
                <c:pt idx="2">
                  <c:v>8.9341673394192807</c:v>
                </c:pt>
                <c:pt idx="3">
                  <c:v>7.9238955983819137</c:v>
                </c:pt>
                <c:pt idx="4">
                  <c:v>7.0278649446180488</c:v>
                </c:pt>
                <c:pt idx="5">
                  <c:v>6.2331570458698415</c:v>
                </c:pt>
                <c:pt idx="6">
                  <c:v>5.5283143692495074</c:v>
                </c:pt>
                <c:pt idx="7">
                  <c:v>4.9031749946845098</c:v>
                </c:pt>
                <c:pt idx="8">
                  <c:v>4.3487261075862316</c:v>
                </c:pt>
                <c:pt idx="9">
                  <c:v>3.8569740585036847</c:v>
                </c:pt>
                <c:pt idx="10">
                  <c:v>3.4208291163748354</c:v>
                </c:pt>
                <c:pt idx="11">
                  <c:v>3.0340032538299369</c:v>
                </c:pt>
                <c:pt idx="12">
                  <c:v>2.6909194908881244</c:v>
                </c:pt>
                <c:pt idx="13">
                  <c:v>2.3866314900292065</c:v>
                </c:pt>
                <c:pt idx="14">
                  <c:v>2.116752243419624</c:v>
                </c:pt>
                <c:pt idx="15">
                  <c:v>1.8773908241557558</c:v>
                </c:pt>
                <c:pt idx="16">
                  <c:v>1.6650962896490071</c:v>
                </c:pt>
                <c:pt idx="17">
                  <c:v>1.476807928391616</c:v>
                </c:pt>
                <c:pt idx="18">
                  <c:v>1.3098111327964528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6-4442-9689-26654C8933E4}"/>
            </c:ext>
          </c:extLst>
        </c:ser>
        <c:ser>
          <c:idx val="3"/>
          <c:order val="2"/>
          <c:tx>
            <c:strRef>
              <c:f>Sheet2!$E$2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Sheet2!$E$10:$E$28</c:f>
              <c:numCache>
                <c:formatCode>General</c:formatCode>
                <c:ptCount val="19"/>
                <c:pt idx="0">
                  <c:v>12.882669433828381</c:v>
                </c:pt>
                <c:pt idx="1">
                  <c:v>11.668383899567912</c:v>
                </c:pt>
                <c:pt idx="2">
                  <c:v>10.568553631453014</c:v>
                </c:pt>
                <c:pt idx="3">
                  <c:v>9.5723903860443613</c:v>
                </c:pt>
                <c:pt idx="4">
                  <c:v>8.6701227905143998</c:v>
                </c:pt>
                <c:pt idx="5">
                  <c:v>7.8529004951771979</c:v>
                </c:pt>
                <c:pt idx="6">
                  <c:v>7.1127073603412603</c:v>
                </c:pt>
                <c:pt idx="7">
                  <c:v>6.4422828259345186</c:v>
                </c:pt>
                <c:pt idx="8">
                  <c:v>5.8350506926155292</c:v>
                </c:pt>
                <c:pt idx="9">
                  <c:v>5.2850546157842722</c:v>
                </c:pt>
                <c:pt idx="10">
                  <c:v>4.7868996797528016</c:v>
                </c:pt>
                <c:pt idx="11">
                  <c:v>4.3356994789763599</c:v>
                </c:pt>
                <c:pt idx="12">
                  <c:v>3.9270281872643364</c:v>
                </c:pt>
                <c:pt idx="13">
                  <c:v>3.5568771448176069</c:v>
                </c:pt>
                <c:pt idx="14">
                  <c:v>3.2216155372541664</c:v>
                </c:pt>
                <c:pt idx="15">
                  <c:v>2.9179547809233277</c:v>
                </c:pt>
                <c:pt idx="16">
                  <c:v>2.642916265163755</c:v>
                </c:pt>
                <c:pt idx="17">
                  <c:v>2.3938021350889023</c:v>
                </c:pt>
                <c:pt idx="18">
                  <c:v>2.1681688283079747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6-4442-9689-26654C8933E4}"/>
            </c:ext>
          </c:extLst>
        </c:ser>
        <c:ser>
          <c:idx val="0"/>
          <c:order val="3"/>
          <c:tx>
            <c:strRef>
              <c:f>Sheet2!$F$2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Sheet2!$F$10:$F$27</c:f>
              <c:numCache>
                <c:formatCode>General</c:formatCode>
                <c:ptCount val="18"/>
                <c:pt idx="0">
                  <c:v>7.5</c:v>
                </c:pt>
                <c:pt idx="1">
                  <c:v>6.7856999999999994</c:v>
                </c:pt>
                <c:pt idx="2">
                  <c:v>6.0713999999999997</c:v>
                </c:pt>
                <c:pt idx="3">
                  <c:v>5.3570999999999991</c:v>
                </c:pt>
                <c:pt idx="4">
                  <c:v>4.6427999999999994</c:v>
                </c:pt>
                <c:pt idx="5">
                  <c:v>3.9284999999999997</c:v>
                </c:pt>
                <c:pt idx="6">
                  <c:v>3.2141999999999991</c:v>
                </c:pt>
                <c:pt idx="7">
                  <c:v>2.4998999999999993</c:v>
                </c:pt>
                <c:pt idx="8">
                  <c:v>1.7855999999999996</c:v>
                </c:pt>
                <c:pt idx="10">
                  <c:v>-0.71429999999999993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6-4442-9689-26654C8933E4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Sheet2!$G$10:$G$27</c:f>
              <c:numCache>
                <c:formatCode>General</c:formatCode>
                <c:ptCount val="18"/>
                <c:pt idx="0">
                  <c:v>11.1662</c:v>
                </c:pt>
                <c:pt idx="1">
                  <c:v>10.142399999999999</c:v>
                </c:pt>
                <c:pt idx="2">
                  <c:v>9.1185999999999989</c:v>
                </c:pt>
                <c:pt idx="3">
                  <c:v>8.0947999999999993</c:v>
                </c:pt>
                <c:pt idx="4">
                  <c:v>7.0709999999999997</c:v>
                </c:pt>
                <c:pt idx="5">
                  <c:v>6.0471999999999992</c:v>
                </c:pt>
                <c:pt idx="6">
                  <c:v>5.0233999999999988</c:v>
                </c:pt>
                <c:pt idx="7">
                  <c:v>3.9995999999999992</c:v>
                </c:pt>
                <c:pt idx="8">
                  <c:v>2.9757999999999996</c:v>
                </c:pt>
                <c:pt idx="10">
                  <c:v>-1.0237999999999998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6-4442-9689-26654C8933E4}"/>
            </c:ext>
          </c:extLst>
        </c:ser>
        <c:ser>
          <c:idx val="5"/>
          <c:order val="5"/>
          <c:tx>
            <c:strRef>
              <c:f>Sheet2!$H$2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Sheet2!$H$10:$H$27</c:f>
              <c:numCache>
                <c:formatCode>General</c:formatCode>
                <c:ptCount val="18"/>
                <c:pt idx="0">
                  <c:v>13.0002</c:v>
                </c:pt>
                <c:pt idx="1">
                  <c:v>11.976399999999998</c:v>
                </c:pt>
                <c:pt idx="2">
                  <c:v>10.952599999999999</c:v>
                </c:pt>
                <c:pt idx="3">
                  <c:v>9.928799999999999</c:v>
                </c:pt>
                <c:pt idx="4">
                  <c:v>8.9049999999999994</c:v>
                </c:pt>
                <c:pt idx="5">
                  <c:v>7.8811999999999989</c:v>
                </c:pt>
                <c:pt idx="6">
                  <c:v>6.8573999999999984</c:v>
                </c:pt>
                <c:pt idx="7">
                  <c:v>5.8335999999999988</c:v>
                </c:pt>
                <c:pt idx="8">
                  <c:v>4.8097999999999992</c:v>
                </c:pt>
                <c:pt idx="10">
                  <c:v>-1.0237999999999998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6-4442-9689-26654C89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8512"/>
        <c:axId val="73404416"/>
      </c:lineChart>
      <c:catAx>
        <c:axId val="7284851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between infusion start and sample draw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04416"/>
        <c:crosses val="autoZero"/>
        <c:auto val="1"/>
        <c:lblAlgn val="ctr"/>
        <c:lblOffset val="100"/>
        <c:noMultiLvlLbl val="0"/>
      </c:catAx>
      <c:valAx>
        <c:axId val="73404416"/>
        <c:scaling>
          <c:orientation val="minMax"/>
          <c:max val="13.8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Gentamicin concentration (micrograms/mL)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Gentamicin Nomogram - Hartford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9"/>
          <c:order val="3"/>
          <c:tx>
            <c:strRef>
              <c:f>Sheet2!$F$2</c:f>
              <c:strCache>
                <c:ptCount val="1"/>
                <c:pt idx="0">
                  <c:v>24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Sheet2!$B$10:$B$27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Sheet2!$F$10:$F$27</c:f>
              <c:numCache>
                <c:formatCode>General</c:formatCode>
                <c:ptCount val="18"/>
                <c:pt idx="0">
                  <c:v>7.5</c:v>
                </c:pt>
                <c:pt idx="1">
                  <c:v>6.7856999999999994</c:v>
                </c:pt>
                <c:pt idx="2">
                  <c:v>6.0713999999999997</c:v>
                </c:pt>
                <c:pt idx="3">
                  <c:v>5.3570999999999991</c:v>
                </c:pt>
                <c:pt idx="4">
                  <c:v>4.6427999999999994</c:v>
                </c:pt>
                <c:pt idx="5">
                  <c:v>3.9284999999999997</c:v>
                </c:pt>
                <c:pt idx="6">
                  <c:v>3.2141999999999991</c:v>
                </c:pt>
                <c:pt idx="7">
                  <c:v>2.4998999999999993</c:v>
                </c:pt>
                <c:pt idx="8">
                  <c:v>1.7855999999999996</c:v>
                </c:pt>
                <c:pt idx="10">
                  <c:v>-0.71429999999999993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A-42AC-A76D-154F27B95A45}"/>
            </c:ext>
          </c:extLst>
        </c:ser>
        <c:ser>
          <c:idx val="10"/>
          <c:order val="4"/>
          <c:tx>
            <c:strRef>
              <c:f>Sheet2!$G$2</c:f>
              <c:strCache>
                <c:ptCount val="1"/>
                <c:pt idx="0">
                  <c:v>36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Sheet2!$B$10:$B$27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Sheet2!$G$10:$G$27</c:f>
              <c:numCache>
                <c:formatCode>General</c:formatCode>
                <c:ptCount val="18"/>
                <c:pt idx="0">
                  <c:v>11.1662</c:v>
                </c:pt>
                <c:pt idx="1">
                  <c:v>10.142399999999999</c:v>
                </c:pt>
                <c:pt idx="2">
                  <c:v>9.1185999999999989</c:v>
                </c:pt>
                <c:pt idx="3">
                  <c:v>8.0947999999999993</c:v>
                </c:pt>
                <c:pt idx="4">
                  <c:v>7.0709999999999997</c:v>
                </c:pt>
                <c:pt idx="5">
                  <c:v>6.0471999999999992</c:v>
                </c:pt>
                <c:pt idx="6">
                  <c:v>5.0233999999999988</c:v>
                </c:pt>
                <c:pt idx="7">
                  <c:v>3.9995999999999992</c:v>
                </c:pt>
                <c:pt idx="8">
                  <c:v>2.9757999999999996</c:v>
                </c:pt>
                <c:pt idx="10">
                  <c:v>-1.0237999999999998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A-42AC-A76D-154F27B95A45}"/>
            </c:ext>
          </c:extLst>
        </c:ser>
        <c:ser>
          <c:idx val="11"/>
          <c:order val="5"/>
          <c:tx>
            <c:strRef>
              <c:f>Sheet2!$H$2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Sheet2!$B$10:$B$27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Sheet2!$H$10:$H$27</c:f>
              <c:numCache>
                <c:formatCode>General</c:formatCode>
                <c:ptCount val="18"/>
                <c:pt idx="0">
                  <c:v>13.0002</c:v>
                </c:pt>
                <c:pt idx="1">
                  <c:v>11.976399999999998</c:v>
                </c:pt>
                <c:pt idx="2">
                  <c:v>10.952599999999999</c:v>
                </c:pt>
                <c:pt idx="3">
                  <c:v>9.928799999999999</c:v>
                </c:pt>
                <c:pt idx="4">
                  <c:v>8.9049999999999994</c:v>
                </c:pt>
                <c:pt idx="5">
                  <c:v>7.8811999999999989</c:v>
                </c:pt>
                <c:pt idx="6">
                  <c:v>6.8573999999999984</c:v>
                </c:pt>
                <c:pt idx="7">
                  <c:v>5.8335999999999988</c:v>
                </c:pt>
                <c:pt idx="8">
                  <c:v>4.8097999999999992</c:v>
                </c:pt>
                <c:pt idx="10">
                  <c:v>-1.0237999999999998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A-42AC-A76D-154F27B95A45}"/>
            </c:ext>
          </c:extLst>
        </c:ser>
        <c:ser>
          <c:idx val="0"/>
          <c:order val="0"/>
          <c:tx>
            <c:strRef>
              <c:f>Sheet2!$F$2</c:f>
              <c:strCache>
                <c:ptCount val="1"/>
                <c:pt idx="0">
                  <c:v>24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Sheet2!$B$10:$B$27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Sheet2!$F$10:$F$27</c:f>
              <c:numCache>
                <c:formatCode>General</c:formatCode>
                <c:ptCount val="18"/>
                <c:pt idx="0">
                  <c:v>7.5</c:v>
                </c:pt>
                <c:pt idx="1">
                  <c:v>6.7856999999999994</c:v>
                </c:pt>
                <c:pt idx="2">
                  <c:v>6.0713999999999997</c:v>
                </c:pt>
                <c:pt idx="3">
                  <c:v>5.3570999999999991</c:v>
                </c:pt>
                <c:pt idx="4">
                  <c:v>4.6427999999999994</c:v>
                </c:pt>
                <c:pt idx="5">
                  <c:v>3.9284999999999997</c:v>
                </c:pt>
                <c:pt idx="6">
                  <c:v>3.2141999999999991</c:v>
                </c:pt>
                <c:pt idx="7">
                  <c:v>2.4998999999999993</c:v>
                </c:pt>
                <c:pt idx="8">
                  <c:v>1.7855999999999996</c:v>
                </c:pt>
                <c:pt idx="10">
                  <c:v>-0.71429999999999993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A-42AC-A76D-154F27B95A45}"/>
            </c:ext>
          </c:extLst>
        </c:ser>
        <c:ser>
          <c:idx val="4"/>
          <c:order val="1"/>
          <c:tx>
            <c:strRef>
              <c:f>Sheet2!$G$2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dPt>
            <c:idx val="5"/>
            <c:marker/>
            <c:bubble3D val="0"/>
            <c:extLst>
              <c:ext xmlns:c16="http://schemas.microsoft.com/office/drawing/2014/chart" uri="{C3380CC4-5D6E-409C-BE32-E72D297353CC}">
                <c16:uniqueId val="{00000007-F47A-42AC-A76D-154F27B95A45}"/>
              </c:ext>
            </c:extLst>
          </c:dPt>
          <c:cat>
            <c:numRef>
              <c:f>Sheet2!$B$10:$B$27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Sheet2!$G$10:$G$27</c:f>
              <c:numCache>
                <c:formatCode>General</c:formatCode>
                <c:ptCount val="18"/>
                <c:pt idx="0">
                  <c:v>11.1662</c:v>
                </c:pt>
                <c:pt idx="1">
                  <c:v>10.142399999999999</c:v>
                </c:pt>
                <c:pt idx="2">
                  <c:v>9.1185999999999989</c:v>
                </c:pt>
                <c:pt idx="3">
                  <c:v>8.0947999999999993</c:v>
                </c:pt>
                <c:pt idx="4">
                  <c:v>7.0709999999999997</c:v>
                </c:pt>
                <c:pt idx="5">
                  <c:v>6.0471999999999992</c:v>
                </c:pt>
                <c:pt idx="6">
                  <c:v>5.0233999999999988</c:v>
                </c:pt>
                <c:pt idx="7">
                  <c:v>3.9995999999999992</c:v>
                </c:pt>
                <c:pt idx="8">
                  <c:v>2.9757999999999996</c:v>
                </c:pt>
                <c:pt idx="10">
                  <c:v>-1.0237999999999998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7A-42AC-A76D-154F27B95A45}"/>
            </c:ext>
          </c:extLst>
        </c:ser>
        <c:ser>
          <c:idx val="5"/>
          <c:order val="2"/>
          <c:tx>
            <c:strRef>
              <c:f>Sheet2!$H$2</c:f>
              <c:strCache>
                <c:ptCount val="1"/>
                <c:pt idx="0">
                  <c:v>48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Sheet2!$B$10:$B$27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Sheet2!$H$10:$H$27</c:f>
              <c:numCache>
                <c:formatCode>General</c:formatCode>
                <c:ptCount val="18"/>
                <c:pt idx="0">
                  <c:v>13.0002</c:v>
                </c:pt>
                <c:pt idx="1">
                  <c:v>11.976399999999998</c:v>
                </c:pt>
                <c:pt idx="2">
                  <c:v>10.952599999999999</c:v>
                </c:pt>
                <c:pt idx="3">
                  <c:v>9.928799999999999</c:v>
                </c:pt>
                <c:pt idx="4">
                  <c:v>8.9049999999999994</c:v>
                </c:pt>
                <c:pt idx="5">
                  <c:v>7.8811999999999989</c:v>
                </c:pt>
                <c:pt idx="6">
                  <c:v>6.8573999999999984</c:v>
                </c:pt>
                <c:pt idx="7">
                  <c:v>5.8335999999999988</c:v>
                </c:pt>
                <c:pt idx="8">
                  <c:v>4.8097999999999992</c:v>
                </c:pt>
                <c:pt idx="10">
                  <c:v>-1.0237999999999998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7A-42AC-A76D-154F27B9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0736"/>
        <c:axId val="96200576"/>
      </c:lineChart>
      <c:catAx>
        <c:axId val="9546073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between infusion start and sample draw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00576"/>
        <c:crosses val="autoZero"/>
        <c:auto val="1"/>
        <c:lblAlgn val="ctr"/>
        <c:lblOffset val="100"/>
        <c:noMultiLvlLbl val="0"/>
      </c:catAx>
      <c:valAx>
        <c:axId val="96200576"/>
        <c:scaling>
          <c:orientation val="minMax"/>
          <c:max val="13.8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Gentamicin concentration (micrograms/mL)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6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Gentamicin Nomogram - Proposed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tx>
            <c:strRef>
              <c:f>Sheet2!$C$2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Sheet2!$C$10:$C$27</c:f>
              <c:numCache>
                <c:formatCode>General</c:formatCode>
                <c:ptCount val="18"/>
                <c:pt idx="0">
                  <c:v>7.3645868606198697</c:v>
                </c:pt>
                <c:pt idx="1">
                  <c:v>6.0768286324020186</c:v>
                </c:pt>
                <c:pt idx="2">
                  <c:v>5.0142454595847905</c:v>
                </c:pt>
                <c:pt idx="3">
                  <c:v>4.1374636426152476</c:v>
                </c:pt>
                <c:pt idx="4">
                  <c:v>3.4139942952414928</c:v>
                </c:pt>
                <c:pt idx="5">
                  <c:v>2.8170294786141556</c:v>
                </c:pt>
                <c:pt idx="6">
                  <c:v>2.3244488411834925</c:v>
                </c:pt>
                <c:pt idx="7">
                  <c:v>1.9179999557325649</c:v>
                </c:pt>
                <c:pt idx="8">
                  <c:v>1.5826219811820421</c:v>
                </c:pt>
                <c:pt idx="9">
                  <c:v>1.3058875876584286</c:v>
                </c:pt>
                <c:pt idx="10">
                  <c:v>1.0775424655271435</c:v>
                </c:pt>
                <c:pt idx="11">
                  <c:v>0.8891253550363134</c:v>
                </c:pt>
                <c:pt idx="12">
                  <c:v>0.73365451688412964</c:v>
                </c:pt>
                <c:pt idx="13">
                  <c:v>0.60536902597103714</c:v>
                </c:pt>
                <c:pt idx="14">
                  <c:v>0.49951530205463357</c:v>
                </c:pt>
                <c:pt idx="15">
                  <c:v>0.41217096726496455</c:v>
                </c:pt>
                <c:pt idx="16">
                  <c:v>0.34009950357347735</c:v>
                </c:pt>
                <c:pt idx="17">
                  <c:v>0.28063032459190324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A07-B615-E0C48D712649}"/>
            </c:ext>
          </c:extLst>
        </c:ser>
        <c:ser>
          <c:idx val="7"/>
          <c:order val="4"/>
          <c:tx>
            <c:strRef>
              <c:f>Sheet2!$D$2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Sheet2!$D$10:$D$27</c:f>
              <c:numCache>
                <c:formatCode>General</c:formatCode>
                <c:ptCount val="18"/>
                <c:pt idx="0">
                  <c:v>11.357552639066006</c:v>
                </c:pt>
                <c:pt idx="1">
                  <c:v>10.073245546678526</c:v>
                </c:pt>
                <c:pt idx="2">
                  <c:v>8.9341673394192807</c:v>
                </c:pt>
                <c:pt idx="3">
                  <c:v>7.9238955983819137</c:v>
                </c:pt>
                <c:pt idx="4">
                  <c:v>7.0278649446180488</c:v>
                </c:pt>
                <c:pt idx="5">
                  <c:v>6.2331570458698415</c:v>
                </c:pt>
                <c:pt idx="6">
                  <c:v>5.5283143692495074</c:v>
                </c:pt>
                <c:pt idx="7">
                  <c:v>4.9031749946845098</c:v>
                </c:pt>
                <c:pt idx="8">
                  <c:v>4.3487261075862316</c:v>
                </c:pt>
                <c:pt idx="9">
                  <c:v>3.8569740585036847</c:v>
                </c:pt>
                <c:pt idx="10">
                  <c:v>3.4208291163748354</c:v>
                </c:pt>
                <c:pt idx="11">
                  <c:v>3.0340032538299369</c:v>
                </c:pt>
                <c:pt idx="12">
                  <c:v>2.6909194908881244</c:v>
                </c:pt>
                <c:pt idx="13">
                  <c:v>2.3866314900292065</c:v>
                </c:pt>
                <c:pt idx="14">
                  <c:v>2.116752243419624</c:v>
                </c:pt>
                <c:pt idx="15">
                  <c:v>1.8773908241557558</c:v>
                </c:pt>
                <c:pt idx="16">
                  <c:v>1.6650962896490071</c:v>
                </c:pt>
                <c:pt idx="17">
                  <c:v>1.476807928391616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E-4A07-B615-E0C48D712649}"/>
            </c:ext>
          </c:extLst>
        </c:ser>
        <c:ser>
          <c:idx val="8"/>
          <c:order val="5"/>
          <c:tx>
            <c:strRef>
              <c:f>Sheet2!$E$2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Sheet2!$E$10:$E$27</c:f>
              <c:numCache>
                <c:formatCode>General</c:formatCode>
                <c:ptCount val="18"/>
                <c:pt idx="0">
                  <c:v>12.882669433828381</c:v>
                </c:pt>
                <c:pt idx="1">
                  <c:v>11.668383899567912</c:v>
                </c:pt>
                <c:pt idx="2">
                  <c:v>10.568553631453014</c:v>
                </c:pt>
                <c:pt idx="3">
                  <c:v>9.5723903860443613</c:v>
                </c:pt>
                <c:pt idx="4">
                  <c:v>8.6701227905143998</c:v>
                </c:pt>
                <c:pt idx="5">
                  <c:v>7.8529004951771979</c:v>
                </c:pt>
                <c:pt idx="6">
                  <c:v>7.1127073603412603</c:v>
                </c:pt>
                <c:pt idx="7">
                  <c:v>6.4422828259345186</c:v>
                </c:pt>
                <c:pt idx="8">
                  <c:v>5.8350506926155292</c:v>
                </c:pt>
                <c:pt idx="9">
                  <c:v>5.2850546157842722</c:v>
                </c:pt>
                <c:pt idx="10">
                  <c:v>4.7868996797528016</c:v>
                </c:pt>
                <c:pt idx="11">
                  <c:v>4.3356994789763599</c:v>
                </c:pt>
                <c:pt idx="12">
                  <c:v>3.9270281872643364</c:v>
                </c:pt>
                <c:pt idx="13">
                  <c:v>3.5568771448176069</c:v>
                </c:pt>
                <c:pt idx="14">
                  <c:v>3.2216155372541664</c:v>
                </c:pt>
                <c:pt idx="15">
                  <c:v>2.9179547809233277</c:v>
                </c:pt>
                <c:pt idx="16">
                  <c:v>2.642916265163755</c:v>
                </c:pt>
                <c:pt idx="17">
                  <c:v>2.3938021350889023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E-4A07-B615-E0C48D712649}"/>
            </c:ext>
          </c:extLst>
        </c:ser>
        <c:ser>
          <c:idx val="1"/>
          <c:order val="0"/>
          <c:tx>
            <c:strRef>
              <c:f>Sheet2!$C$2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Sheet2!$C$10:$C$28</c:f>
              <c:numCache>
                <c:formatCode>General</c:formatCode>
                <c:ptCount val="19"/>
                <c:pt idx="0">
                  <c:v>7.3645868606198697</c:v>
                </c:pt>
                <c:pt idx="1">
                  <c:v>6.0768286324020186</c:v>
                </c:pt>
                <c:pt idx="2">
                  <c:v>5.0142454595847905</c:v>
                </c:pt>
                <c:pt idx="3">
                  <c:v>4.1374636426152476</c:v>
                </c:pt>
                <c:pt idx="4">
                  <c:v>3.4139942952414928</c:v>
                </c:pt>
                <c:pt idx="5">
                  <c:v>2.8170294786141556</c:v>
                </c:pt>
                <c:pt idx="6">
                  <c:v>2.3244488411834925</c:v>
                </c:pt>
                <c:pt idx="7">
                  <c:v>1.9179999557325649</c:v>
                </c:pt>
                <c:pt idx="8">
                  <c:v>1.5826219811820421</c:v>
                </c:pt>
                <c:pt idx="9">
                  <c:v>1.3058875876584286</c:v>
                </c:pt>
                <c:pt idx="10">
                  <c:v>1.0775424655271435</c:v>
                </c:pt>
                <c:pt idx="11">
                  <c:v>0.8891253550363134</c:v>
                </c:pt>
                <c:pt idx="12">
                  <c:v>0.73365451688412964</c:v>
                </c:pt>
                <c:pt idx="13">
                  <c:v>0.60536902597103714</c:v>
                </c:pt>
                <c:pt idx="14">
                  <c:v>0.49951530205463357</c:v>
                </c:pt>
                <c:pt idx="15">
                  <c:v>0.41217096726496455</c:v>
                </c:pt>
                <c:pt idx="16">
                  <c:v>0.34009950357347735</c:v>
                </c:pt>
                <c:pt idx="17">
                  <c:v>0.28063032459190324</c:v>
                </c:pt>
                <c:pt idx="18">
                  <c:v>0.23155981779768336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E-4A07-B615-E0C48D712649}"/>
            </c:ext>
          </c:extLst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Sheet2!$D$10:$D$28</c:f>
              <c:numCache>
                <c:formatCode>General</c:formatCode>
                <c:ptCount val="19"/>
                <c:pt idx="0">
                  <c:v>11.357552639066006</c:v>
                </c:pt>
                <c:pt idx="1">
                  <c:v>10.073245546678526</c:v>
                </c:pt>
                <c:pt idx="2">
                  <c:v>8.9341673394192807</c:v>
                </c:pt>
                <c:pt idx="3">
                  <c:v>7.9238955983819137</c:v>
                </c:pt>
                <c:pt idx="4">
                  <c:v>7.0278649446180488</c:v>
                </c:pt>
                <c:pt idx="5">
                  <c:v>6.2331570458698415</c:v>
                </c:pt>
                <c:pt idx="6">
                  <c:v>5.5283143692495074</c:v>
                </c:pt>
                <c:pt idx="7">
                  <c:v>4.9031749946845098</c:v>
                </c:pt>
                <c:pt idx="8">
                  <c:v>4.3487261075862316</c:v>
                </c:pt>
                <c:pt idx="9">
                  <c:v>3.8569740585036847</c:v>
                </c:pt>
                <c:pt idx="10">
                  <c:v>3.4208291163748354</c:v>
                </c:pt>
                <c:pt idx="11">
                  <c:v>3.0340032538299369</c:v>
                </c:pt>
                <c:pt idx="12">
                  <c:v>2.6909194908881244</c:v>
                </c:pt>
                <c:pt idx="13">
                  <c:v>2.3866314900292065</c:v>
                </c:pt>
                <c:pt idx="14">
                  <c:v>2.116752243419624</c:v>
                </c:pt>
                <c:pt idx="15">
                  <c:v>1.8773908241557558</c:v>
                </c:pt>
                <c:pt idx="16">
                  <c:v>1.6650962896490071</c:v>
                </c:pt>
                <c:pt idx="17">
                  <c:v>1.476807928391616</c:v>
                </c:pt>
                <c:pt idx="18">
                  <c:v>1.3098111327964528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5E-4A07-B615-E0C48D712649}"/>
            </c:ext>
          </c:extLst>
        </c:ser>
        <c:ser>
          <c:idx val="3"/>
          <c:order val="2"/>
          <c:tx>
            <c:strRef>
              <c:f>Sheet2!$E$2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Sheet2!$B$10:$B$28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Sheet2!$E$10:$E$28</c:f>
              <c:numCache>
                <c:formatCode>General</c:formatCode>
                <c:ptCount val="19"/>
                <c:pt idx="0">
                  <c:v>12.882669433828381</c:v>
                </c:pt>
                <c:pt idx="1">
                  <c:v>11.668383899567912</c:v>
                </c:pt>
                <c:pt idx="2">
                  <c:v>10.568553631453014</c:v>
                </c:pt>
                <c:pt idx="3">
                  <c:v>9.5723903860443613</c:v>
                </c:pt>
                <c:pt idx="4">
                  <c:v>8.6701227905143998</c:v>
                </c:pt>
                <c:pt idx="5">
                  <c:v>7.8529004951771979</c:v>
                </c:pt>
                <c:pt idx="6">
                  <c:v>7.1127073603412603</c:v>
                </c:pt>
                <c:pt idx="7">
                  <c:v>6.4422828259345186</c:v>
                </c:pt>
                <c:pt idx="8">
                  <c:v>5.8350506926155292</c:v>
                </c:pt>
                <c:pt idx="9">
                  <c:v>5.2850546157842722</c:v>
                </c:pt>
                <c:pt idx="10">
                  <c:v>4.7868996797528016</c:v>
                </c:pt>
                <c:pt idx="11">
                  <c:v>4.3356994789763599</c:v>
                </c:pt>
                <c:pt idx="12">
                  <c:v>3.9270281872643364</c:v>
                </c:pt>
                <c:pt idx="13">
                  <c:v>3.5568771448176069</c:v>
                </c:pt>
                <c:pt idx="14">
                  <c:v>3.2216155372541664</c:v>
                </c:pt>
                <c:pt idx="15">
                  <c:v>2.9179547809233277</c:v>
                </c:pt>
                <c:pt idx="16">
                  <c:v>2.642916265163755</c:v>
                </c:pt>
                <c:pt idx="17">
                  <c:v>2.3938021350889023</c:v>
                </c:pt>
                <c:pt idx="18">
                  <c:v>2.1681688283079747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5E-4A07-B615-E0C48D71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16128"/>
        <c:axId val="74834688"/>
      </c:lineChart>
      <c:catAx>
        <c:axId val="7481612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between infusion start and sample draw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34688"/>
        <c:crosses val="autoZero"/>
        <c:auto val="1"/>
        <c:lblAlgn val="ctr"/>
        <c:lblOffset val="100"/>
        <c:noMultiLvlLbl val="0"/>
      </c:catAx>
      <c:valAx>
        <c:axId val="74834688"/>
        <c:scaling>
          <c:orientation val="minMax"/>
          <c:max val="13.8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Gentamicin concentration (micrograms/mL)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1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1</xdr:row>
      <xdr:rowOff>155575</xdr:rowOff>
    </xdr:from>
    <xdr:to>
      <xdr:col>18</xdr:col>
      <xdr:colOff>488950</xdr:colOff>
      <xdr:row>21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593725</xdr:colOff>
      <xdr:row>1</xdr:row>
      <xdr:rowOff>149225</xdr:rowOff>
    </xdr:from>
    <xdr:to>
      <xdr:col>25</xdr:col>
      <xdr:colOff>327025</xdr:colOff>
      <xdr:row>21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234950</xdr:colOff>
      <xdr:row>21</xdr:row>
      <xdr:rowOff>180975</xdr:rowOff>
    </xdr:from>
    <xdr:to>
      <xdr:col>17</xdr:col>
      <xdr:colOff>609600</xdr:colOff>
      <xdr:row>41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abSelected="1" topLeftCell="B1" zoomScaleNormal="100" workbookViewId="0">
      <selection activeCell="T30" sqref="T30"/>
    </sheetView>
  </sheetViews>
  <sheetFormatPr defaultColWidth="9.1796875" defaultRowHeight="14.5" x14ac:dyDescent="0.35"/>
  <cols>
    <col min="1" max="1" width="0" style="1" hidden="1" customWidth="1"/>
    <col min="2" max="2" width="17.6328125" style="1" bestFit="1" customWidth="1"/>
    <col min="3" max="5" width="11.81640625" style="1" bestFit="1" customWidth="1"/>
    <col min="6" max="6" width="12" style="1" customWidth="1"/>
    <col min="7" max="7" width="11.6328125" style="1" customWidth="1"/>
    <col min="8" max="8" width="11.54296875" style="1" customWidth="1"/>
    <col min="9" max="11" width="12.453125" style="1" bestFit="1" customWidth="1"/>
    <col min="12" max="16384" width="9.1796875" style="1"/>
  </cols>
  <sheetData>
    <row r="1" spans="2:11" ht="36.5" customHeight="1" x14ac:dyDescent="0.35">
      <c r="C1" s="3" t="s">
        <v>0</v>
      </c>
      <c r="D1" s="3"/>
      <c r="E1" s="3"/>
      <c r="F1" s="4" t="s">
        <v>2</v>
      </c>
      <c r="G1" s="3"/>
      <c r="H1" s="3"/>
      <c r="I1" s="1" t="s">
        <v>3</v>
      </c>
    </row>
    <row r="2" spans="2:11" x14ac:dyDescent="0.35">
      <c r="C2" s="1">
        <v>24</v>
      </c>
      <c r="D2" s="1">
        <v>36</v>
      </c>
      <c r="E2" s="1">
        <v>48</v>
      </c>
      <c r="F2" s="1">
        <v>24</v>
      </c>
      <c r="G2" s="1">
        <v>36</v>
      </c>
      <c r="H2" s="1">
        <v>48</v>
      </c>
    </row>
    <row r="3" spans="2:11" x14ac:dyDescent="0.35">
      <c r="B3" s="1" t="s">
        <v>1</v>
      </c>
      <c r="C3" s="1">
        <v>0.19220000000000001</v>
      </c>
      <c r="D3" s="1">
        <v>0.12</v>
      </c>
      <c r="E3" s="1">
        <v>9.9000000000000005E-2</v>
      </c>
    </row>
    <row r="4" spans="2:11" x14ac:dyDescent="0.35">
      <c r="B4" s="1">
        <v>0</v>
      </c>
      <c r="C4" s="1">
        <f t="shared" ref="C4:E4" si="0">7/0.3</f>
        <v>23.333333333333336</v>
      </c>
      <c r="D4" s="1">
        <f t="shared" si="0"/>
        <v>23.333333333333336</v>
      </c>
      <c r="E4" s="1">
        <f t="shared" si="0"/>
        <v>23.333333333333336</v>
      </c>
      <c r="F4" s="1">
        <f t="shared" ref="F3:F8" si="1">F5-F$20</f>
        <v>11.785799999999998</v>
      </c>
      <c r="G4" s="1">
        <f t="shared" ref="G3:G9" si="2">G5-G$20</f>
        <v>17.309000000000001</v>
      </c>
      <c r="H4" s="1">
        <f t="shared" ref="H3:H9" si="3">H5-H$20</f>
        <v>19.143000000000004</v>
      </c>
    </row>
    <row r="5" spans="2:11" x14ac:dyDescent="0.35">
      <c r="B5" s="1">
        <v>1</v>
      </c>
      <c r="C5" s="1">
        <f>C4*EXP(-$C$3)</f>
        <v>19.253309217870491</v>
      </c>
      <c r="D5" s="1">
        <f>D4*EXP(-$D$3)</f>
        <v>20.69481019006701</v>
      </c>
      <c r="E5" s="1">
        <f>E4*EXP(-$E$3)</f>
        <v>21.133996520549466</v>
      </c>
      <c r="F5" s="1">
        <f>F6-F$20</f>
        <v>11.071499999999999</v>
      </c>
      <c r="G5" s="1">
        <f t="shared" si="2"/>
        <v>16.2852</v>
      </c>
      <c r="H5" s="1">
        <f t="shared" si="3"/>
        <v>18.119200000000003</v>
      </c>
    </row>
    <row r="6" spans="2:11" x14ac:dyDescent="0.35">
      <c r="B6" s="1">
        <v>2</v>
      </c>
      <c r="C6" s="1">
        <f t="shared" ref="C6:C28" si="4">C5*EXP(-$C$3)</f>
        <v>15.886710678811578</v>
      </c>
      <c r="D6" s="1">
        <f t="shared" ref="D6:D40" si="5">D5*EXP(-$D$3)</f>
        <v>18.354650091552912</v>
      </c>
      <c r="E6" s="1">
        <f t="shared" ref="E6:E52" si="6">E5*EXP(-$E$3)</f>
        <v>19.141963239882724</v>
      </c>
      <c r="F6" s="1">
        <f t="shared" si="1"/>
        <v>10.357199999999999</v>
      </c>
      <c r="G6" s="1">
        <f t="shared" si="2"/>
        <v>15.261399999999998</v>
      </c>
      <c r="H6" s="1">
        <f t="shared" si="3"/>
        <v>17.095400000000001</v>
      </c>
    </row>
    <row r="7" spans="2:11" x14ac:dyDescent="0.35">
      <c r="B7" s="1">
        <v>3</v>
      </c>
      <c r="C7" s="1">
        <f t="shared" si="4"/>
        <v>13.108789420885907</v>
      </c>
      <c r="D7" s="1">
        <f t="shared" si="5"/>
        <v>16.279114274990725</v>
      </c>
      <c r="E7" s="1">
        <f t="shared" si="6"/>
        <v>17.337693621778598</v>
      </c>
      <c r="F7" s="1">
        <f t="shared" si="1"/>
        <v>9.6428999999999991</v>
      </c>
      <c r="G7" s="1">
        <f t="shared" si="2"/>
        <v>14.237599999999999</v>
      </c>
      <c r="H7" s="1">
        <f t="shared" si="3"/>
        <v>16.0716</v>
      </c>
    </row>
    <row r="8" spans="2:11" x14ac:dyDescent="0.35">
      <c r="B8" s="1">
        <v>4</v>
      </c>
      <c r="C8" s="1">
        <f t="shared" si="4"/>
        <v>10.816610408239963</v>
      </c>
      <c r="D8" s="1">
        <f t="shared" si="5"/>
        <v>14.438279142143287</v>
      </c>
      <c r="E8" s="1">
        <f t="shared" si="6"/>
        <v>15.703489571872352</v>
      </c>
      <c r="F8" s="1">
        <f t="shared" si="1"/>
        <v>8.9285999999999994</v>
      </c>
      <c r="G8" s="1">
        <f t="shared" si="2"/>
        <v>13.213799999999999</v>
      </c>
      <c r="H8" s="1">
        <f t="shared" si="3"/>
        <v>15.047799999999999</v>
      </c>
    </row>
    <row r="9" spans="2:11" x14ac:dyDescent="0.35">
      <c r="B9" s="1">
        <v>5</v>
      </c>
      <c r="C9" s="1">
        <f t="shared" si="4"/>
        <v>8.9252376376748739</v>
      </c>
      <c r="D9" s="1">
        <f t="shared" si="5"/>
        <v>12.805604842193951</v>
      </c>
      <c r="E9" s="1">
        <f t="shared" si="6"/>
        <v>14.223321170247218</v>
      </c>
      <c r="F9" s="1">
        <f>F10-F$20</f>
        <v>8.2142999999999997</v>
      </c>
      <c r="G9" s="1">
        <f t="shared" si="2"/>
        <v>12.19</v>
      </c>
      <c r="H9" s="1">
        <f t="shared" si="3"/>
        <v>14.023999999999999</v>
      </c>
    </row>
    <row r="10" spans="2:11" x14ac:dyDescent="0.35">
      <c r="B10" s="1">
        <v>6</v>
      </c>
      <c r="C10" s="1">
        <f t="shared" si="4"/>
        <v>7.3645868606198697</v>
      </c>
      <c r="D10" s="1">
        <f t="shared" si="5"/>
        <v>11.357552639066006</v>
      </c>
      <c r="E10" s="1">
        <f t="shared" si="6"/>
        <v>12.882669433828381</v>
      </c>
      <c r="F10" s="1">
        <v>7.5</v>
      </c>
      <c r="G10" s="1">
        <v>11.1662</v>
      </c>
      <c r="H10" s="1">
        <v>13.0002</v>
      </c>
      <c r="I10" s="1">
        <f t="shared" ref="I10:I18" si="7">F10-C10</f>
        <v>0.13541313938013033</v>
      </c>
      <c r="J10" s="1">
        <f t="shared" ref="J10:J18" si="8">G10-D10</f>
        <v>-0.19135263906600564</v>
      </c>
      <c r="K10" s="1">
        <f t="shared" ref="K10:K18" si="9">H10-E10</f>
        <v>0.11753056617161839</v>
      </c>
    </row>
    <row r="11" spans="2:11" x14ac:dyDescent="0.35">
      <c r="B11" s="1">
        <v>7</v>
      </c>
      <c r="C11" s="1">
        <f t="shared" si="4"/>
        <v>6.0768286324020186</v>
      </c>
      <c r="D11" s="1">
        <f t="shared" si="5"/>
        <v>10.073245546678526</v>
      </c>
      <c r="E11" s="1">
        <f t="shared" si="6"/>
        <v>11.668383899567912</v>
      </c>
      <c r="F11" s="1">
        <v>6.7856999999999994</v>
      </c>
      <c r="G11" s="1">
        <v>10.142399999999999</v>
      </c>
      <c r="H11" s="1">
        <v>11.976399999999998</v>
      </c>
      <c r="I11" s="1">
        <f t="shared" si="7"/>
        <v>0.70887136759798075</v>
      </c>
      <c r="J11" s="1">
        <f t="shared" si="8"/>
        <v>6.9154453321472076E-2</v>
      </c>
      <c r="K11" s="1">
        <f t="shared" si="9"/>
        <v>0.30801610043208605</v>
      </c>
    </row>
    <row r="12" spans="2:11" x14ac:dyDescent="0.35">
      <c r="B12" s="1">
        <v>8</v>
      </c>
      <c r="C12" s="1">
        <f t="shared" si="4"/>
        <v>5.0142454595847905</v>
      </c>
      <c r="D12" s="1">
        <f t="shared" si="5"/>
        <v>8.9341673394192807</v>
      </c>
      <c r="E12" s="1">
        <f t="shared" si="6"/>
        <v>10.568553631453014</v>
      </c>
      <c r="F12" s="1">
        <v>6.0713999999999997</v>
      </c>
      <c r="G12" s="1">
        <v>9.1185999999999989</v>
      </c>
      <c r="H12" s="1">
        <v>10.952599999999999</v>
      </c>
      <c r="I12" s="1">
        <f t="shared" si="7"/>
        <v>1.0571545404152092</v>
      </c>
      <c r="J12" s="1">
        <f t="shared" si="8"/>
        <v>0.18443266058071828</v>
      </c>
      <c r="K12" s="1">
        <f t="shared" si="9"/>
        <v>0.3840463685469846</v>
      </c>
    </row>
    <row r="13" spans="2:11" x14ac:dyDescent="0.35">
      <c r="B13" s="1">
        <v>9</v>
      </c>
      <c r="C13" s="1">
        <f t="shared" si="4"/>
        <v>4.1374636426152476</v>
      </c>
      <c r="D13" s="1">
        <f t="shared" si="5"/>
        <v>7.9238955983819137</v>
      </c>
      <c r="E13" s="1">
        <f t="shared" si="6"/>
        <v>9.5723903860443613</v>
      </c>
      <c r="F13" s="1">
        <v>5.3570999999999991</v>
      </c>
      <c r="G13" s="1">
        <v>8.0947999999999993</v>
      </c>
      <c r="H13" s="1">
        <v>9.928799999999999</v>
      </c>
      <c r="I13" s="1">
        <f t="shared" si="7"/>
        <v>1.2196363573847515</v>
      </c>
      <c r="J13" s="1">
        <f t="shared" si="8"/>
        <v>0.17090440161808562</v>
      </c>
      <c r="K13" s="1">
        <f t="shared" si="9"/>
        <v>0.35640961395563764</v>
      </c>
    </row>
    <row r="14" spans="2:11" x14ac:dyDescent="0.35">
      <c r="B14" s="1">
        <v>10</v>
      </c>
      <c r="C14" s="1">
        <f t="shared" si="4"/>
        <v>3.4139942952414928</v>
      </c>
      <c r="D14" s="1">
        <f t="shared" si="5"/>
        <v>7.0278649446180488</v>
      </c>
      <c r="E14" s="1">
        <f t="shared" si="6"/>
        <v>8.6701227905143998</v>
      </c>
      <c r="F14" s="1">
        <v>4.6427999999999994</v>
      </c>
      <c r="G14" s="1">
        <v>7.0709999999999997</v>
      </c>
      <c r="H14" s="1">
        <v>8.9049999999999994</v>
      </c>
      <c r="I14" s="1">
        <f t="shared" si="7"/>
        <v>1.2288057047585066</v>
      </c>
      <c r="J14" s="1">
        <f t="shared" si="8"/>
        <v>4.3135055381950949E-2</v>
      </c>
      <c r="K14" s="1">
        <f t="shared" si="9"/>
        <v>0.23487720948559954</v>
      </c>
    </row>
    <row r="15" spans="2:11" x14ac:dyDescent="0.35">
      <c r="B15" s="1">
        <v>11</v>
      </c>
      <c r="C15" s="1">
        <f t="shared" si="4"/>
        <v>2.8170294786141556</v>
      </c>
      <c r="D15" s="1">
        <f t="shared" si="5"/>
        <v>6.2331570458698415</v>
      </c>
      <c r="E15" s="1">
        <f t="shared" si="6"/>
        <v>7.8529004951771979</v>
      </c>
      <c r="F15" s="1">
        <v>3.9284999999999997</v>
      </c>
      <c r="G15" s="1">
        <v>6.0471999999999992</v>
      </c>
      <c r="H15" s="1">
        <v>7.8811999999999989</v>
      </c>
      <c r="I15" s="1">
        <f t="shared" si="7"/>
        <v>1.111470521385844</v>
      </c>
      <c r="J15" s="1">
        <f t="shared" si="8"/>
        <v>-0.1859570458698423</v>
      </c>
      <c r="K15" s="1">
        <f t="shared" si="9"/>
        <v>2.8299504822800969E-2</v>
      </c>
    </row>
    <row r="16" spans="2:11" x14ac:dyDescent="0.35">
      <c r="B16" s="1">
        <v>12</v>
      </c>
      <c r="C16" s="1">
        <f t="shared" si="4"/>
        <v>2.3244488411834925</v>
      </c>
      <c r="D16" s="1">
        <f t="shared" si="5"/>
        <v>5.5283143692495074</v>
      </c>
      <c r="E16" s="1">
        <f t="shared" si="6"/>
        <v>7.1127073603412603</v>
      </c>
      <c r="F16" s="1">
        <v>3.2141999999999991</v>
      </c>
      <c r="G16" s="1">
        <v>5.0233999999999988</v>
      </c>
      <c r="H16" s="1">
        <v>6.8573999999999984</v>
      </c>
      <c r="I16" s="1">
        <f t="shared" si="7"/>
        <v>0.88975115881650657</v>
      </c>
      <c r="J16" s="1">
        <f t="shared" si="8"/>
        <v>-0.50491436924950861</v>
      </c>
      <c r="K16" s="1">
        <f t="shared" si="9"/>
        <v>-0.25530736034126189</v>
      </c>
    </row>
    <row r="17" spans="2:11" x14ac:dyDescent="0.35">
      <c r="B17" s="1">
        <v>13</v>
      </c>
      <c r="C17" s="1">
        <f t="shared" si="4"/>
        <v>1.9179999557325649</v>
      </c>
      <c r="D17" s="1">
        <f t="shared" si="5"/>
        <v>4.9031749946845098</v>
      </c>
      <c r="E17" s="1">
        <f t="shared" si="6"/>
        <v>6.4422828259345186</v>
      </c>
      <c r="F17" s="1">
        <v>2.4998999999999993</v>
      </c>
      <c r="G17" s="1">
        <v>3.9995999999999992</v>
      </c>
      <c r="H17" s="1">
        <v>5.8335999999999988</v>
      </c>
      <c r="I17" s="1">
        <f t="shared" si="7"/>
        <v>0.58190004426743447</v>
      </c>
      <c r="J17" s="1">
        <f t="shared" si="8"/>
        <v>-0.90357499468451064</v>
      </c>
      <c r="K17" s="1">
        <f t="shared" si="9"/>
        <v>-0.60868282593451983</v>
      </c>
    </row>
    <row r="18" spans="2:11" x14ac:dyDescent="0.35">
      <c r="B18" s="1">
        <v>14</v>
      </c>
      <c r="C18" s="1">
        <f t="shared" si="4"/>
        <v>1.5826219811820421</v>
      </c>
      <c r="D18" s="1">
        <f t="shared" si="5"/>
        <v>4.3487261075862316</v>
      </c>
      <c r="E18" s="1">
        <f t="shared" si="6"/>
        <v>5.8350506926155292</v>
      </c>
      <c r="F18" s="1">
        <v>1.7855999999999996</v>
      </c>
      <c r="G18" s="1">
        <v>2.9757999999999996</v>
      </c>
      <c r="H18" s="1">
        <v>4.8097999999999992</v>
      </c>
      <c r="I18" s="1">
        <f t="shared" si="7"/>
        <v>0.20297801881795752</v>
      </c>
      <c r="J18" s="1">
        <f t="shared" si="8"/>
        <v>-1.372926107586232</v>
      </c>
      <c r="K18" s="1">
        <f t="shared" si="9"/>
        <v>-1.02525069261553</v>
      </c>
    </row>
    <row r="19" spans="2:11" x14ac:dyDescent="0.35">
      <c r="B19" s="1">
        <v>15</v>
      </c>
      <c r="C19" s="1">
        <f t="shared" si="4"/>
        <v>1.3058875876584286</v>
      </c>
      <c r="D19" s="1">
        <f t="shared" si="5"/>
        <v>3.8569740585036847</v>
      </c>
      <c r="E19" s="1">
        <f t="shared" si="6"/>
        <v>5.2850546157842722</v>
      </c>
      <c r="I19" s="1">
        <f>MAX(I10:K18)</f>
        <v>1.2288057047585066</v>
      </c>
    </row>
    <row r="20" spans="2:11" x14ac:dyDescent="0.35">
      <c r="B20" s="1">
        <v>16</v>
      </c>
      <c r="C20" s="1">
        <f t="shared" si="4"/>
        <v>1.0775424655271435</v>
      </c>
      <c r="D20" s="1">
        <f t="shared" si="5"/>
        <v>3.4208291163748354</v>
      </c>
      <c r="E20" s="1">
        <f t="shared" si="6"/>
        <v>4.7868996797528016</v>
      </c>
      <c r="F20" s="1">
        <f>LINEST(F10:F18,B10:B18)</f>
        <v>-0.71429999999999993</v>
      </c>
      <c r="G20" s="1">
        <f>LINEST(G10:G18,B10:B18)</f>
        <v>-1.0237999999999998</v>
      </c>
      <c r="H20" s="1">
        <f>LINEST(H10:H18)</f>
        <v>-1.0237999999999998</v>
      </c>
      <c r="I20" s="1">
        <f>MIN(I10:K18)</f>
        <v>-1.372926107586232</v>
      </c>
    </row>
    <row r="21" spans="2:11" x14ac:dyDescent="0.35">
      <c r="B21" s="1">
        <v>17</v>
      </c>
      <c r="C21" s="1">
        <f t="shared" si="4"/>
        <v>0.8891253550363134</v>
      </c>
      <c r="D21" s="1">
        <f t="shared" si="5"/>
        <v>3.0340032538299369</v>
      </c>
      <c r="E21" s="1">
        <f t="shared" si="6"/>
        <v>4.3356994789763599</v>
      </c>
    </row>
    <row r="22" spans="2:11" x14ac:dyDescent="0.35">
      <c r="B22" s="1">
        <v>18</v>
      </c>
      <c r="C22" s="1">
        <f t="shared" si="4"/>
        <v>0.73365451688412964</v>
      </c>
      <c r="D22" s="1">
        <f t="shared" si="5"/>
        <v>2.6909194908881244</v>
      </c>
      <c r="E22" s="1">
        <f t="shared" si="6"/>
        <v>3.9270281872643364</v>
      </c>
    </row>
    <row r="23" spans="2:11" x14ac:dyDescent="0.35">
      <c r="B23" s="1">
        <v>19</v>
      </c>
      <c r="C23" s="1">
        <f t="shared" si="4"/>
        <v>0.60536902597103714</v>
      </c>
      <c r="D23" s="1">
        <f t="shared" si="5"/>
        <v>2.3866314900292065</v>
      </c>
      <c r="E23" s="1">
        <f t="shared" si="6"/>
        <v>3.5568771448176069</v>
      </c>
    </row>
    <row r="24" spans="2:11" x14ac:dyDescent="0.35">
      <c r="B24" s="1">
        <v>20</v>
      </c>
      <c r="C24" s="2">
        <f t="shared" si="4"/>
        <v>0.49951530205463357</v>
      </c>
      <c r="D24" s="1">
        <f t="shared" si="5"/>
        <v>2.116752243419624</v>
      </c>
      <c r="E24" s="1">
        <f t="shared" si="6"/>
        <v>3.2216155372541664</v>
      </c>
    </row>
    <row r="25" spans="2:11" x14ac:dyDescent="0.35">
      <c r="B25" s="1">
        <v>21</v>
      </c>
      <c r="C25" s="1">
        <f t="shared" si="4"/>
        <v>0.41217096726496455</v>
      </c>
      <c r="D25" s="1">
        <f t="shared" si="5"/>
        <v>1.8773908241557558</v>
      </c>
      <c r="E25" s="1">
        <f t="shared" si="6"/>
        <v>2.9179547809233277</v>
      </c>
    </row>
    <row r="26" spans="2:11" x14ac:dyDescent="0.35">
      <c r="B26" s="1">
        <v>22</v>
      </c>
      <c r="C26" s="1">
        <f t="shared" si="4"/>
        <v>0.34009950357347735</v>
      </c>
      <c r="D26" s="1">
        <f t="shared" si="5"/>
        <v>1.6650962896490071</v>
      </c>
      <c r="E26" s="1">
        <f t="shared" si="6"/>
        <v>2.642916265163755</v>
      </c>
    </row>
    <row r="27" spans="2:11" x14ac:dyDescent="0.35">
      <c r="B27" s="1">
        <v>23</v>
      </c>
      <c r="C27" s="1">
        <f t="shared" si="4"/>
        <v>0.28063032459190324</v>
      </c>
      <c r="D27" s="1">
        <f t="shared" si="5"/>
        <v>1.476807928391616</v>
      </c>
      <c r="E27" s="1">
        <f t="shared" si="6"/>
        <v>2.3938021350889023</v>
      </c>
    </row>
    <row r="28" spans="2:11" x14ac:dyDescent="0.35">
      <c r="B28" s="1">
        <v>24</v>
      </c>
      <c r="C28" s="1">
        <f t="shared" si="4"/>
        <v>0.23155981779768336</v>
      </c>
      <c r="D28" s="1">
        <f t="shared" si="5"/>
        <v>1.3098111327964528</v>
      </c>
      <c r="E28" s="1">
        <f t="shared" si="6"/>
        <v>2.1681688283079747</v>
      </c>
    </row>
    <row r="29" spans="2:11" x14ac:dyDescent="0.35">
      <c r="B29" s="1">
        <v>25</v>
      </c>
      <c r="D29" s="1">
        <f t="shared" si="5"/>
        <v>1.1616982619168246</v>
      </c>
      <c r="E29" s="1">
        <f t="shared" si="6"/>
        <v>1.9638031060039092</v>
      </c>
    </row>
    <row r="30" spans="2:11" x14ac:dyDescent="0.35">
      <c r="B30" s="1">
        <v>26</v>
      </c>
      <c r="D30" s="1">
        <f t="shared" si="5"/>
        <v>1.0303339297928329</v>
      </c>
      <c r="E30" s="1">
        <f t="shared" si="6"/>
        <v>1.7787003432570363</v>
      </c>
    </row>
    <row r="31" spans="2:11" x14ac:dyDescent="0.35">
      <c r="B31" s="1">
        <v>27</v>
      </c>
      <c r="D31" s="1">
        <f t="shared" si="5"/>
        <v>0.91382421897636446</v>
      </c>
      <c r="E31" s="1">
        <f t="shared" si="6"/>
        <v>1.6110448656640433</v>
      </c>
    </row>
    <row r="32" spans="2:11" x14ac:dyDescent="0.35">
      <c r="B32" s="1">
        <v>28</v>
      </c>
      <c r="D32" s="1">
        <f t="shared" si="5"/>
        <v>0.81048937537723253</v>
      </c>
      <c r="E32" s="1">
        <f t="shared" si="6"/>
        <v>1.4591921393739844</v>
      </c>
    </row>
    <row r="33" spans="1:5" x14ac:dyDescent="0.35">
      <c r="B33" s="1">
        <v>29</v>
      </c>
      <c r="D33" s="1">
        <f t="shared" si="5"/>
        <v>0.71883959076419124</v>
      </c>
      <c r="E33" s="1">
        <f t="shared" si="6"/>
        <v>1.3216526398432678</v>
      </c>
    </row>
    <row r="34" spans="1:5" x14ac:dyDescent="0.35">
      <c r="B34" s="1">
        <v>30</v>
      </c>
      <c r="D34" s="1">
        <f t="shared" si="5"/>
        <v>0.63755352377015928</v>
      </c>
      <c r="E34" s="1">
        <f t="shared" si="6"/>
        <v>1.197077241078113</v>
      </c>
    </row>
    <row r="35" spans="1:5" x14ac:dyDescent="0.35">
      <c r="B35" s="1">
        <v>31</v>
      </c>
      <c r="D35" s="1">
        <f t="shared" si="5"/>
        <v>0.56545924973279227</v>
      </c>
      <c r="E35" s="1">
        <f t="shared" si="6"/>
        <v>1.0842439820474483</v>
      </c>
    </row>
    <row r="36" spans="1:5" x14ac:dyDescent="0.35">
      <c r="B36" s="1">
        <v>32</v>
      </c>
      <c r="D36" s="2">
        <f t="shared" si="5"/>
        <v>0.50151736471876429</v>
      </c>
      <c r="E36" s="1">
        <f t="shared" si="6"/>
        <v>0.98204608045789155</v>
      </c>
    </row>
    <row r="37" spans="1:5" x14ac:dyDescent="0.35">
      <c r="B37" s="1">
        <v>33</v>
      </c>
      <c r="D37" s="1">
        <f t="shared" si="5"/>
        <v>0.44480600013760435</v>
      </c>
      <c r="E37" s="1">
        <f t="shared" si="6"/>
        <v>0.88948107631784223</v>
      </c>
    </row>
    <row r="38" spans="1:5" x14ac:dyDescent="0.35">
      <c r="B38" s="1">
        <v>34</v>
      </c>
      <c r="D38" s="1">
        <f t="shared" si="5"/>
        <v>0.39450753189645604</v>
      </c>
      <c r="E38" s="1">
        <f t="shared" si="6"/>
        <v>0.80564099879982309</v>
      </c>
    </row>
    <row r="39" spans="1:5" x14ac:dyDescent="0.35">
      <c r="B39" s="1">
        <v>35</v>
      </c>
      <c r="D39" s="1">
        <f t="shared" si="5"/>
        <v>0.34989679247781275</v>
      </c>
      <c r="E39" s="1">
        <f t="shared" si="6"/>
        <v>0.72970345994774821</v>
      </c>
    </row>
    <row r="40" spans="1:5" x14ac:dyDescent="0.35">
      <c r="B40" s="1">
        <v>36</v>
      </c>
      <c r="D40" s="1">
        <f t="shared" si="5"/>
        <v>0.31033061599035427</v>
      </c>
      <c r="E40" s="1">
        <f t="shared" si="6"/>
        <v>0.66092358786722638</v>
      </c>
    </row>
    <row r="41" spans="1:5" x14ac:dyDescent="0.35">
      <c r="B41" s="1">
        <v>37</v>
      </c>
      <c r="E41" s="1">
        <f t="shared" si="6"/>
        <v>0.59862672027150132</v>
      </c>
    </row>
    <row r="42" spans="1:5" x14ac:dyDescent="0.35">
      <c r="B42" s="1">
        <v>38</v>
      </c>
      <c r="E42" s="1">
        <f t="shared" si="6"/>
        <v>0.54220178671396491</v>
      </c>
    </row>
    <row r="43" spans="1:5" x14ac:dyDescent="0.35">
      <c r="B43" s="1">
        <v>39</v>
      </c>
      <c r="E43" s="1">
        <f t="shared" si="6"/>
        <v>0.49109531459351302</v>
      </c>
    </row>
    <row r="44" spans="1:5" x14ac:dyDescent="0.35">
      <c r="B44" s="1">
        <v>40</v>
      </c>
      <c r="E44" s="1">
        <f t="shared" si="6"/>
        <v>0.44480600013760496</v>
      </c>
    </row>
    <row r="45" spans="1:5" x14ac:dyDescent="0.35">
      <c r="B45" s="1">
        <v>41</v>
      </c>
      <c r="E45" s="1">
        <f t="shared" si="6"/>
        <v>0.40287979110975719</v>
      </c>
    </row>
    <row r="46" spans="1:5" x14ac:dyDescent="0.35">
      <c r="B46" s="1">
        <v>42</v>
      </c>
      <c r="E46" s="1">
        <f t="shared" si="6"/>
        <v>0.364905433007713</v>
      </c>
    </row>
    <row r="47" spans="1:5" x14ac:dyDescent="0.35">
      <c r="A47" s="2"/>
      <c r="B47" s="1">
        <v>43</v>
      </c>
      <c r="E47" s="1">
        <f t="shared" si="6"/>
        <v>0.33051043506491151</v>
      </c>
    </row>
    <row r="48" spans="1:5" x14ac:dyDescent="0.35">
      <c r="B48" s="1">
        <v>44</v>
      </c>
      <c r="E48" s="1">
        <f t="shared" si="6"/>
        <v>0.29935741648573416</v>
      </c>
    </row>
    <row r="49" spans="5:5" x14ac:dyDescent="0.35">
      <c r="E49" s="1">
        <f t="shared" si="6"/>
        <v>0.27114079707472211</v>
      </c>
    </row>
    <row r="50" spans="5:5" x14ac:dyDescent="0.35">
      <c r="E50" s="1">
        <f t="shared" si="6"/>
        <v>0.24558379979812223</v>
      </c>
    </row>
    <row r="51" spans="5:5" x14ac:dyDescent="0.35">
      <c r="E51" s="1">
        <f t="shared" si="6"/>
        <v>0.22243573587586421</v>
      </c>
    </row>
    <row r="52" spans="5:5" x14ac:dyDescent="0.35">
      <c r="E52" s="1">
        <f t="shared" si="6"/>
        <v>0.20146954577341603</v>
      </c>
    </row>
  </sheetData>
  <mergeCells count="2">
    <mergeCell ref="F1:H1"/>
    <mergeCell ref="C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Airedale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 Frost</cp:lastModifiedBy>
  <dcterms:created xsi:type="dcterms:W3CDTF">2020-02-25T16:15:32Z</dcterms:created>
  <dcterms:modified xsi:type="dcterms:W3CDTF">2020-10-01T20:50:33Z</dcterms:modified>
</cp:coreProperties>
</file>