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evinj\Documents\AC_Tester\"/>
    </mc:Choice>
  </mc:AlternateContent>
  <xr:revisionPtr revIDLastSave="0" documentId="13_ncr:1_{94A758B9-BB37-469A-BE92-553A4C09CD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P" sheetId="1" r:id="rId1"/>
    <sheet name="C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V30" i="2"/>
  <c r="V31" i="2"/>
  <c r="U30" i="2"/>
  <c r="U31" i="2"/>
  <c r="V29" i="2"/>
  <c r="U29" i="2"/>
  <c r="P47" i="1"/>
  <c r="P46" i="1"/>
  <c r="P43" i="1"/>
  <c r="P44" i="1"/>
  <c r="P41" i="1"/>
  <c r="P40" i="1"/>
  <c r="P45" i="1"/>
  <c r="P42" i="1"/>
  <c r="P39" i="1"/>
</calcChain>
</file>

<file path=xl/sharedStrings.xml><?xml version="1.0" encoding="utf-8"?>
<sst xmlns="http://schemas.openxmlformats.org/spreadsheetml/2006/main" count="82" uniqueCount="61">
  <si>
    <t>Symbol</t>
  </si>
  <si>
    <t>Nominal</t>
  </si>
  <si>
    <t>Max</t>
  </si>
  <si>
    <t>Min</t>
  </si>
  <si>
    <t>V</t>
  </si>
  <si>
    <t>Nominal Value</t>
  </si>
  <si>
    <t>Max Value</t>
  </si>
  <si>
    <t>Min Value</t>
  </si>
  <si>
    <t>5Vdc</t>
  </si>
  <si>
    <t>R4</t>
  </si>
  <si>
    <t>R5</t>
  </si>
  <si>
    <t>R6</t>
  </si>
  <si>
    <t>R7</t>
  </si>
  <si>
    <t>Proximity Circuit Component Parameters</t>
  </si>
  <si>
    <t>Description</t>
  </si>
  <si>
    <t>Min V</t>
  </si>
  <si>
    <t>Max V</t>
  </si>
  <si>
    <t>Proximity Circuit Voltage Parameters</t>
  </si>
  <si>
    <t>Pin 5-Pin 3 Plugged in, S3 released</t>
  </si>
  <si>
    <t>Pin 5-Pin 3 Plugged in, S3 pressed</t>
  </si>
  <si>
    <t>Pin 5-Pin 3 Not connected, EV side</t>
  </si>
  <si>
    <t>Pin 5-Pin 3 Not connected, EVSE side</t>
  </si>
  <si>
    <t>Scenarios</t>
  </si>
  <si>
    <t>5V</t>
  </si>
  <si>
    <t>PP V</t>
  </si>
  <si>
    <t>Nominal NC, EV side</t>
  </si>
  <si>
    <t>Nominal Plugged in, S3 released</t>
  </si>
  <si>
    <t>Nominal Plugged in, S3 pressed</t>
  </si>
  <si>
    <t>Max NC, EV side</t>
  </si>
  <si>
    <t>Min NC, EV side</t>
  </si>
  <si>
    <t>Max Plugged in, S3 released</t>
  </si>
  <si>
    <t>Min Plugged in, S3 released</t>
  </si>
  <si>
    <t>Tolerance</t>
  </si>
  <si>
    <t>J-1772</t>
  </si>
  <si>
    <t>PP monitoring optional for AC, mandatory for DC
Modulate voltage and/or resistance?</t>
  </si>
  <si>
    <t>c</t>
  </si>
  <si>
    <t>State Bs</t>
  </si>
  <si>
    <t>State C</t>
  </si>
  <si>
    <t>State D</t>
  </si>
  <si>
    <t>Total equiv. cap</t>
  </si>
  <si>
    <t>diode volt drop</t>
  </si>
  <si>
    <t>R2B</t>
  </si>
  <si>
    <t>Ω</t>
  </si>
  <si>
    <t>R2C</t>
  </si>
  <si>
    <t>R2D</t>
  </si>
  <si>
    <t>C2</t>
  </si>
  <si>
    <t>picofarads</t>
  </si>
  <si>
    <t>n.a.</t>
  </si>
  <si>
    <t>Vd</t>
  </si>
  <si>
    <t>Parameter</t>
  </si>
  <si>
    <t>Unit</t>
  </si>
  <si>
    <t>State</t>
  </si>
  <si>
    <t>B1</t>
  </si>
  <si>
    <t>B2</t>
  </si>
  <si>
    <t>C</t>
  </si>
  <si>
    <t>D</t>
  </si>
  <si>
    <t>Control pilot state voltage range reference</t>
  </si>
  <si>
    <t>Control pilot state boundary voltage range reference</t>
  </si>
  <si>
    <t>Simulate missing diode, voltage in undefined states</t>
  </si>
  <si>
    <t>Too hgih Plugged in, S3 released</t>
  </si>
  <si>
    <t>1:state A, 2:State B1, 3:State B2, 4:State C, 5:State D, 6:State E, 7:State F, 8: Pilot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</si>
</sst>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3</xdr:row>
      <xdr:rowOff>0</xdr:rowOff>
    </xdr:from>
    <xdr:to>
      <xdr:col>9</xdr:col>
      <xdr:colOff>1866900</xdr:colOff>
      <xdr:row>24</xdr:row>
      <xdr:rowOff>166211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EC029-52DB-059E-53E6-AC4065289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" y="571500"/>
          <a:ext cx="6410325" cy="4166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400051</xdr:colOff>
      <xdr:row>26</xdr:row>
      <xdr:rowOff>102228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A98557-E583-3F79-C213-58312D6FB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381000"/>
          <a:ext cx="8934450" cy="4677403"/>
        </a:xfrm>
        <a:prstGeom prst="rect">
          <a:avLst/>
        </a:prstGeom>
      </xdr:spPr>
    </xdr:pic>
    <xdr:clientData/>
  </xdr:twoCellAnchor>
  <xdr:twoCellAnchor editAs="oneCell">
    <xdr:from>
      <xdr:col>16</xdr:col>
      <xdr:colOff>80681</xdr:colOff>
      <xdr:row>1</xdr:row>
      <xdr:rowOff>165762</xdr:rowOff>
    </xdr:from>
    <xdr:to>
      <xdr:col>27</xdr:col>
      <xdr:colOff>220425</xdr:colOff>
      <xdr:row>22</xdr:row>
      <xdr:rowOff>73768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9CD68C-0087-3F6B-03AC-218334F98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4281" y="356262"/>
          <a:ext cx="7493044" cy="3908506"/>
        </a:xfrm>
        <a:prstGeom prst="rect">
          <a:avLst/>
        </a:prstGeom>
      </xdr:spPr>
    </xdr:pic>
    <xdr:clientData/>
  </xdr:twoCellAnchor>
  <xdr:twoCellAnchor editAs="oneCell">
    <xdr:from>
      <xdr:col>29</xdr:col>
      <xdr:colOff>435429</xdr:colOff>
      <xdr:row>2</xdr:row>
      <xdr:rowOff>163286</xdr:rowOff>
    </xdr:from>
    <xdr:to>
      <xdr:col>47</xdr:col>
      <xdr:colOff>378448</xdr:colOff>
      <xdr:row>38</xdr:row>
      <xdr:rowOff>116612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41579C-448D-773A-EC9E-61BF4CC1E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750" y="544286"/>
          <a:ext cx="10964805" cy="6811326"/>
        </a:xfrm>
        <a:prstGeom prst="rect">
          <a:avLst/>
        </a:prstGeom>
      </xdr:spPr>
    </xdr:pic>
    <xdr:clientData/>
  </xdr:twoCellAnchor>
  <xdr:twoCellAnchor editAs="oneCell">
    <xdr:from>
      <xdr:col>25</xdr:col>
      <xdr:colOff>432954</xdr:colOff>
      <xdr:row>51</xdr:row>
      <xdr:rowOff>69273</xdr:rowOff>
    </xdr:from>
    <xdr:to>
      <xdr:col>37</xdr:col>
      <xdr:colOff>227854</xdr:colOff>
      <xdr:row>93</xdr:row>
      <xdr:rowOff>3705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0144FD-400B-51CC-87D8-2F6A9C4C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44454" y="9784773"/>
          <a:ext cx="7068536" cy="793543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53</xdr:row>
      <xdr:rowOff>47625</xdr:rowOff>
    </xdr:from>
    <xdr:to>
      <xdr:col>24</xdr:col>
      <xdr:colOff>553551</xdr:colOff>
      <xdr:row>70</xdr:row>
      <xdr:rowOff>143340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15274-819E-73E2-EB62-075807473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3850" y="10144125"/>
          <a:ext cx="7887801" cy="3334215"/>
        </a:xfrm>
        <a:prstGeom prst="rect">
          <a:avLst/>
        </a:prstGeom>
      </xdr:spPr>
    </xdr:pic>
    <xdr:clientData/>
  </xdr:twoCellAnchor>
  <xdr:twoCellAnchor editAs="oneCell">
    <xdr:from>
      <xdr:col>38</xdr:col>
      <xdr:colOff>259772</xdr:colOff>
      <xdr:row>50</xdr:row>
      <xdr:rowOff>138545</xdr:rowOff>
    </xdr:from>
    <xdr:to>
      <xdr:col>54</xdr:col>
      <xdr:colOff>475007</xdr:colOff>
      <xdr:row>69</xdr:row>
      <xdr:rowOff>105444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F74E36-4217-49D1-94E1-489B8A78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37636" y="8797636"/>
          <a:ext cx="9913416" cy="3257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50"/>
  <sheetViews>
    <sheetView topLeftCell="A7" zoomScale="130" zoomScaleNormal="130" workbookViewId="0">
      <selection activeCell="L49" sqref="L49"/>
    </sheetView>
  </sheetViews>
  <sheetFormatPr defaultRowHeight="14.5" x14ac:dyDescent="0.35"/>
  <cols>
    <col min="5" max="5" width="14.26953125" customWidth="1"/>
    <col min="6" max="6" width="12" customWidth="1"/>
    <col min="7" max="8" width="11" customWidth="1"/>
    <col min="9" max="9" width="11.7265625" customWidth="1"/>
    <col min="10" max="10" width="33.81640625" customWidth="1"/>
  </cols>
  <sheetData>
    <row r="2" spans="5:5" x14ac:dyDescent="0.35">
      <c r="E2" t="s">
        <v>33</v>
      </c>
    </row>
    <row r="28" spans="4:13" x14ac:dyDescent="0.35">
      <c r="D28" s="4" t="s">
        <v>13</v>
      </c>
      <c r="E28" s="4"/>
      <c r="F28" s="4"/>
      <c r="G28" s="4"/>
      <c r="H28" s="1"/>
      <c r="J28" s="4" t="s">
        <v>17</v>
      </c>
      <c r="K28" s="4"/>
      <c r="L28" s="4"/>
      <c r="M28" s="4"/>
    </row>
    <row r="29" spans="4:13" x14ac:dyDescent="0.35">
      <c r="D29" t="s">
        <v>0</v>
      </c>
      <c r="E29" t="s">
        <v>5</v>
      </c>
      <c r="F29" t="s">
        <v>6</v>
      </c>
      <c r="G29" t="s">
        <v>7</v>
      </c>
      <c r="H29" t="s">
        <v>32</v>
      </c>
      <c r="J29" t="s">
        <v>14</v>
      </c>
      <c r="K29" t="s">
        <v>15</v>
      </c>
      <c r="L29" t="s">
        <v>1</v>
      </c>
      <c r="M29" t="s">
        <v>16</v>
      </c>
    </row>
    <row r="30" spans="4:13" x14ac:dyDescent="0.35">
      <c r="D30" t="s">
        <v>8</v>
      </c>
      <c r="E30">
        <v>5</v>
      </c>
      <c r="F30">
        <v>5.25</v>
      </c>
      <c r="G30">
        <v>4.75</v>
      </c>
      <c r="H30" s="3">
        <v>0.05</v>
      </c>
      <c r="J30" t="s">
        <v>20</v>
      </c>
      <c r="K30">
        <v>4.13</v>
      </c>
      <c r="L30">
        <v>4.46</v>
      </c>
      <c r="M30">
        <v>4.78</v>
      </c>
    </row>
    <row r="31" spans="4:13" x14ac:dyDescent="0.35">
      <c r="D31" t="s">
        <v>9</v>
      </c>
      <c r="E31">
        <v>330</v>
      </c>
      <c r="F31">
        <v>363</v>
      </c>
      <c r="G31">
        <v>297</v>
      </c>
      <c r="H31" s="3">
        <v>0.1</v>
      </c>
      <c r="J31" t="s">
        <v>18</v>
      </c>
      <c r="K31">
        <v>1.23</v>
      </c>
      <c r="L31">
        <v>1.53</v>
      </c>
      <c r="M31">
        <v>1.82</v>
      </c>
    </row>
    <row r="32" spans="4:13" x14ac:dyDescent="0.35">
      <c r="D32" t="s">
        <v>10</v>
      </c>
      <c r="E32">
        <v>2700</v>
      </c>
      <c r="F32">
        <v>2970</v>
      </c>
      <c r="G32">
        <v>2430</v>
      </c>
      <c r="J32" t="s">
        <v>19</v>
      </c>
      <c r="K32">
        <v>2.38</v>
      </c>
      <c r="L32">
        <v>2.77</v>
      </c>
      <c r="M32">
        <v>3.16</v>
      </c>
    </row>
    <row r="33" spans="4:16" x14ac:dyDescent="0.35">
      <c r="D33" t="s">
        <v>11</v>
      </c>
      <c r="E33">
        <v>150</v>
      </c>
      <c r="F33">
        <v>165</v>
      </c>
      <c r="G33">
        <v>135</v>
      </c>
      <c r="J33" t="s">
        <v>21</v>
      </c>
      <c r="K33">
        <v>-0.1</v>
      </c>
      <c r="L33">
        <v>0</v>
      </c>
      <c r="M33">
        <v>0.1</v>
      </c>
    </row>
    <row r="34" spans="4:16" x14ac:dyDescent="0.35">
      <c r="D34" t="s">
        <v>12</v>
      </c>
      <c r="E34">
        <v>330</v>
      </c>
      <c r="F34">
        <v>363</v>
      </c>
      <c r="G34">
        <v>297</v>
      </c>
    </row>
    <row r="37" spans="4:16" x14ac:dyDescent="0.35">
      <c r="J37" s="4" t="s">
        <v>22</v>
      </c>
      <c r="K37" s="4"/>
      <c r="L37" s="4"/>
      <c r="M37" s="4"/>
    </row>
    <row r="38" spans="4:16" x14ac:dyDescent="0.35">
      <c r="D38" s="5" t="s">
        <v>34</v>
      </c>
      <c r="E38" s="4"/>
      <c r="F38" s="4"/>
      <c r="G38" s="4"/>
      <c r="J38" t="s">
        <v>14</v>
      </c>
      <c r="K38" t="s">
        <v>23</v>
      </c>
      <c r="L38" t="s">
        <v>9</v>
      </c>
      <c r="M38" t="s">
        <v>10</v>
      </c>
      <c r="N38" t="s">
        <v>11</v>
      </c>
      <c r="O38" t="s">
        <v>12</v>
      </c>
      <c r="P38" t="s">
        <v>24</v>
      </c>
    </row>
    <row r="39" spans="4:16" x14ac:dyDescent="0.35">
      <c r="D39" s="4"/>
      <c r="E39" s="4"/>
      <c r="F39" s="4"/>
      <c r="G39" s="4"/>
      <c r="J39" t="s">
        <v>25</v>
      </c>
      <c r="K39">
        <v>5</v>
      </c>
      <c r="L39">
        <v>330</v>
      </c>
      <c r="M39">
        <v>2700</v>
      </c>
      <c r="N39" s="2">
        <v>9.9999999999999997E+98</v>
      </c>
      <c r="O39">
        <v>0</v>
      </c>
      <c r="P39">
        <f t="shared" ref="P39:P47" si="0">(K39*(M39*(N39+O39))/(M39+N39+O39))/(L39+(M39*(N39+O39))/(M39+N39+O39))</f>
        <v>4.4554455445544559</v>
      </c>
    </row>
    <row r="40" spans="4:16" x14ac:dyDescent="0.35">
      <c r="D40" s="4"/>
      <c r="E40" s="4"/>
      <c r="F40" s="4"/>
      <c r="G40" s="4"/>
      <c r="J40" t="s">
        <v>28</v>
      </c>
      <c r="K40">
        <v>5.25</v>
      </c>
      <c r="L40">
        <v>297</v>
      </c>
      <c r="M40">
        <v>2970</v>
      </c>
      <c r="N40" s="2">
        <v>9.9999999999999997E+98</v>
      </c>
      <c r="O40">
        <v>0</v>
      </c>
      <c r="P40">
        <f t="shared" si="0"/>
        <v>4.7727272727272734</v>
      </c>
    </row>
    <row r="41" spans="4:16" x14ac:dyDescent="0.35">
      <c r="D41" s="4"/>
      <c r="E41" s="4"/>
      <c r="F41" s="4"/>
      <c r="G41" s="4"/>
      <c r="J41" t="s">
        <v>29</v>
      </c>
      <c r="K41">
        <v>4.75</v>
      </c>
      <c r="L41">
        <v>363</v>
      </c>
      <c r="M41">
        <v>2430</v>
      </c>
      <c r="N41" s="2">
        <v>9.9999999999999997E+98</v>
      </c>
      <c r="O41">
        <v>0</v>
      </c>
      <c r="P41">
        <f t="shared" si="0"/>
        <v>4.1326530612244898</v>
      </c>
    </row>
    <row r="42" spans="4:16" x14ac:dyDescent="0.35">
      <c r="D42" s="4"/>
      <c r="E42" s="4"/>
      <c r="F42" s="4"/>
      <c r="G42" s="4"/>
      <c r="J42" t="s">
        <v>26</v>
      </c>
      <c r="K42">
        <v>5</v>
      </c>
      <c r="L42">
        <v>330</v>
      </c>
      <c r="M42">
        <v>2700</v>
      </c>
      <c r="N42">
        <v>150</v>
      </c>
      <c r="O42">
        <v>0</v>
      </c>
      <c r="P42">
        <f t="shared" si="0"/>
        <v>1.5050167224080266</v>
      </c>
    </row>
    <row r="43" spans="4:16" x14ac:dyDescent="0.35">
      <c r="D43" s="4"/>
      <c r="E43" s="4"/>
      <c r="F43" s="4"/>
      <c r="G43" s="4"/>
      <c r="J43" t="s">
        <v>30</v>
      </c>
      <c r="K43">
        <v>5.25</v>
      </c>
      <c r="L43">
        <v>297</v>
      </c>
      <c r="M43">
        <v>2970</v>
      </c>
      <c r="N43">
        <v>165</v>
      </c>
      <c r="O43">
        <v>0</v>
      </c>
      <c r="P43">
        <f t="shared" si="0"/>
        <v>1.8103448275862069</v>
      </c>
    </row>
    <row r="44" spans="4:16" x14ac:dyDescent="0.35">
      <c r="D44" s="4"/>
      <c r="E44" s="4"/>
      <c r="F44" s="4"/>
      <c r="G44" s="4"/>
      <c r="J44" t="s">
        <v>31</v>
      </c>
      <c r="K44">
        <v>4.75</v>
      </c>
      <c r="L44">
        <v>363</v>
      </c>
      <c r="M44">
        <v>2430</v>
      </c>
      <c r="N44">
        <v>135</v>
      </c>
      <c r="O44">
        <v>0</v>
      </c>
      <c r="P44">
        <f t="shared" si="0"/>
        <v>1.2375361852685751</v>
      </c>
    </row>
    <row r="45" spans="4:16" x14ac:dyDescent="0.35">
      <c r="D45" s="4"/>
      <c r="E45" s="4"/>
      <c r="F45" s="4"/>
      <c r="G45" s="4"/>
      <c r="J45" t="s">
        <v>27</v>
      </c>
      <c r="K45">
        <v>5</v>
      </c>
      <c r="L45">
        <v>330</v>
      </c>
      <c r="M45">
        <v>2700</v>
      </c>
      <c r="N45">
        <v>150</v>
      </c>
      <c r="O45">
        <v>330</v>
      </c>
      <c r="P45">
        <f t="shared" si="0"/>
        <v>2.7628549501151185</v>
      </c>
    </row>
    <row r="46" spans="4:16" x14ac:dyDescent="0.35">
      <c r="K46">
        <v>5.25</v>
      </c>
      <c r="L46">
        <v>297</v>
      </c>
      <c r="M46">
        <v>2970</v>
      </c>
      <c r="N46">
        <v>165</v>
      </c>
      <c r="O46">
        <v>363</v>
      </c>
      <c r="P46">
        <f t="shared" si="0"/>
        <v>3.1578947368421053</v>
      </c>
    </row>
    <row r="47" spans="4:16" x14ac:dyDescent="0.35">
      <c r="K47">
        <v>4.75</v>
      </c>
      <c r="L47">
        <v>363</v>
      </c>
      <c r="M47">
        <v>2430</v>
      </c>
      <c r="N47">
        <v>135</v>
      </c>
      <c r="O47">
        <v>297</v>
      </c>
      <c r="P47">
        <f t="shared" si="0"/>
        <v>2.3873419685100443</v>
      </c>
    </row>
    <row r="50" spans="10:16" x14ac:dyDescent="0.35">
      <c r="J50" t="s">
        <v>59</v>
      </c>
      <c r="K50">
        <v>5</v>
      </c>
      <c r="L50">
        <v>330</v>
      </c>
      <c r="M50">
        <v>2700</v>
      </c>
      <c r="N50">
        <v>150</v>
      </c>
      <c r="O50">
        <v>50</v>
      </c>
      <c r="P50">
        <f>(K50*(M50*(N50+O50))/(M50+N50+O50))/(L50+(M50*(N50+O50))/(M50+N50+O50))</f>
        <v>1.8036072144288575</v>
      </c>
    </row>
  </sheetData>
  <mergeCells count="4">
    <mergeCell ref="D28:G28"/>
    <mergeCell ref="J28:M28"/>
    <mergeCell ref="J37:M37"/>
    <mergeCell ref="D38:G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B6E5-D423-4073-8CB6-AC9BDDCF033D}">
  <dimension ref="D9:AX48"/>
  <sheetViews>
    <sheetView tabSelected="1" topLeftCell="A16" zoomScale="55" zoomScaleNormal="55" workbookViewId="0">
      <selection activeCell="Q56" sqref="Q56"/>
    </sheetView>
  </sheetViews>
  <sheetFormatPr defaultRowHeight="14.5" x14ac:dyDescent="0.35"/>
  <cols>
    <col min="17" max="17" width="17.7265625" customWidth="1"/>
    <col min="19" max="19" width="10.26953125" customWidth="1"/>
  </cols>
  <sheetData>
    <row r="9" spans="50:50" x14ac:dyDescent="0.35">
      <c r="AX9" t="s">
        <v>35</v>
      </c>
    </row>
    <row r="28" spans="4:23" x14ac:dyDescent="0.35">
      <c r="Q28" t="s">
        <v>49</v>
      </c>
      <c r="R28" t="s">
        <v>0</v>
      </c>
      <c r="S28" t="s">
        <v>50</v>
      </c>
      <c r="T28" t="s">
        <v>1</v>
      </c>
      <c r="U28" t="s">
        <v>2</v>
      </c>
      <c r="V28" t="s">
        <v>3</v>
      </c>
    </row>
    <row r="29" spans="4:23" x14ac:dyDescent="0.35">
      <c r="Q29" t="s">
        <v>36</v>
      </c>
      <c r="R29" t="s">
        <v>41</v>
      </c>
      <c r="S29" t="s">
        <v>42</v>
      </c>
      <c r="T29">
        <v>2740</v>
      </c>
      <c r="U29">
        <f>T29*1.03</f>
        <v>2822.2000000000003</v>
      </c>
      <c r="V29">
        <f>T29*0.97</f>
        <v>2657.7999999999997</v>
      </c>
      <c r="W29" s="3">
        <v>0.03</v>
      </c>
    </row>
    <row r="30" spans="4:23" x14ac:dyDescent="0.35">
      <c r="Q30" t="s">
        <v>37</v>
      </c>
      <c r="R30" t="s">
        <v>43</v>
      </c>
      <c r="S30" t="s">
        <v>42</v>
      </c>
      <c r="T30">
        <v>882</v>
      </c>
      <c r="U30">
        <f>T30*1.03</f>
        <v>908.46</v>
      </c>
      <c r="V30">
        <f>T30*0.97</f>
        <v>855.54</v>
      </c>
    </row>
    <row r="31" spans="4:23" x14ac:dyDescent="0.35">
      <c r="D31" s="4" t="s">
        <v>58</v>
      </c>
      <c r="E31" s="4"/>
      <c r="F31" s="4"/>
      <c r="G31" s="4"/>
      <c r="H31" s="4"/>
      <c r="I31" s="4"/>
      <c r="J31" s="4"/>
      <c r="Q31" t="s">
        <v>38</v>
      </c>
      <c r="R31" t="s">
        <v>44</v>
      </c>
      <c r="S31" t="s">
        <v>42</v>
      </c>
      <c r="T31">
        <v>246</v>
      </c>
      <c r="U31">
        <f>T31*1.03</f>
        <v>253.38</v>
      </c>
      <c r="V31">
        <f>T31*0.97</f>
        <v>238.62</v>
      </c>
    </row>
    <row r="32" spans="4:23" x14ac:dyDescent="0.35">
      <c r="D32" s="4"/>
      <c r="E32" s="4"/>
      <c r="F32" s="4"/>
      <c r="G32" s="4"/>
      <c r="H32" s="4"/>
      <c r="I32" s="4"/>
      <c r="J32" s="4"/>
      <c r="Q32" t="s">
        <v>39</v>
      </c>
      <c r="R32" t="s">
        <v>45</v>
      </c>
      <c r="S32" t="s">
        <v>46</v>
      </c>
      <c r="T32" t="s">
        <v>47</v>
      </c>
      <c r="U32">
        <v>2400</v>
      </c>
      <c r="V32" t="s">
        <v>47</v>
      </c>
    </row>
    <row r="33" spans="4:31" x14ac:dyDescent="0.35">
      <c r="D33" s="4"/>
      <c r="E33" s="4"/>
      <c r="F33" s="4"/>
      <c r="G33" s="4"/>
      <c r="H33" s="4"/>
      <c r="I33" s="4"/>
      <c r="J33" s="4"/>
      <c r="Q33" t="s">
        <v>40</v>
      </c>
      <c r="R33" t="s">
        <v>48</v>
      </c>
      <c r="S33" t="s">
        <v>4</v>
      </c>
      <c r="T33">
        <v>0.7</v>
      </c>
      <c r="U33">
        <v>0.85</v>
      </c>
      <c r="V33">
        <v>0.55000000000000004</v>
      </c>
    </row>
    <row r="34" spans="4:31" x14ac:dyDescent="0.35">
      <c r="D34" s="4"/>
      <c r="E34" s="4"/>
      <c r="F34" s="4"/>
      <c r="G34" s="4"/>
      <c r="H34" s="4"/>
      <c r="I34" s="4"/>
      <c r="J34" s="4"/>
    </row>
    <row r="35" spans="4:31" x14ac:dyDescent="0.35">
      <c r="D35" s="4"/>
      <c r="E35" s="4"/>
      <c r="F35" s="4"/>
      <c r="G35" s="4"/>
      <c r="H35" s="4"/>
      <c r="I35" s="4"/>
      <c r="J35" s="4"/>
    </row>
    <row r="36" spans="4:31" x14ac:dyDescent="0.35">
      <c r="D36" s="4"/>
      <c r="E36" s="4"/>
      <c r="F36" s="4"/>
      <c r="G36" s="4"/>
      <c r="H36" s="4"/>
      <c r="I36" s="4"/>
      <c r="J36" s="4"/>
      <c r="Q36" s="4" t="s">
        <v>56</v>
      </c>
      <c r="R36" s="4"/>
      <c r="S36" s="4"/>
      <c r="T36" s="4"/>
    </row>
    <row r="37" spans="4:31" x14ac:dyDescent="0.35">
      <c r="D37" s="4"/>
      <c r="E37" s="4"/>
      <c r="F37" s="4"/>
      <c r="G37" s="4"/>
      <c r="H37" s="4"/>
      <c r="I37" s="4"/>
      <c r="J37" s="4"/>
      <c r="Q37" t="s">
        <v>51</v>
      </c>
      <c r="R37" t="s">
        <v>1</v>
      </c>
      <c r="S37" t="s">
        <v>1</v>
      </c>
      <c r="T37" t="s">
        <v>2</v>
      </c>
    </row>
    <row r="38" spans="4:31" x14ac:dyDescent="0.35">
      <c r="Q38" t="s">
        <v>52</v>
      </c>
      <c r="R38">
        <v>8.36</v>
      </c>
      <c r="S38">
        <v>9</v>
      </c>
      <c r="T38">
        <v>9.59</v>
      </c>
    </row>
    <row r="39" spans="4:31" x14ac:dyDescent="0.35">
      <c r="Q39" t="s">
        <v>53</v>
      </c>
      <c r="R39">
        <v>8.36</v>
      </c>
      <c r="S39">
        <v>9</v>
      </c>
      <c r="T39">
        <v>9.59</v>
      </c>
    </row>
    <row r="40" spans="4:31" x14ac:dyDescent="0.35">
      <c r="Q40" t="s">
        <v>54</v>
      </c>
      <c r="R40">
        <v>5.47</v>
      </c>
      <c r="S40">
        <v>6</v>
      </c>
      <c r="T40">
        <v>6.53</v>
      </c>
    </row>
    <row r="41" spans="4:31" x14ac:dyDescent="0.35">
      <c r="Q41" t="s">
        <v>55</v>
      </c>
      <c r="R41">
        <v>2.58</v>
      </c>
      <c r="S41">
        <v>3</v>
      </c>
      <c r="T41">
        <v>3.28</v>
      </c>
    </row>
    <row r="43" spans="4:31" x14ac:dyDescent="0.35">
      <c r="Q43" s="4" t="s">
        <v>57</v>
      </c>
      <c r="R43" s="4"/>
      <c r="S43" s="4"/>
      <c r="T43" s="4"/>
    </row>
    <row r="44" spans="4:31" x14ac:dyDescent="0.35">
      <c r="Q44" t="s">
        <v>51</v>
      </c>
      <c r="R44" t="s">
        <v>1</v>
      </c>
      <c r="S44" t="s">
        <v>1</v>
      </c>
      <c r="T44" t="s">
        <v>2</v>
      </c>
    </row>
    <row r="45" spans="4:31" x14ac:dyDescent="0.35">
      <c r="Q45" t="s">
        <v>52</v>
      </c>
      <c r="R45">
        <v>8</v>
      </c>
      <c r="S45">
        <v>9</v>
      </c>
      <c r="T45">
        <v>10</v>
      </c>
    </row>
    <row r="46" spans="4:31" x14ac:dyDescent="0.35">
      <c r="Q46" t="s">
        <v>53</v>
      </c>
      <c r="R46">
        <v>8</v>
      </c>
      <c r="S46">
        <v>9</v>
      </c>
      <c r="T46">
        <v>10</v>
      </c>
    </row>
    <row r="47" spans="4:31" x14ac:dyDescent="0.35">
      <c r="Q47" t="s">
        <v>54</v>
      </c>
      <c r="R47">
        <v>5</v>
      </c>
      <c r="S47">
        <v>6</v>
      </c>
      <c r="T47">
        <v>7</v>
      </c>
      <c r="AE47" t="s">
        <v>60</v>
      </c>
    </row>
    <row r="48" spans="4:31" x14ac:dyDescent="0.35">
      <c r="Q48" t="s">
        <v>55</v>
      </c>
      <c r="R48">
        <v>2</v>
      </c>
      <c r="S48">
        <v>3</v>
      </c>
      <c r="T48">
        <v>4</v>
      </c>
    </row>
  </sheetData>
  <mergeCells count="3">
    <mergeCell ref="Q36:T36"/>
    <mergeCell ref="Q43:T43"/>
    <mergeCell ref="D31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Jensen</dc:creator>
  <cp:lastModifiedBy>Kevin Jensen</cp:lastModifiedBy>
  <dcterms:created xsi:type="dcterms:W3CDTF">2015-06-05T18:17:20Z</dcterms:created>
  <dcterms:modified xsi:type="dcterms:W3CDTF">2025-08-05T18:36:16Z</dcterms:modified>
</cp:coreProperties>
</file>