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72189da39f56bee/Desktop/Coding Temple/Week 1/"/>
    </mc:Choice>
  </mc:AlternateContent>
  <xr:revisionPtr revIDLastSave="104" documentId="8_{67D7C478-D205-496E-90A8-1D4B97D3B498}" xr6:coauthVersionLast="47" xr6:coauthVersionMax="47" xr10:uidLastSave="{C0162F03-8E2E-4614-9E0B-0C56A7F29F87}"/>
  <bookViews>
    <workbookView xWindow="28680" yWindow="-120" windowWidth="29040" windowHeight="15840" xr2:uid="{00000000-000D-0000-FFFF-FFFF00000000}"/>
  </bookViews>
  <sheets>
    <sheet name="Expense Tracker" sheetId="7" r:id="rId1"/>
    <sheet name="Charts" sheetId="8" r:id="rId2"/>
  </sheets>
  <definedNames>
    <definedName name="_xlnm._FilterDatabase" localSheetId="0" hidden="1">'Expense Tracker'!$A$1:$F$60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7" l="1"/>
  <c r="B63" i="7" s="1"/>
  <c r="C51" i="8"/>
  <c r="C50" i="8"/>
  <c r="C49" i="8"/>
  <c r="B64" i="7" l="1"/>
</calcChain>
</file>

<file path=xl/sharedStrings.xml><?xml version="1.0" encoding="utf-8"?>
<sst xmlns="http://schemas.openxmlformats.org/spreadsheetml/2006/main" count="301" uniqueCount="70">
  <si>
    <t>Date</t>
  </si>
  <si>
    <t>Amount</t>
  </si>
  <si>
    <t>Transaction Type</t>
  </si>
  <si>
    <t>Category</t>
  </si>
  <si>
    <t>Account Name</t>
  </si>
  <si>
    <t>debit</t>
  </si>
  <si>
    <t>credit</t>
  </si>
  <si>
    <t>Groceries</t>
  </si>
  <si>
    <t>Amazon</t>
  </si>
  <si>
    <t>Shopping</t>
  </si>
  <si>
    <t>Gym</t>
  </si>
  <si>
    <t>Restaurants</t>
  </si>
  <si>
    <t>Target</t>
  </si>
  <si>
    <t>Television</t>
  </si>
  <si>
    <t>Paycheck</t>
  </si>
  <si>
    <t>Gas &amp; Fuel</t>
  </si>
  <si>
    <t>SoFi Checking</t>
  </si>
  <si>
    <t>Fast Food</t>
  </si>
  <si>
    <t>Service &amp; Parts</t>
  </si>
  <si>
    <t>Home Services</t>
  </si>
  <si>
    <t>Food Delivery</t>
  </si>
  <si>
    <t>Entertainment</t>
  </si>
  <si>
    <t>Hannaford</t>
  </si>
  <si>
    <t>Coffee Shops</t>
  </si>
  <si>
    <t>Sports</t>
  </si>
  <si>
    <t>Starbucks</t>
  </si>
  <si>
    <t>CVS</t>
  </si>
  <si>
    <t>Netflix</t>
  </si>
  <si>
    <t>Walgreens</t>
  </si>
  <si>
    <t>Combs Automotive</t>
  </si>
  <si>
    <t>Cumberland Farms</t>
  </si>
  <si>
    <t>Mulligans</t>
  </si>
  <si>
    <t>Bank of America Checking</t>
  </si>
  <si>
    <t>American Express Credit Card</t>
  </si>
  <si>
    <t>Citi Credit Card</t>
  </si>
  <si>
    <t>Bank of America Credit Card</t>
  </si>
  <si>
    <t>Chase Southwest Credit Card</t>
  </si>
  <si>
    <t>Tech Company</t>
  </si>
  <si>
    <t>Merchant</t>
  </si>
  <si>
    <t>DoorDash</t>
  </si>
  <si>
    <t>Exxon Mobile</t>
  </si>
  <si>
    <t>Stewart's</t>
  </si>
  <si>
    <t>Hulu</t>
  </si>
  <si>
    <t>HBO Max</t>
  </si>
  <si>
    <t>Love A Bagel</t>
  </si>
  <si>
    <t>SimpliSafe</t>
  </si>
  <si>
    <t>Ideal Fitness</t>
  </si>
  <si>
    <t>The Maple Leaf Tavern</t>
  </si>
  <si>
    <t>West Mountain</t>
  </si>
  <si>
    <t>Mount Snow</t>
  </si>
  <si>
    <t>Benedicts</t>
  </si>
  <si>
    <t>Peddlers</t>
  </si>
  <si>
    <t>Synders Restaurant</t>
  </si>
  <si>
    <t>Sports Page</t>
  </si>
  <si>
    <t>Painted Lemon</t>
  </si>
  <si>
    <t>Jiminy Peak Restaurant</t>
  </si>
  <si>
    <t>Walmart</t>
  </si>
  <si>
    <t>The Gem</t>
  </si>
  <si>
    <t>The Egg</t>
  </si>
  <si>
    <t>Jiminy Peak</t>
  </si>
  <si>
    <t>Column Labels</t>
  </si>
  <si>
    <t>Grand Total</t>
  </si>
  <si>
    <t>Row Labels</t>
  </si>
  <si>
    <t>Sum of Amount</t>
  </si>
  <si>
    <t>Budgets</t>
  </si>
  <si>
    <t>Income Total</t>
  </si>
  <si>
    <t>Spending Total</t>
  </si>
  <si>
    <t>Total Cash</t>
  </si>
  <si>
    <t>Count of Account Name</t>
  </si>
  <si>
    <t>Amount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</si>
</sst>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42" applyFont="1" applyAlignment="1">
      <alignment horizontal="left" vertical="top"/>
    </xf>
    <xf numFmtId="0" fontId="0" fillId="33" borderId="0" xfId="0" applyFill="1"/>
    <xf numFmtId="0" fontId="0" fillId="33" borderId="0" xfId="0" applyFill="1" applyAlignment="1">
      <alignment horizontal="left"/>
    </xf>
    <xf numFmtId="6" fontId="0" fillId="0" borderId="0" xfId="0" applyNumberFormat="1"/>
    <xf numFmtId="0" fontId="16" fillId="0" borderId="0" xfId="0" applyFont="1"/>
    <xf numFmtId="0" fontId="16" fillId="34" borderId="0" xfId="0" applyFont="1" applyFill="1"/>
    <xf numFmtId="44" fontId="16" fillId="34" borderId="0" xfId="42" applyFont="1" applyFill="1" applyAlignment="1">
      <alignment horizontal="left" vertical="top"/>
    </xf>
    <xf numFmtId="0" fontId="16" fillId="0" borderId="10" xfId="0" applyFont="1" applyBorder="1"/>
    <xf numFmtId="44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[personal_expense_tracker_3_7.xlsx]Charts!PivotTable7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Categorical</a:t>
            </a:r>
            <a:r>
              <a:rPr lang="en-US" baseline="0"/>
              <a:t> Food Spending, Jan'23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0592817264065813E-2"/>
              <c:y val="2.804382958037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1107143390748E-2"/>
              <c:y val="1.98704534921910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570196277647456E-2"/>
              <c:y val="-1.71805964993286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015767953104535E-2"/>
              <c:y val="-6.8259517311912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78-40EB-A5DC-C6616300FA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78-40EB-A5DC-C6616300FA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8-40EB-A5DC-C6616300FA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78-40EB-A5DC-C6616300FAE6}"/>
              </c:ext>
            </c:extLst>
          </c:dPt>
          <c:dLbls>
            <c:dLbl>
              <c:idx val="0"/>
              <c:layout>
                <c:manualLayout>
                  <c:x val="-1.6570196277647456E-2"/>
                  <c:y val="-1.718059649932867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78-40EB-A5DC-C6616300FAE6}"/>
                </c:ext>
              </c:extLst>
            </c:dLbl>
            <c:dLbl>
              <c:idx val="1"/>
              <c:layout>
                <c:manualLayout>
                  <c:x val="7.0592817264065813E-2"/>
                  <c:y val="2.8043829580372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78-40EB-A5DC-C6616300FAE6}"/>
                </c:ext>
              </c:extLst>
            </c:dLbl>
            <c:dLbl>
              <c:idx val="2"/>
              <c:layout>
                <c:manualLayout>
                  <c:x val="1.101107143390748E-2"/>
                  <c:y val="1.987045349219107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78-40EB-A5DC-C6616300FAE6}"/>
                </c:ext>
              </c:extLst>
            </c:dLbl>
            <c:dLbl>
              <c:idx val="3"/>
              <c:layout>
                <c:manualLayout>
                  <c:x val="-2.2015767953104535E-2"/>
                  <c:y val="-6.825951731191279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78-40EB-A5DC-C6616300F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Charts!$A$4:$A$8</c:f>
              <c:strCache>
                <c:ptCount val="4"/>
                <c:pt idx="0">
                  <c:v>Fast Food</c:v>
                </c:pt>
                <c:pt idx="1">
                  <c:v>Food Delivery</c:v>
                </c:pt>
                <c:pt idx="2">
                  <c:v>Groceries</c:v>
                </c:pt>
                <c:pt idx="3">
                  <c:v>Restaurants</c:v>
                </c:pt>
              </c:strCache>
            </c:strRef>
          </c:cat>
          <c:val>
            <c:numRef>
              <c:f>Charts!$B$4:$B$8</c:f>
              <c:numCache>
                <c:formatCode>General</c:formatCode>
                <c:ptCount val="4"/>
                <c:pt idx="0">
                  <c:v>19</c:v>
                </c:pt>
                <c:pt idx="1">
                  <c:v>77.710000000000008</c:v>
                </c:pt>
                <c:pt idx="2">
                  <c:v>392.64</c:v>
                </c:pt>
                <c:pt idx="3">
                  <c:v>303.42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8-40EB-A5DC-C6616300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[personal_expense_tracker_3_7.xlsx]Charts!PivotTable8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</a:t>
            </a:r>
            <a:r>
              <a:rPr lang="en-US" baseline="0"/>
              <a:t> Spending, Jan '23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118525021949078E-3"/>
              <c:y val="-0.275107362272776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03165260852291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559262510973895E-3"/>
              <c:y val="-5.62719604648862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5146403099241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31301241084734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8155500645675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2191609389901298E-17"/>
              <c:y val="-5.62719604648862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2191609389901298E-17"/>
              <c:y val="-5.3145740439059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6.87768405681941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095804694950649E-17"/>
              <c:y val="-4.68933003874051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8.1281720671502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00039040826464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559262510974539E-3"/>
              <c:y val="-5.6271960464886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E5-4F80-8696-A3A34ABBBA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8E5-4F80-8696-A3A34ABBBA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E5-4F80-8696-A3A34ABBBA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E5-4F80-8696-A3A34ABBBA8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E5-4F80-8696-A3A34ABBBA8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E5-4F80-8696-A3A34ABBBA8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E5-4F80-8696-A3A34ABBBA8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E5-4F80-8696-A3A34ABBBA8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E5-4F80-8696-A3A34ABBBA8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E5-4F80-8696-A3A34ABBBA8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8E5-4F80-8696-A3A34ABBBA8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E5-4F80-8696-A3A34ABBBA8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8E5-4F80-8696-A3A34ABBBA85}"/>
              </c:ext>
            </c:extLst>
          </c:dPt>
          <c:dLbls>
            <c:dLbl>
              <c:idx val="0"/>
              <c:layout>
                <c:manualLayout>
                  <c:x val="-1.6095804694950649E-17"/>
                  <c:y val="-4.6893300387405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E5-4F80-8696-A3A34ABBBA85}"/>
                </c:ext>
              </c:extLst>
            </c:dLbl>
            <c:dLbl>
              <c:idx val="1"/>
              <c:layout>
                <c:manualLayout>
                  <c:x val="0"/>
                  <c:y val="-6.8776840568194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E5-4F80-8696-A3A34ABBBA85}"/>
                </c:ext>
              </c:extLst>
            </c:dLbl>
            <c:dLbl>
              <c:idx val="2"/>
              <c:layout>
                <c:manualLayout>
                  <c:x val="-3.2191609389901298E-17"/>
                  <c:y val="-5.314574043905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E5-4F80-8696-A3A34ABBBA85}"/>
                </c:ext>
              </c:extLst>
            </c:dLbl>
            <c:dLbl>
              <c:idx val="3"/>
              <c:layout>
                <c:manualLayout>
                  <c:x val="3.2191609389901298E-17"/>
                  <c:y val="-5.6271960464886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E5-4F80-8696-A3A34ABBBA85}"/>
                </c:ext>
              </c:extLst>
            </c:dLbl>
            <c:dLbl>
              <c:idx val="4"/>
              <c:layout>
                <c:manualLayout>
                  <c:x val="0"/>
                  <c:y val="-7.8155500645675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E5-4F80-8696-A3A34ABBBA85}"/>
                </c:ext>
              </c:extLst>
            </c:dLbl>
            <c:dLbl>
              <c:idx val="5"/>
              <c:layout>
                <c:manualLayout>
                  <c:x val="0"/>
                  <c:y val="-0.13130124108473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E5-4F80-8696-A3A34ABBBA85}"/>
                </c:ext>
              </c:extLst>
            </c:dLbl>
            <c:dLbl>
              <c:idx val="6"/>
              <c:layout>
                <c:manualLayout>
                  <c:x val="0"/>
                  <c:y val="-3.7514640309924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E5-4F80-8696-A3A34ABBBA85}"/>
                </c:ext>
              </c:extLst>
            </c:dLbl>
            <c:dLbl>
              <c:idx val="7"/>
              <c:layout>
                <c:manualLayout>
                  <c:x val="1.7559262510973895E-3"/>
                  <c:y val="-5.6271960464886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E5-4F80-8696-A3A34ABBBA85}"/>
                </c:ext>
              </c:extLst>
            </c:dLbl>
            <c:dLbl>
              <c:idx val="8"/>
              <c:layout>
                <c:manualLayout>
                  <c:x val="0"/>
                  <c:y val="-0.10316526085229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E5-4F80-8696-A3A34ABBBA85}"/>
                </c:ext>
              </c:extLst>
            </c:dLbl>
            <c:dLbl>
              <c:idx val="9"/>
              <c:layout>
                <c:manualLayout>
                  <c:x val="3.5118525021949078E-3"/>
                  <c:y val="-0.27510736227277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E5-4F80-8696-A3A34ABBBA85}"/>
                </c:ext>
              </c:extLst>
            </c:dLbl>
            <c:dLbl>
              <c:idx val="10"/>
              <c:layout>
                <c:manualLayout>
                  <c:x val="0"/>
                  <c:y val="-8.128172067150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8E5-4F80-8696-A3A34ABBBA85}"/>
                </c:ext>
              </c:extLst>
            </c:dLbl>
            <c:dLbl>
              <c:idx val="11"/>
              <c:layout>
                <c:manualLayout>
                  <c:x val="0"/>
                  <c:y val="-0.100039040826464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8E5-4F80-8696-A3A34ABBBA85}"/>
                </c:ext>
              </c:extLst>
            </c:dLbl>
            <c:dLbl>
              <c:idx val="12"/>
              <c:layout>
                <c:manualLayout>
                  <c:x val="-1.7559262510974539E-3"/>
                  <c:y val="-5.6271960464886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8E5-4F80-8696-A3A34ABBB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Charts!$A$25:$A$38</c:f>
              <c:strCache>
                <c:ptCount val="13"/>
                <c:pt idx="0">
                  <c:v>Coffee Shops</c:v>
                </c:pt>
                <c:pt idx="1">
                  <c:v>Entertainment</c:v>
                </c:pt>
                <c:pt idx="2">
                  <c:v>Fast Food</c:v>
                </c:pt>
                <c:pt idx="3">
                  <c:v>Food Delivery</c:v>
                </c:pt>
                <c:pt idx="4">
                  <c:v>Gas &amp; Fuel</c:v>
                </c:pt>
                <c:pt idx="5">
                  <c:v>Groceries</c:v>
                </c:pt>
                <c:pt idx="6">
                  <c:v>Gym</c:v>
                </c:pt>
                <c:pt idx="7">
                  <c:v>Home Services</c:v>
                </c:pt>
                <c:pt idx="8">
                  <c:v>Restaurants</c:v>
                </c:pt>
                <c:pt idx="9">
                  <c:v>Service &amp; Parts</c:v>
                </c:pt>
                <c:pt idx="10">
                  <c:v>Shopping</c:v>
                </c:pt>
                <c:pt idx="11">
                  <c:v>Sports</c:v>
                </c:pt>
                <c:pt idx="12">
                  <c:v>Television</c:v>
                </c:pt>
              </c:strCache>
            </c:strRef>
          </c:cat>
          <c:val>
            <c:numRef>
              <c:f>Charts!$B$25:$B$38</c:f>
              <c:numCache>
                <c:formatCode>General</c:formatCode>
                <c:ptCount val="13"/>
                <c:pt idx="0">
                  <c:v>55</c:v>
                </c:pt>
                <c:pt idx="1">
                  <c:v>132.49</c:v>
                </c:pt>
                <c:pt idx="2">
                  <c:v>19</c:v>
                </c:pt>
                <c:pt idx="3">
                  <c:v>77.710000000000008</c:v>
                </c:pt>
                <c:pt idx="4">
                  <c:v>181.48000000000002</c:v>
                </c:pt>
                <c:pt idx="5">
                  <c:v>392.6400000000001</c:v>
                </c:pt>
                <c:pt idx="6">
                  <c:v>35</c:v>
                </c:pt>
                <c:pt idx="7">
                  <c:v>29.95</c:v>
                </c:pt>
                <c:pt idx="8">
                  <c:v>303.42</c:v>
                </c:pt>
                <c:pt idx="9">
                  <c:v>1003.45</c:v>
                </c:pt>
                <c:pt idx="10">
                  <c:v>183.09</c:v>
                </c:pt>
                <c:pt idx="11">
                  <c:v>281.51</c:v>
                </c:pt>
                <c:pt idx="12">
                  <c:v>12.68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5-4F80-8696-A3A34ABBB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285952"/>
        <c:axId val="968746800"/>
      </c:barChart>
      <c:catAx>
        <c:axId val="11432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46800"/>
        <c:crosses val="autoZero"/>
        <c:auto val="1"/>
        <c:lblAlgn val="ctr"/>
        <c:lblOffset val="100"/>
        <c:noMultiLvlLbl val="0"/>
      </c:catAx>
      <c:valAx>
        <c:axId val="9687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[personal_expense_tracker_3_7.xlsx]Charts!PivotTable9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Purchases</a:t>
            </a:r>
            <a:r>
              <a:rPr lang="en-US" baseline="0"/>
              <a:t> per </a:t>
            </a:r>
            <a:r>
              <a:rPr lang="en-US"/>
              <a:t>Account, Jan '23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Charts!$K$3:$K$4</c:f>
              <c:strCache>
                <c:ptCount val="1"/>
                <c:pt idx="0">
                  <c:v>American Express 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Charts!$K$5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741-8256-FD1D93E21138}"/>
            </c:ext>
          </c:extLst>
        </c:ser>
        <c:ser>
          <c:idx val="1"/>
          <c:order val="1"/>
          <c:tx>
            <c:strRef>
              <c:f>Charts!$L$3:$L$4</c:f>
              <c:strCache>
                <c:ptCount val="1"/>
                <c:pt idx="0">
                  <c:v>Bank of America Checking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Charts!$L$5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0-4741-8256-FD1D93E21138}"/>
            </c:ext>
          </c:extLst>
        </c:ser>
        <c:ser>
          <c:idx val="2"/>
          <c:order val="2"/>
          <c:tx>
            <c:strRef>
              <c:f>Charts!$M$3:$M$4</c:f>
              <c:strCache>
                <c:ptCount val="1"/>
                <c:pt idx="0">
                  <c:v>Bank of America 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Charts!$M$5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0-4741-8256-FD1D93E21138}"/>
            </c:ext>
          </c:extLst>
        </c:ser>
        <c:ser>
          <c:idx val="3"/>
          <c:order val="3"/>
          <c:tx>
            <c:strRef>
              <c:f>Charts!$N$3:$N$4</c:f>
              <c:strCache>
                <c:ptCount val="1"/>
                <c:pt idx="0">
                  <c:v>Chase Southwest Credit Card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Charts!$N$5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0-4741-8256-FD1D93E21138}"/>
            </c:ext>
          </c:extLst>
        </c:ser>
        <c:ser>
          <c:idx val="4"/>
          <c:order val="4"/>
          <c:tx>
            <c:strRef>
              <c:f>Charts!$O$3:$O$4</c:f>
              <c:strCache>
                <c:ptCount val="1"/>
                <c:pt idx="0">
                  <c:v>Citi Credit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Charts!$J$5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Charts!$O$5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0-4741-8256-FD1D93E2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969088"/>
        <c:axId val="1301174944"/>
      </c:barChart>
      <c:catAx>
        <c:axId val="14279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74944"/>
        <c:crosses val="autoZero"/>
        <c:auto val="1"/>
        <c:lblAlgn val="ctr"/>
        <c:lblOffset val="100"/>
        <c:noMultiLvlLbl val="0"/>
      </c:catAx>
      <c:valAx>
        <c:axId val="13011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[personal_expense_tracker_3_7.xlsx]Charts!PivotTable10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Shopping</a:t>
            </a:r>
            <a:r>
              <a:rPr lang="en-US" baseline="0"/>
              <a:t> per Retailer ($), Jan '23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Charts!$K$23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Charts!$J$24:$J$28</c:f>
              <c:strCache>
                <c:ptCount val="4"/>
                <c:pt idx="0">
                  <c:v>Amazon</c:v>
                </c:pt>
                <c:pt idx="1">
                  <c:v>CVS</c:v>
                </c:pt>
                <c:pt idx="2">
                  <c:v>Walgreens</c:v>
                </c:pt>
                <c:pt idx="3">
                  <c:v>Walmart</c:v>
                </c:pt>
              </c:strCache>
            </c:strRef>
          </c:cat>
          <c:val>
            <c:numRef>
              <c:f>Charts!$K$24:$K$28</c:f>
              <c:numCache>
                <c:formatCode>General</c:formatCode>
                <c:ptCount val="4"/>
                <c:pt idx="0">
                  <c:v>94.84</c:v>
                </c:pt>
                <c:pt idx="1">
                  <c:v>31.31</c:v>
                </c:pt>
                <c:pt idx="2">
                  <c:v>16.28</c:v>
                </c:pt>
                <c:pt idx="3">
                  <c:v>40.659999999999997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3-47D0-8C67-918DC15D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057344"/>
        <c:axId val="981830240"/>
      </c:barChart>
      <c:catAx>
        <c:axId val="128805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30240"/>
        <c:crosses val="autoZero"/>
        <c:auto val="1"/>
        <c:lblAlgn val="ctr"/>
        <c:lblOffset val="100"/>
        <c:noMultiLvlLbl val="0"/>
      </c:catAx>
      <c:valAx>
        <c:axId val="9818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[personal_expense_tracker_3_7.xlsx]Charts!PivotTable11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Grocery</a:t>
            </a:r>
            <a:r>
              <a:rPr lang="en-US" baseline="0"/>
              <a:t> Spending per Store ($), Jan'23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15473441108545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Charts!$F$48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4B1-4787-B708-C2A4A57EB3BE}"/>
              </c:ext>
            </c:extLst>
          </c:dPt>
          <c:dLbls>
            <c:dLbl>
              <c:idx val="0"/>
              <c:layout>
                <c:manualLayout>
                  <c:x val="0"/>
                  <c:y val="-0.115473441108545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B1-4787-B708-C2A4A57EB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Charts!$E$49:$E$53</c:f>
              <c:strCache>
                <c:ptCount val="4"/>
                <c:pt idx="0">
                  <c:v>Cumberland Farms</c:v>
                </c:pt>
                <c:pt idx="1">
                  <c:v>Hannaford</c:v>
                </c:pt>
                <c:pt idx="2">
                  <c:v>Stewart's</c:v>
                </c:pt>
                <c:pt idx="3">
                  <c:v>Target</c:v>
                </c:pt>
              </c:strCache>
            </c:strRef>
          </c:cat>
          <c:val>
            <c:numRef>
              <c:f>Charts!$F$49:$F$53</c:f>
              <c:numCache>
                <c:formatCode>General</c:formatCode>
                <c:ptCount val="4"/>
                <c:pt idx="0">
                  <c:v>12.17</c:v>
                </c:pt>
                <c:pt idx="1">
                  <c:v>119.99</c:v>
                </c:pt>
                <c:pt idx="2">
                  <c:v>56.34</c:v>
                </c:pt>
                <c:pt idx="3">
                  <c:v>204.14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1-4787-B708-C2A4A57E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818256"/>
        <c:axId val="1117932208"/>
      </c:barChart>
      <c:catAx>
        <c:axId val="10388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32208"/>
        <c:crosses val="autoZero"/>
        <c:auto val="1"/>
        <c:lblAlgn val="ctr"/>
        <c:lblOffset val="100"/>
        <c:noMultiLvlLbl val="0"/>
      </c:catAx>
      <c:valAx>
        <c:axId val="11179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34924</xdr:colOff>
      <xdr:row>2</xdr:row>
      <xdr:rowOff>68261</xdr:rowOff>
    </xdr:from>
    <xdr:to>
      <xdr:col>8</xdr:col>
      <xdr:colOff>904874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6D76E-D2C7-B201-832B-5A74AB8B7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206375</xdr:colOff>
      <xdr:row>22</xdr:row>
      <xdr:rowOff>131760</xdr:rowOff>
    </xdr:from>
    <xdr:to>
      <xdr:col>8</xdr:col>
      <xdr:colOff>866775</xdr:colOff>
      <xdr:row>45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F9B22-5653-61EB-017C-28F065058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1022350</xdr:colOff>
      <xdr:row>4</xdr:row>
      <xdr:rowOff>160337</xdr:rowOff>
    </xdr:from>
    <xdr:to>
      <xdr:col>13</xdr:col>
      <xdr:colOff>638176</xdr:colOff>
      <xdr:row>20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8605A-ADCB-BC71-8DE5-80E80C31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952499</xdr:colOff>
      <xdr:row>28</xdr:row>
      <xdr:rowOff>74611</xdr:rowOff>
    </xdr:from>
    <xdr:to>
      <xdr:col>15</xdr:col>
      <xdr:colOff>365124</xdr:colOff>
      <xdr:row>45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02AF52-0F98-7210-990F-2A5811E19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</xdr:colOff>
      <xdr:row>46</xdr:row>
      <xdr:rowOff>30162</xdr:rowOff>
    </xdr:from>
    <xdr:to>
      <xdr:col>10</xdr:col>
      <xdr:colOff>901700</xdr:colOff>
      <xdr:row>61</xdr:row>
      <xdr:rowOff>65087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1F32FD-7044-0A1B-3291-8105B5106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erson" refreshedDate="44992.698394907406" createdVersion="8" refreshedVersion="8" minRefreshableVersion="3" recordCount="64" xr:uid="{64575C30-6504-45F1-B3BE-6548444F9888}">
  <cacheSource type="worksheet">
    <worksheetSource ref="A1:F1048576" sheet="Expense Tracker"/>
  </cacheSource>
  <cacheFields count="6">
    <cacheField name="Date" numFmtId="0">
      <sharedItems containsDate="1" containsBlank="1" containsMixedTypes="1" minDate="2023-01-01T00:00:00" maxDate="2023-02-01T00:00:00"/>
    </cacheField>
    <cacheField name="Merchant" numFmtId="0">
      <sharedItems containsBlank="1" containsMixedTypes="1" containsNumber="1" minValue="358.30000000000109" maxValue="3065.7200000000003" count="36">
        <s v="Stewart's"/>
        <s v="Walgreens"/>
        <s v="Peddlers"/>
        <s v="Synders Restaurant"/>
        <s v="Mulligans"/>
        <s v="Target"/>
        <s v="Starbucks"/>
        <s v="Benedicts"/>
        <s v="CVS"/>
        <s v="Exxon Mobile"/>
        <s v="Amazon"/>
        <s v="DoorDash"/>
        <s v="West Mountain"/>
        <s v="Sports Page"/>
        <s v="Mount Snow"/>
        <s v="Combs Automotive"/>
        <s v="The Maple Leaf Tavern"/>
        <s v="Tech Company"/>
        <s v="Love A Bagel"/>
        <s v="HBO Max"/>
        <s v="Ideal Fitness"/>
        <s v="SimpliSafe"/>
        <s v="Painted Lemon"/>
        <s v="Jiminy Peak"/>
        <s v="Jiminy Peak Restaurant"/>
        <s v="Cumberland Farms"/>
        <s v="Walmart"/>
        <s v="Hannaford"/>
        <s v="The Gem"/>
        <s v="Netflix"/>
        <s v="Hulu"/>
        <s v="The Egg"/>
        <m/>
        <n v="3065.7200000000003"/>
        <n v="2707.4199999999992"/>
        <n v="358.30000000000109"/>
      </sharedItems>
    </cacheField>
    <cacheField name="Amount" numFmtId="44">
      <sharedItems containsString="0" containsBlank="1" containsNumber="1" minValue="1.92" maxValue="1509.13"/>
    </cacheField>
    <cacheField name="Transaction Type" numFmtId="0">
      <sharedItems containsBlank="1"/>
    </cacheField>
    <cacheField name="Category" numFmtId="0">
      <sharedItems containsBlank="1" count="15">
        <s v="Groceries"/>
        <s v="Shopping"/>
        <s v="Restaurants"/>
        <s v="Coffee Shops"/>
        <s v="Gas &amp; Fuel"/>
        <s v="Food Delivery"/>
        <s v="Sports"/>
        <s v="Service &amp; Parts"/>
        <s v="Paycheck"/>
        <s v="Fast Food"/>
        <s v="Entertainment"/>
        <s v="Gym"/>
        <s v="Home Services"/>
        <s v="Television"/>
        <m/>
      </sharedItems>
    </cacheField>
    <cacheField name="Accoun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erson" refreshedDate="44992.701385763889" createdVersion="8" refreshedVersion="8" minRefreshableVersion="3" recordCount="59" xr:uid="{43706122-CCB1-45D5-B07E-1FCBB7C773ED}">
  <cacheSource type="worksheet">
    <worksheetSource ref="A1:F60" sheet="Expense Tracker"/>
  </cacheSource>
  <cacheFields count="6">
    <cacheField name="Date" numFmtId="14">
      <sharedItems containsSemiMixedTypes="0" containsNonDate="0" containsDate="1" containsString="0" minDate="2023-01-01T00:00:00" maxDate="2023-02-01T00:00:00" count="25">
        <d v="2023-01-01T00:00:00"/>
        <d v="2023-01-02T00:00:00"/>
        <d v="2023-01-03T00:00:00"/>
        <d v="2023-01-04T00:00:00"/>
        <d v="2023-01-06T00:00:00"/>
        <d v="2023-01-07T00:00:00"/>
        <d v="2023-01-08T00:00:00"/>
        <d v="2023-01-09T00:00:00"/>
        <d v="2023-01-11T00:00:00"/>
        <d v="2023-01-12T00:00:00"/>
        <d v="2023-01-13T00:00:00"/>
        <d v="2023-01-15T00:00:00"/>
        <d v="2023-01-17T00:00:00"/>
        <d v="2023-01-18T00:00:00"/>
        <d v="2023-01-19T00:00:00"/>
        <d v="2023-01-20T00:00:00"/>
        <d v="2023-01-22T00:00:00"/>
        <d v="2023-01-23T00:00:00"/>
        <d v="2023-01-24T00:00:00"/>
        <d v="2023-01-25T00:00:00"/>
        <d v="2023-01-26T00:00:00"/>
        <d v="2023-01-27T00:00:00"/>
        <d v="2023-01-29T00:00:00"/>
        <d v="2023-01-30T00:00:00"/>
        <d v="2023-01-31T00:00:00"/>
      </sharedItems>
    </cacheField>
    <cacheField name="Merchant" numFmtId="0">
      <sharedItems/>
    </cacheField>
    <cacheField name="Amount" numFmtId="44">
      <sharedItems containsSemiMixedTypes="0" containsString="0" containsNumber="1" minValue="1.92" maxValue="1509.13"/>
    </cacheField>
    <cacheField name="Transaction Type" numFmtId="0">
      <sharedItems count="2">
        <s v="debit"/>
        <s v="credit"/>
      </sharedItems>
    </cacheField>
    <cacheField name="Category" numFmtId="0">
      <sharedItems count="14">
        <s v="Groceries"/>
        <s v="Shopping"/>
        <s v="Restaurants"/>
        <s v="Coffee Shops"/>
        <s v="Gas &amp; Fuel"/>
        <s v="Food Delivery"/>
        <s v="Sports"/>
        <s v="Service &amp; Parts"/>
        <s v="Paycheck"/>
        <s v="Fast Food"/>
        <s v="Entertainment"/>
        <s v="Gym"/>
        <s v="Home Services"/>
        <s v="Television"/>
      </sharedItems>
    </cacheField>
    <cacheField name="Account Name" numFmtId="0">
      <sharedItems count="6">
        <s v="Chase Southwest Credit Card"/>
        <s v="Bank of America Checking"/>
        <s v="American Express Credit Card"/>
        <s v="SoFi Checking"/>
        <s v="Citi Credit Card"/>
        <s v="Bank of America Cred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3-01-01T00:00:00"/>
    <x v="0"/>
    <n v="5.01"/>
    <s v="debit"/>
    <x v="0"/>
    <s v="Chase Southwest Credit Card"/>
  </r>
  <r>
    <d v="2023-01-01T00:00:00"/>
    <x v="1"/>
    <n v="16.28"/>
    <s v="debit"/>
    <x v="1"/>
    <s v="Chase Southwest Credit Card"/>
  </r>
  <r>
    <d v="2023-01-02T00:00:00"/>
    <x v="2"/>
    <n v="35.25"/>
    <s v="debit"/>
    <x v="2"/>
    <s v="Chase Southwest Credit Card"/>
  </r>
  <r>
    <d v="2023-01-02T00:00:00"/>
    <x v="0"/>
    <n v="1.92"/>
    <s v="debit"/>
    <x v="0"/>
    <s v="Chase Southwest Credit Card"/>
  </r>
  <r>
    <d v="2023-01-02T00:00:00"/>
    <x v="3"/>
    <n v="36.229999999999997"/>
    <s v="debit"/>
    <x v="2"/>
    <s v="Chase Southwest Credit Card"/>
  </r>
  <r>
    <d v="2023-01-03T00:00:00"/>
    <x v="4"/>
    <n v="22.47"/>
    <s v="debit"/>
    <x v="2"/>
    <s v="Chase Southwest Credit Card"/>
  </r>
  <r>
    <d v="2023-01-03T00:00:00"/>
    <x v="5"/>
    <n v="44.37"/>
    <s v="debit"/>
    <x v="0"/>
    <s v="Bank of America Checking"/>
  </r>
  <r>
    <d v="2023-01-04T00:00:00"/>
    <x v="6"/>
    <n v="15"/>
    <s v="debit"/>
    <x v="3"/>
    <s v="Chase Southwest Credit Card"/>
  </r>
  <r>
    <d v="2023-01-04T00:00:00"/>
    <x v="7"/>
    <n v="27.55"/>
    <s v="debit"/>
    <x v="2"/>
    <s v="Chase Southwest Credit Card"/>
  </r>
  <r>
    <d v="2023-01-06T00:00:00"/>
    <x v="6"/>
    <n v="15"/>
    <s v="debit"/>
    <x v="3"/>
    <s v="American Express Credit Card"/>
  </r>
  <r>
    <d v="2023-01-06T00:00:00"/>
    <x v="8"/>
    <n v="31.31"/>
    <s v="debit"/>
    <x v="1"/>
    <s v="Chase Southwest Credit Card"/>
  </r>
  <r>
    <d v="2023-01-06T00:00:00"/>
    <x v="9"/>
    <n v="50.06"/>
    <s v="debit"/>
    <x v="4"/>
    <s v="Chase Southwest Credit Card"/>
  </r>
  <r>
    <d v="2023-01-07T00:00:00"/>
    <x v="6"/>
    <n v="15"/>
    <s v="debit"/>
    <x v="3"/>
    <s v="American Express Credit Card"/>
  </r>
  <r>
    <d v="2023-01-08T00:00:00"/>
    <x v="10"/>
    <n v="6.2"/>
    <s v="debit"/>
    <x v="1"/>
    <s v="Chase Southwest Credit Card"/>
  </r>
  <r>
    <d v="2023-01-08T00:00:00"/>
    <x v="11"/>
    <n v="58.28"/>
    <s v="debit"/>
    <x v="5"/>
    <s v="Chase Southwest Credit Card"/>
  </r>
  <r>
    <d v="2023-01-08T00:00:00"/>
    <x v="2"/>
    <n v="16"/>
    <s v="debit"/>
    <x v="2"/>
    <s v="Chase Southwest Credit Card"/>
  </r>
  <r>
    <d v="2023-01-09T00:00:00"/>
    <x v="0"/>
    <n v="10"/>
    <s v="debit"/>
    <x v="0"/>
    <s v="American Express Credit Card"/>
  </r>
  <r>
    <d v="2023-01-09T00:00:00"/>
    <x v="12"/>
    <n v="58.85"/>
    <s v="debit"/>
    <x v="6"/>
    <s v="American Express Credit Card"/>
  </r>
  <r>
    <d v="2023-01-09T00:00:00"/>
    <x v="5"/>
    <n v="52.54"/>
    <s v="debit"/>
    <x v="0"/>
    <s v="Bank of America Checking"/>
  </r>
  <r>
    <d v="2023-01-09T00:00:00"/>
    <x v="10"/>
    <n v="10.69"/>
    <s v="debit"/>
    <x v="1"/>
    <s v="Chase Southwest Credit Card"/>
  </r>
  <r>
    <d v="2023-01-09T00:00:00"/>
    <x v="13"/>
    <n v="64.150000000000006"/>
    <s v="debit"/>
    <x v="6"/>
    <s v="Chase Southwest Credit Card"/>
  </r>
  <r>
    <d v="2023-01-11T00:00:00"/>
    <x v="14"/>
    <n v="99.51"/>
    <s v="debit"/>
    <x v="6"/>
    <s v="American Express Credit Card"/>
  </r>
  <r>
    <d v="2023-01-11T00:00:00"/>
    <x v="15"/>
    <n v="1003.45"/>
    <s v="debit"/>
    <x v="7"/>
    <s v="American Express Credit Card"/>
  </r>
  <r>
    <d v="2023-01-11T00:00:00"/>
    <x v="10"/>
    <n v="32.03"/>
    <s v="debit"/>
    <x v="1"/>
    <s v="Chase Southwest Credit Card"/>
  </r>
  <r>
    <d v="2023-01-11T00:00:00"/>
    <x v="16"/>
    <n v="50.74"/>
    <s v="debit"/>
    <x v="2"/>
    <s v="Chase Southwest Credit Card"/>
  </r>
  <r>
    <d v="2023-01-11T00:00:00"/>
    <x v="17"/>
    <n v="50"/>
    <s v="credit"/>
    <x v="8"/>
    <s v="SoFi Checking"/>
  </r>
  <r>
    <d v="2023-01-12T00:00:00"/>
    <x v="18"/>
    <n v="19"/>
    <s v="debit"/>
    <x v="9"/>
    <s v="Chase Southwest Credit Card"/>
  </r>
  <r>
    <d v="2023-01-12T00:00:00"/>
    <x v="19"/>
    <n v="7.49"/>
    <s v="debit"/>
    <x v="10"/>
    <s v="Chase Southwest Credit Card"/>
  </r>
  <r>
    <d v="2023-01-13T00:00:00"/>
    <x v="20"/>
    <n v="35"/>
    <s v="debit"/>
    <x v="11"/>
    <s v="American Express Credit Card"/>
  </r>
  <r>
    <d v="2023-01-13T00:00:00"/>
    <x v="21"/>
    <n v="29.95"/>
    <s v="debit"/>
    <x v="12"/>
    <s v="American Express Credit Card"/>
  </r>
  <r>
    <d v="2023-01-13T00:00:00"/>
    <x v="17"/>
    <n v="1456.59"/>
    <s v="credit"/>
    <x v="8"/>
    <s v="Bank of America Checking"/>
  </r>
  <r>
    <d v="2023-01-15T00:00:00"/>
    <x v="22"/>
    <n v="60.92"/>
    <s v="debit"/>
    <x v="2"/>
    <s v="American Express Credit Card"/>
  </r>
  <r>
    <d v="2023-01-15T00:00:00"/>
    <x v="9"/>
    <n v="45.69"/>
    <s v="debit"/>
    <x v="4"/>
    <s v="Chase Southwest Credit Card"/>
  </r>
  <r>
    <d v="2023-01-17T00:00:00"/>
    <x v="23"/>
    <n v="59"/>
    <s v="debit"/>
    <x v="6"/>
    <s v="American Express Credit Card"/>
  </r>
  <r>
    <d v="2023-01-17T00:00:00"/>
    <x v="5"/>
    <n v="66.56"/>
    <s v="debit"/>
    <x v="0"/>
    <s v="Bank of America Checking"/>
  </r>
  <r>
    <d v="2023-01-17T00:00:00"/>
    <x v="10"/>
    <n v="20.18"/>
    <s v="debit"/>
    <x v="1"/>
    <s v="Chase Southwest Credit Card"/>
  </r>
  <r>
    <d v="2023-01-18T00:00:00"/>
    <x v="6"/>
    <n v="10"/>
    <s v="debit"/>
    <x v="3"/>
    <s v="American Express Credit Card"/>
  </r>
  <r>
    <d v="2023-01-18T00:00:00"/>
    <x v="24"/>
    <n v="30.5"/>
    <s v="debit"/>
    <x v="2"/>
    <s v="Chase Southwest Credit Card"/>
  </r>
  <r>
    <d v="2023-01-18T00:00:00"/>
    <x v="25"/>
    <n v="12.17"/>
    <s v="debit"/>
    <x v="0"/>
    <s v="Chase Southwest Credit Card"/>
  </r>
  <r>
    <d v="2023-01-19T00:00:00"/>
    <x v="26"/>
    <n v="40.659999999999997"/>
    <s v="debit"/>
    <x v="1"/>
    <s v="American Express Credit Card"/>
  </r>
  <r>
    <d v="2023-01-19T00:00:00"/>
    <x v="10"/>
    <n v="7.49"/>
    <s v="debit"/>
    <x v="1"/>
    <s v="American Express Credit Card"/>
  </r>
  <r>
    <d v="2023-01-19T00:00:00"/>
    <x v="0"/>
    <n v="15.83"/>
    <s v="debit"/>
    <x v="0"/>
    <s v="Chase Southwest Credit Card"/>
  </r>
  <r>
    <d v="2023-01-20T00:00:00"/>
    <x v="11"/>
    <n v="19.43"/>
    <s v="debit"/>
    <x v="5"/>
    <s v="Chase Southwest Credit Card"/>
  </r>
  <r>
    <d v="2023-01-20T00:00:00"/>
    <x v="9"/>
    <n v="47.95"/>
    <s v="debit"/>
    <x v="4"/>
    <s v="Chase Southwest Credit Card"/>
  </r>
  <r>
    <d v="2023-01-22T00:00:00"/>
    <x v="27"/>
    <n v="94.33"/>
    <s v="debit"/>
    <x v="0"/>
    <s v="Chase Southwest Credit Card"/>
  </r>
  <r>
    <d v="2023-01-23T00:00:00"/>
    <x v="10"/>
    <n v="14.41"/>
    <s v="debit"/>
    <x v="1"/>
    <s v="Chase Southwest Credit Card"/>
  </r>
  <r>
    <d v="2023-01-23T00:00:00"/>
    <x v="0"/>
    <n v="7.92"/>
    <s v="debit"/>
    <x v="0"/>
    <s v="Chase Southwest Credit Card"/>
  </r>
  <r>
    <d v="2023-01-23T00:00:00"/>
    <x v="5"/>
    <n v="32.04"/>
    <s v="debit"/>
    <x v="0"/>
    <s v="Bank of America Checking"/>
  </r>
  <r>
    <d v="2023-01-24T00:00:00"/>
    <x v="28"/>
    <n v="23.76"/>
    <s v="debit"/>
    <x v="2"/>
    <s v="Chase Southwest Credit Card"/>
  </r>
  <r>
    <d v="2023-01-25T00:00:00"/>
    <x v="29"/>
    <n v="10.69"/>
    <s v="debit"/>
    <x v="13"/>
    <s v="Citi Credit Card"/>
  </r>
  <r>
    <d v="2023-01-26T00:00:00"/>
    <x v="5"/>
    <n v="8.6300000000000008"/>
    <s v="debit"/>
    <x v="0"/>
    <s v="Bank of America Checking"/>
  </r>
  <r>
    <d v="2023-01-27T00:00:00"/>
    <x v="17"/>
    <n v="50"/>
    <s v="credit"/>
    <x v="8"/>
    <s v="SoFi Checking"/>
  </r>
  <r>
    <d v="2023-01-29T00:00:00"/>
    <x v="30"/>
    <n v="1.99"/>
    <s v="debit"/>
    <x v="13"/>
    <s v="Chase Southwest Credit Card"/>
  </r>
  <r>
    <d v="2023-01-29T00:00:00"/>
    <x v="27"/>
    <n v="25.66"/>
    <s v="debit"/>
    <x v="0"/>
    <s v="Chase Southwest Credit Card"/>
  </r>
  <r>
    <d v="2023-01-29T00:00:00"/>
    <x v="31"/>
    <n v="125"/>
    <s v="debit"/>
    <x v="10"/>
    <s v="Chase Southwest Credit Card"/>
  </r>
  <r>
    <d v="2023-01-29T00:00:00"/>
    <x v="0"/>
    <n v="15.66"/>
    <s v="debit"/>
    <x v="0"/>
    <s v="Chase Southwest Credit Card"/>
  </r>
  <r>
    <d v="2023-01-30T00:00:00"/>
    <x v="10"/>
    <n v="3.84"/>
    <s v="debit"/>
    <x v="1"/>
    <s v="Bank of America Credit Card"/>
  </r>
  <r>
    <d v="2023-01-30T00:00:00"/>
    <x v="9"/>
    <n v="37.78"/>
    <s v="debit"/>
    <x v="4"/>
    <s v="Chase Southwest Credit Card"/>
  </r>
  <r>
    <d v="2023-01-31T00:00:00"/>
    <x v="17"/>
    <n v="1509.13"/>
    <s v="credit"/>
    <x v="8"/>
    <s v="Bank of America Checking"/>
  </r>
  <r>
    <m/>
    <x v="32"/>
    <m/>
    <m/>
    <x v="14"/>
    <m/>
  </r>
  <r>
    <s v="Income Total"/>
    <x v="33"/>
    <m/>
    <m/>
    <x v="14"/>
    <m/>
  </r>
  <r>
    <s v="Spending Total"/>
    <x v="34"/>
    <m/>
    <m/>
    <x v="14"/>
    <m/>
  </r>
  <r>
    <s v="Total Cash"/>
    <x v="35"/>
    <m/>
    <m/>
    <x v="14"/>
    <m/>
  </r>
  <r>
    <m/>
    <x v="32"/>
    <m/>
    <m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Stewart's"/>
    <n v="5.01"/>
    <x v="0"/>
    <x v="0"/>
    <x v="0"/>
  </r>
  <r>
    <x v="0"/>
    <s v="Walgreens"/>
    <n v="16.28"/>
    <x v="0"/>
    <x v="1"/>
    <x v="0"/>
  </r>
  <r>
    <x v="1"/>
    <s v="Peddlers"/>
    <n v="35.25"/>
    <x v="0"/>
    <x v="2"/>
    <x v="0"/>
  </r>
  <r>
    <x v="1"/>
    <s v="Stewart's"/>
    <n v="1.92"/>
    <x v="0"/>
    <x v="0"/>
    <x v="0"/>
  </r>
  <r>
    <x v="1"/>
    <s v="Synders Restaurant"/>
    <n v="36.229999999999997"/>
    <x v="0"/>
    <x v="2"/>
    <x v="0"/>
  </r>
  <r>
    <x v="2"/>
    <s v="Mulligans"/>
    <n v="22.47"/>
    <x v="0"/>
    <x v="2"/>
    <x v="0"/>
  </r>
  <r>
    <x v="2"/>
    <s v="Target"/>
    <n v="44.37"/>
    <x v="0"/>
    <x v="0"/>
    <x v="1"/>
  </r>
  <r>
    <x v="3"/>
    <s v="Starbucks"/>
    <n v="15"/>
    <x v="0"/>
    <x v="3"/>
    <x v="0"/>
  </r>
  <r>
    <x v="3"/>
    <s v="Benedicts"/>
    <n v="27.55"/>
    <x v="0"/>
    <x v="2"/>
    <x v="0"/>
  </r>
  <r>
    <x v="4"/>
    <s v="Starbucks"/>
    <n v="15"/>
    <x v="0"/>
    <x v="3"/>
    <x v="2"/>
  </r>
  <r>
    <x v="4"/>
    <s v="CVS"/>
    <n v="31.31"/>
    <x v="0"/>
    <x v="1"/>
    <x v="0"/>
  </r>
  <r>
    <x v="4"/>
    <s v="Exxon Mobile"/>
    <n v="50.06"/>
    <x v="0"/>
    <x v="4"/>
    <x v="0"/>
  </r>
  <r>
    <x v="5"/>
    <s v="Starbucks"/>
    <n v="15"/>
    <x v="0"/>
    <x v="3"/>
    <x v="2"/>
  </r>
  <r>
    <x v="6"/>
    <s v="Amazon"/>
    <n v="6.2"/>
    <x v="0"/>
    <x v="1"/>
    <x v="0"/>
  </r>
  <r>
    <x v="6"/>
    <s v="DoorDash"/>
    <n v="58.28"/>
    <x v="0"/>
    <x v="5"/>
    <x v="0"/>
  </r>
  <r>
    <x v="6"/>
    <s v="Peddlers"/>
    <n v="16"/>
    <x v="0"/>
    <x v="2"/>
    <x v="0"/>
  </r>
  <r>
    <x v="7"/>
    <s v="Stewart's"/>
    <n v="10"/>
    <x v="0"/>
    <x v="0"/>
    <x v="2"/>
  </r>
  <r>
    <x v="7"/>
    <s v="West Mountain"/>
    <n v="58.85"/>
    <x v="0"/>
    <x v="6"/>
    <x v="2"/>
  </r>
  <r>
    <x v="7"/>
    <s v="Target"/>
    <n v="52.54"/>
    <x v="0"/>
    <x v="0"/>
    <x v="1"/>
  </r>
  <r>
    <x v="7"/>
    <s v="Amazon"/>
    <n v="10.69"/>
    <x v="0"/>
    <x v="1"/>
    <x v="0"/>
  </r>
  <r>
    <x v="7"/>
    <s v="Sports Page"/>
    <n v="64.150000000000006"/>
    <x v="0"/>
    <x v="6"/>
    <x v="0"/>
  </r>
  <r>
    <x v="8"/>
    <s v="Mount Snow"/>
    <n v="99.51"/>
    <x v="0"/>
    <x v="6"/>
    <x v="2"/>
  </r>
  <r>
    <x v="8"/>
    <s v="Combs Automotive"/>
    <n v="1003.45"/>
    <x v="0"/>
    <x v="7"/>
    <x v="2"/>
  </r>
  <r>
    <x v="8"/>
    <s v="Amazon"/>
    <n v="32.03"/>
    <x v="0"/>
    <x v="1"/>
    <x v="0"/>
  </r>
  <r>
    <x v="8"/>
    <s v="The Maple Leaf Tavern"/>
    <n v="50.74"/>
    <x v="0"/>
    <x v="2"/>
    <x v="0"/>
  </r>
  <r>
    <x v="8"/>
    <s v="Tech Company"/>
    <n v="50"/>
    <x v="1"/>
    <x v="8"/>
    <x v="3"/>
  </r>
  <r>
    <x v="9"/>
    <s v="Love A Bagel"/>
    <n v="19"/>
    <x v="0"/>
    <x v="9"/>
    <x v="0"/>
  </r>
  <r>
    <x v="9"/>
    <s v="HBO Max"/>
    <n v="7.49"/>
    <x v="0"/>
    <x v="10"/>
    <x v="0"/>
  </r>
  <r>
    <x v="10"/>
    <s v="Ideal Fitness"/>
    <n v="35"/>
    <x v="0"/>
    <x v="11"/>
    <x v="2"/>
  </r>
  <r>
    <x v="10"/>
    <s v="SimpliSafe"/>
    <n v="29.95"/>
    <x v="0"/>
    <x v="12"/>
    <x v="2"/>
  </r>
  <r>
    <x v="10"/>
    <s v="Tech Company"/>
    <n v="1456.59"/>
    <x v="1"/>
    <x v="8"/>
    <x v="1"/>
  </r>
  <r>
    <x v="11"/>
    <s v="Painted Lemon"/>
    <n v="60.92"/>
    <x v="0"/>
    <x v="2"/>
    <x v="2"/>
  </r>
  <r>
    <x v="11"/>
    <s v="Exxon Mobile"/>
    <n v="45.69"/>
    <x v="0"/>
    <x v="4"/>
    <x v="0"/>
  </r>
  <r>
    <x v="12"/>
    <s v="Jiminy Peak"/>
    <n v="59"/>
    <x v="0"/>
    <x v="6"/>
    <x v="2"/>
  </r>
  <r>
    <x v="12"/>
    <s v="Target"/>
    <n v="66.56"/>
    <x v="0"/>
    <x v="0"/>
    <x v="1"/>
  </r>
  <r>
    <x v="12"/>
    <s v="Amazon"/>
    <n v="20.18"/>
    <x v="0"/>
    <x v="1"/>
    <x v="0"/>
  </r>
  <r>
    <x v="13"/>
    <s v="Starbucks"/>
    <n v="10"/>
    <x v="0"/>
    <x v="3"/>
    <x v="2"/>
  </r>
  <r>
    <x v="13"/>
    <s v="Jiminy Peak Restaurant"/>
    <n v="30.5"/>
    <x v="0"/>
    <x v="2"/>
    <x v="0"/>
  </r>
  <r>
    <x v="13"/>
    <s v="Cumberland Farms"/>
    <n v="12.17"/>
    <x v="0"/>
    <x v="0"/>
    <x v="0"/>
  </r>
  <r>
    <x v="14"/>
    <s v="Walmart"/>
    <n v="40.659999999999997"/>
    <x v="0"/>
    <x v="1"/>
    <x v="2"/>
  </r>
  <r>
    <x v="14"/>
    <s v="Amazon"/>
    <n v="7.49"/>
    <x v="0"/>
    <x v="1"/>
    <x v="2"/>
  </r>
  <r>
    <x v="14"/>
    <s v="Stewart's"/>
    <n v="15.83"/>
    <x v="0"/>
    <x v="0"/>
    <x v="0"/>
  </r>
  <r>
    <x v="15"/>
    <s v="DoorDash"/>
    <n v="19.43"/>
    <x v="0"/>
    <x v="5"/>
    <x v="0"/>
  </r>
  <r>
    <x v="15"/>
    <s v="Exxon Mobile"/>
    <n v="47.95"/>
    <x v="0"/>
    <x v="4"/>
    <x v="0"/>
  </r>
  <r>
    <x v="16"/>
    <s v="Hannaford"/>
    <n v="94.33"/>
    <x v="0"/>
    <x v="0"/>
    <x v="0"/>
  </r>
  <r>
    <x v="17"/>
    <s v="Amazon"/>
    <n v="14.41"/>
    <x v="0"/>
    <x v="1"/>
    <x v="0"/>
  </r>
  <r>
    <x v="17"/>
    <s v="Stewart's"/>
    <n v="7.92"/>
    <x v="0"/>
    <x v="0"/>
    <x v="0"/>
  </r>
  <r>
    <x v="17"/>
    <s v="Target"/>
    <n v="32.04"/>
    <x v="0"/>
    <x v="0"/>
    <x v="1"/>
  </r>
  <r>
    <x v="18"/>
    <s v="The Gem"/>
    <n v="23.76"/>
    <x v="0"/>
    <x v="2"/>
    <x v="0"/>
  </r>
  <r>
    <x v="19"/>
    <s v="Netflix"/>
    <n v="10.69"/>
    <x v="0"/>
    <x v="13"/>
    <x v="4"/>
  </r>
  <r>
    <x v="20"/>
    <s v="Target"/>
    <n v="8.6300000000000008"/>
    <x v="0"/>
    <x v="0"/>
    <x v="1"/>
  </r>
  <r>
    <x v="21"/>
    <s v="Tech Company"/>
    <n v="50"/>
    <x v="1"/>
    <x v="8"/>
    <x v="3"/>
  </r>
  <r>
    <x v="22"/>
    <s v="Hulu"/>
    <n v="1.99"/>
    <x v="0"/>
    <x v="13"/>
    <x v="0"/>
  </r>
  <r>
    <x v="22"/>
    <s v="Hannaford"/>
    <n v="25.66"/>
    <x v="0"/>
    <x v="0"/>
    <x v="0"/>
  </r>
  <r>
    <x v="22"/>
    <s v="The Egg"/>
    <n v="125"/>
    <x v="0"/>
    <x v="10"/>
    <x v="0"/>
  </r>
  <r>
    <x v="22"/>
    <s v="Stewart's"/>
    <n v="15.66"/>
    <x v="0"/>
    <x v="0"/>
    <x v="0"/>
  </r>
  <r>
    <x v="23"/>
    <s v="Amazon"/>
    <n v="3.84"/>
    <x v="0"/>
    <x v="1"/>
    <x v="5"/>
  </r>
  <r>
    <x v="23"/>
    <s v="Exxon Mobile"/>
    <n v="37.78"/>
    <x v="0"/>
    <x v="4"/>
    <x v="0"/>
  </r>
  <r>
    <x v="24"/>
    <s v="Tech Company"/>
    <n v="1509.13"/>
    <x v="1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71F6A-B16E-4476-B637-43F445D3A52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4:B38" firstHeaderRow="1" firstDataRow="1" firstDataCol="1"/>
  <pivotFields count="6">
    <pivotField numFmtId="14" showAll="0"/>
    <pivotField showAll="0"/>
    <pivotField dataField="1" numFmtId="44" showAll="0"/>
    <pivotField showAll="0"/>
    <pivotField axis="axisRow" showAll="0">
      <items count="15">
        <item x="3"/>
        <item x="10"/>
        <item x="9"/>
        <item x="5"/>
        <item x="4"/>
        <item x="0"/>
        <item x="11"/>
        <item x="12"/>
        <item h="1" x="8"/>
        <item x="2"/>
        <item x="7"/>
        <item x="1"/>
        <item x="6"/>
        <item x="13"/>
        <item t="default"/>
      </items>
    </pivotField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mount" fld="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11"/>
            </reference>
          </references>
        </pivotArea>
      </pivotAreas>
    </conditionalFormat>
  </conditionalFormat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93229-1614-4422-BB56-2BD87C01A9CA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48:F53" firstHeaderRow="1" firstDataRow="1" firstDataCol="1" rowPageCount="1" colPageCount="1"/>
  <pivotFields count="6">
    <pivotField showAll="0"/>
    <pivotField axis="axisRow" showAll="0">
      <items count="37">
        <item x="35"/>
        <item x="34"/>
        <item x="33"/>
        <item x="10"/>
        <item x="7"/>
        <item x="15"/>
        <item x="25"/>
        <item x="8"/>
        <item x="11"/>
        <item x="9"/>
        <item x="27"/>
        <item x="19"/>
        <item x="30"/>
        <item x="20"/>
        <item x="23"/>
        <item x="24"/>
        <item x="18"/>
        <item x="14"/>
        <item x="4"/>
        <item x="29"/>
        <item x="22"/>
        <item x="2"/>
        <item x="21"/>
        <item x="13"/>
        <item x="6"/>
        <item x="0"/>
        <item x="3"/>
        <item x="5"/>
        <item x="17"/>
        <item x="31"/>
        <item x="28"/>
        <item x="16"/>
        <item x="1"/>
        <item x="26"/>
        <item x="12"/>
        <item x="32"/>
        <item t="default"/>
      </items>
    </pivotField>
    <pivotField dataField="1" showAll="0"/>
    <pivotField showAll="0"/>
    <pivotField axis="axisPage" multipleItemSelectionAllowed="1" showAll="0">
      <items count="16">
        <item h="1" x="3"/>
        <item h="1" x="10"/>
        <item h="1" x="9"/>
        <item h="1" x="5"/>
        <item h="1" x="4"/>
        <item x="0"/>
        <item h="1" x="11"/>
        <item h="1" x="12"/>
        <item h="1" x="8"/>
        <item h="1" x="2"/>
        <item h="1" x="7"/>
        <item h="1" x="1"/>
        <item h="1" x="6"/>
        <item h="1" x="13"/>
        <item h="1" x="14"/>
        <item t="default"/>
      </items>
    </pivotField>
    <pivotField showAll="0"/>
  </pivotFields>
  <rowFields count="1">
    <field x="1"/>
  </rowFields>
  <rowItems count="5">
    <i>
      <x v="6"/>
    </i>
    <i>
      <x v="10"/>
    </i>
    <i>
      <x v="25"/>
    </i>
    <i>
      <x v="27"/>
    </i>
    <i t="grand">
      <x/>
    </i>
  </rowItems>
  <colItems count="1">
    <i/>
  </colItems>
  <pageFields count="1">
    <pageField fld="4" hier="-1"/>
  </pageFields>
  <dataFields count="1">
    <dataField name="Sum of Amount" fld="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4">
            <x v="6"/>
            <x v="10"/>
            <x v="25"/>
            <x v="27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50102-E0A1-4825-A23F-945679E172E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6">
    <pivotField showAll="0"/>
    <pivotField showAll="0"/>
    <pivotField dataField="1" showAll="0"/>
    <pivotField showAll="0"/>
    <pivotField axis="axisRow" showAll="0">
      <items count="16">
        <item h="1" x="3"/>
        <item h="1" x="10"/>
        <item x="9"/>
        <item x="5"/>
        <item h="1" x="4"/>
        <item x="0"/>
        <item h="1" x="11"/>
        <item h="1" x="12"/>
        <item h="1" x="8"/>
        <item x="2"/>
        <item h="1" x="7"/>
        <item h="1" x="1"/>
        <item h="1" x="6"/>
        <item h="1" x="13"/>
        <item h="1" x="14"/>
        <item t="default"/>
      </items>
    </pivotField>
    <pivotField showAll="0"/>
  </pivotFields>
  <rowFields count="1">
    <field x="4"/>
  </rowFields>
  <rowItems count="5">
    <i>
      <x v="2"/>
    </i>
    <i>
      <x v="3"/>
    </i>
    <i>
      <x v="5"/>
    </i>
    <i>
      <x v="9"/>
    </i>
    <i t="grand">
      <x/>
    </i>
  </rowItems>
  <colItems count="1">
    <i/>
  </colItems>
  <dataFields count="1">
    <dataField name="Sum of Amount" fld="2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5E2F0-C81C-4922-9E36-DF2D46A42CA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23:K28" firstHeaderRow="1" firstDataRow="1" firstDataCol="1" rowPageCount="1" colPageCount="1"/>
  <pivotFields count="6">
    <pivotField showAll="0"/>
    <pivotField axis="axisRow" showAll="0">
      <items count="37">
        <item x="35"/>
        <item x="34"/>
        <item x="33"/>
        <item x="10"/>
        <item x="7"/>
        <item x="15"/>
        <item x="25"/>
        <item x="8"/>
        <item x="11"/>
        <item x="9"/>
        <item x="27"/>
        <item x="19"/>
        <item x="30"/>
        <item x="20"/>
        <item x="23"/>
        <item x="24"/>
        <item x="18"/>
        <item x="14"/>
        <item x="4"/>
        <item x="29"/>
        <item x="22"/>
        <item x="2"/>
        <item x="21"/>
        <item x="13"/>
        <item x="6"/>
        <item x="0"/>
        <item x="3"/>
        <item x="5"/>
        <item x="17"/>
        <item x="31"/>
        <item x="28"/>
        <item x="16"/>
        <item x="1"/>
        <item x="26"/>
        <item x="12"/>
        <item x="32"/>
        <item t="default"/>
      </items>
    </pivotField>
    <pivotField dataField="1" showAll="0"/>
    <pivotField showAll="0"/>
    <pivotField axis="axisPage" multipleItemSelectionAllowed="1" showAll="0">
      <items count="16">
        <item h="1" x="3"/>
        <item h="1" x="10"/>
        <item h="1" x="9"/>
        <item h="1" x="5"/>
        <item h="1" x="4"/>
        <item h="1" x="0"/>
        <item h="1" x="11"/>
        <item h="1" x="12"/>
        <item h="1" x="8"/>
        <item h="1" x="2"/>
        <item h="1" x="7"/>
        <item x="1"/>
        <item h="1" x="6"/>
        <item h="1" x="13"/>
        <item h="1" x="14"/>
        <item t="default"/>
      </items>
    </pivotField>
    <pivotField showAll="0"/>
  </pivotFields>
  <rowFields count="1">
    <field x="1"/>
  </rowFields>
  <rowItems count="5">
    <i>
      <x v="3"/>
    </i>
    <i>
      <x v="7"/>
    </i>
    <i>
      <x v="32"/>
    </i>
    <i>
      <x v="33"/>
    </i>
    <i t="grand">
      <x/>
    </i>
  </rowItems>
  <colItems count="1">
    <i/>
  </colItems>
  <pageFields count="1">
    <pageField fld="4" hier="-1"/>
  </pageFields>
  <dataFields count="1">
    <dataField name="Sum of Amount" fld="2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4">
            <x v="3"/>
            <x v="7"/>
            <x v="32"/>
            <x v="33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D443E-0021-4D6F-A28A-B0E15DFD1295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J3:P5" firstHeaderRow="1" firstDataRow="2" firstDataCol="1" rowPageCount="1" colPageCount="1"/>
  <pivotFields count="6">
    <pivotField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numFmtId="44" showAll="0"/>
    <pivotField axis="axisPage" multipleItemSelectionAllowed="1" showAll="0">
      <items count="3">
        <item h="1" x="1"/>
        <item x="0"/>
        <item t="default"/>
      </items>
    </pivotField>
    <pivotField showAll="0"/>
    <pivotField axis="axisCol" dataField="1" showAll="0">
      <items count="7">
        <item x="2"/>
        <item x="1"/>
        <item x="5"/>
        <item x="0"/>
        <item x="4"/>
        <item x="3"/>
        <item t="default"/>
      </items>
    </pivotField>
  </pivotFields>
  <rowItems count="1">
    <i/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Count of Account Name" fld="5" subtotal="count" baseField="0" baseItem="0"/>
  </dataFields>
  <formats count="9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offset="A1" fieldPosition="0"/>
    </format>
    <format dxfId="29">
      <pivotArea dataOnly="0" labelOnly="1" outline="0" axis="axisValues" fieldPosition="0"/>
    </format>
    <format dxfId="28">
      <pivotArea field="5" type="button" dataOnly="0" labelOnly="1" outline="0" axis="axisCol" fieldPosition="0"/>
    </format>
    <format dxfId="27">
      <pivotArea type="topRight" dataOnly="0" labelOnly="1" outline="0" fieldPosition="0"/>
    </format>
    <format dxfId="26">
      <pivotArea type="origin" dataOnly="0" labelOnly="1" outline="0" offset="A2" fieldPosition="0"/>
    </format>
    <format dxfId="25">
      <pivotArea dataOnly="0" labelOnly="1" fieldPosition="0">
        <references count="1">
          <reference field="5" count="5">
            <x v="0"/>
            <x v="1"/>
            <x v="2"/>
            <x v="3"/>
            <x v="4"/>
          </reference>
        </references>
      </pivotArea>
    </format>
    <format dxfId="24">
      <pivotArea dataOnly="0" labelOnly="1" grandCol="1" outline="0" fieldPosition="0"/>
    </format>
  </formats>
  <chartFormats count="6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DB0-77E5-468E-B641-4D7DA80E06A2}">
  <dimension ref="A1:J64"/>
  <sheetViews>
    <sheetView tabSelected="1" topLeftCell="A34" workbookViewId="0">
      <selection activeCell="I49" sqref="I49"/>
    </sheetView>
  </sheetViews>
  <sheetFormatPr defaultRowHeight="14.5" x14ac:dyDescent="0.35"/>
  <cols>
    <col min="1" max="1" width="13.6328125" bestFit="1" customWidth="1"/>
    <col min="2" max="2" width="20.81640625" bestFit="1" customWidth="1"/>
    <col min="3" max="3" width="11.453125" style="2" bestFit="1" customWidth="1"/>
    <col min="4" max="4" width="17.54296875" customWidth="1"/>
    <col min="5" max="5" width="13.6328125" bestFit="1" customWidth="1"/>
    <col min="6" max="6" width="26.1796875" bestFit="1" customWidth="1"/>
    <col min="7" max="7" width="11.453125" customWidth="1"/>
    <col min="8" max="8" width="16.1796875" bestFit="1" customWidth="1"/>
    <col min="9" max="9" width="15.6328125" bestFit="1" customWidth="1"/>
    <col min="10" max="10" width="12.81640625" bestFit="1" customWidth="1"/>
    <col min="11" max="11" width="9.08984375" bestFit="1" customWidth="1"/>
    <col min="12" max="12" width="10.90625" bestFit="1" customWidth="1"/>
    <col min="13" max="13" width="10.7265625" bestFit="1" customWidth="1"/>
    <col min="14" max="14" width="11.54296875" bestFit="1" customWidth="1"/>
    <col min="15" max="15" width="9.26953125" bestFit="1" customWidth="1"/>
    <col min="16" max="16" width="13.7265625" bestFit="1" customWidth="1"/>
    <col min="17" max="17" width="8.453125" bestFit="1" customWidth="1"/>
    <col min="18" max="18" width="8.81640625" bestFit="1" customWidth="1"/>
    <col min="19" max="19" width="17.453125" bestFit="1" customWidth="1"/>
    <col min="20" max="20" width="6.26953125" bestFit="1" customWidth="1"/>
    <col min="21" max="21" width="8.54296875" bestFit="1" customWidth="1"/>
    <col min="22" max="22" width="20.453125" bestFit="1" customWidth="1"/>
    <col min="23" max="23" width="10.7265625" bestFit="1" customWidth="1"/>
    <col min="24" max="34" width="7.6328125" bestFit="1" customWidth="1"/>
    <col min="35" max="35" width="12.08984375" bestFit="1" customWidth="1"/>
  </cols>
  <sheetData>
    <row r="1" spans="1:10" x14ac:dyDescent="0.35">
      <c r="A1" s="7" t="s">
        <v>0</v>
      </c>
      <c r="B1" s="7" t="s">
        <v>38</v>
      </c>
      <c r="C1" s="8" t="s">
        <v>1</v>
      </c>
      <c r="D1" s="7" t="s">
        <v>2</v>
      </c>
      <c r="E1" s="7" t="s">
        <v>3</v>
      </c>
      <c r="F1" s="7" t="s">
        <v>4</v>
      </c>
      <c r="H1" s="6"/>
    </row>
    <row r="2" spans="1:10" x14ac:dyDescent="0.35">
      <c r="A2" s="1">
        <v>44927</v>
      </c>
      <c r="B2" t="s">
        <v>41</v>
      </c>
      <c r="C2" s="2">
        <v>5.01</v>
      </c>
      <c r="D2" t="s">
        <v>5</v>
      </c>
      <c r="E2" t="s">
        <v>7</v>
      </c>
      <c r="F2" t="s">
        <v>36</v>
      </c>
      <c r="I2" s="5"/>
      <c r="J2" s="5"/>
    </row>
    <row r="3" spans="1:10" x14ac:dyDescent="0.35">
      <c r="A3" s="1">
        <v>44927</v>
      </c>
      <c r="B3" t="s">
        <v>28</v>
      </c>
      <c r="C3" s="2">
        <v>16.28</v>
      </c>
      <c r="D3" t="s">
        <v>5</v>
      </c>
      <c r="E3" t="s">
        <v>9</v>
      </c>
      <c r="F3" t="s">
        <v>36</v>
      </c>
      <c r="I3" s="5"/>
    </row>
    <row r="4" spans="1:10" x14ac:dyDescent="0.35">
      <c r="A4" s="1">
        <v>44928</v>
      </c>
      <c r="B4" t="s">
        <v>51</v>
      </c>
      <c r="C4" s="2">
        <v>35.25</v>
      </c>
      <c r="D4" t="s">
        <v>5</v>
      </c>
      <c r="E4" t="s">
        <v>11</v>
      </c>
      <c r="F4" t="s">
        <v>36</v>
      </c>
      <c r="I4" s="5"/>
    </row>
    <row r="5" spans="1:10" x14ac:dyDescent="0.35">
      <c r="A5" s="1">
        <v>44928</v>
      </c>
      <c r="B5" t="s">
        <v>41</v>
      </c>
      <c r="C5" s="2">
        <v>1.92</v>
      </c>
      <c r="D5" t="s">
        <v>5</v>
      </c>
      <c r="E5" t="s">
        <v>7</v>
      </c>
      <c r="F5" t="s">
        <v>36</v>
      </c>
    </row>
    <row r="6" spans="1:10" x14ac:dyDescent="0.35">
      <c r="A6" s="1">
        <v>44928</v>
      </c>
      <c r="B6" t="s">
        <v>52</v>
      </c>
      <c r="C6" s="2">
        <v>36.229999999999997</v>
      </c>
      <c r="D6" t="s">
        <v>5</v>
      </c>
      <c r="E6" t="s">
        <v>11</v>
      </c>
      <c r="F6" t="s">
        <v>36</v>
      </c>
    </row>
    <row r="7" spans="1:10" x14ac:dyDescent="0.35">
      <c r="A7" s="1">
        <v>44929</v>
      </c>
      <c r="B7" t="s">
        <v>31</v>
      </c>
      <c r="C7" s="2">
        <v>22.47</v>
      </c>
      <c r="D7" t="s">
        <v>5</v>
      </c>
      <c r="E7" t="s">
        <v>11</v>
      </c>
      <c r="F7" t="s">
        <v>36</v>
      </c>
    </row>
    <row r="8" spans="1:10" x14ac:dyDescent="0.35">
      <c r="A8" s="1">
        <v>44929</v>
      </c>
      <c r="B8" t="s">
        <v>12</v>
      </c>
      <c r="C8" s="2">
        <v>44.37</v>
      </c>
      <c r="D8" t="s">
        <v>5</v>
      </c>
      <c r="E8" t="s">
        <v>7</v>
      </c>
      <c r="F8" t="s">
        <v>32</v>
      </c>
    </row>
    <row r="9" spans="1:10" x14ac:dyDescent="0.35">
      <c r="A9" s="1">
        <v>44930</v>
      </c>
      <c r="B9" t="s">
        <v>25</v>
      </c>
      <c r="C9" s="2">
        <v>15</v>
      </c>
      <c r="D9" t="s">
        <v>5</v>
      </c>
      <c r="E9" t="s">
        <v>23</v>
      </c>
      <c r="F9" t="s">
        <v>36</v>
      </c>
    </row>
    <row r="10" spans="1:10" x14ac:dyDescent="0.35">
      <c r="A10" s="1">
        <v>44930</v>
      </c>
      <c r="B10" t="s">
        <v>50</v>
      </c>
      <c r="C10" s="2">
        <v>27.55</v>
      </c>
      <c r="D10" t="s">
        <v>5</v>
      </c>
      <c r="E10" t="s">
        <v>11</v>
      </c>
      <c r="F10" t="s">
        <v>36</v>
      </c>
    </row>
    <row r="11" spans="1:10" x14ac:dyDescent="0.35">
      <c r="A11" s="1">
        <v>44932</v>
      </c>
      <c r="B11" t="s">
        <v>25</v>
      </c>
      <c r="C11" s="2">
        <v>15</v>
      </c>
      <c r="D11" t="s">
        <v>5</v>
      </c>
      <c r="E11" t="s">
        <v>23</v>
      </c>
      <c r="F11" t="s">
        <v>33</v>
      </c>
    </row>
    <row r="12" spans="1:10" x14ac:dyDescent="0.35">
      <c r="A12" s="1">
        <v>44932</v>
      </c>
      <c r="B12" t="s">
        <v>26</v>
      </c>
      <c r="C12" s="2">
        <v>31.31</v>
      </c>
      <c r="D12" t="s">
        <v>5</v>
      </c>
      <c r="E12" t="s">
        <v>9</v>
      </c>
      <c r="F12" t="s">
        <v>36</v>
      </c>
    </row>
    <row r="13" spans="1:10" x14ac:dyDescent="0.35">
      <c r="A13" s="1">
        <v>44932</v>
      </c>
      <c r="B13" t="s">
        <v>40</v>
      </c>
      <c r="C13" s="2">
        <v>50.06</v>
      </c>
      <c r="D13" t="s">
        <v>5</v>
      </c>
      <c r="E13" t="s">
        <v>15</v>
      </c>
      <c r="F13" t="s">
        <v>36</v>
      </c>
    </row>
    <row r="14" spans="1:10" x14ac:dyDescent="0.35">
      <c r="A14" s="1">
        <v>44933</v>
      </c>
      <c r="B14" t="s">
        <v>25</v>
      </c>
      <c r="C14" s="2">
        <v>15</v>
      </c>
      <c r="D14" t="s">
        <v>5</v>
      </c>
      <c r="E14" t="s">
        <v>23</v>
      </c>
      <c r="F14" t="s">
        <v>33</v>
      </c>
    </row>
    <row r="15" spans="1:10" x14ac:dyDescent="0.35">
      <c r="A15" s="1">
        <v>44934</v>
      </c>
      <c r="B15" t="s">
        <v>8</v>
      </c>
      <c r="C15" s="2">
        <v>6.2</v>
      </c>
      <c r="D15" t="s">
        <v>5</v>
      </c>
      <c r="E15" t="s">
        <v>9</v>
      </c>
      <c r="F15" t="s">
        <v>36</v>
      </c>
    </row>
    <row r="16" spans="1:10" x14ac:dyDescent="0.35">
      <c r="A16" s="1">
        <v>44934</v>
      </c>
      <c r="B16" t="s">
        <v>39</v>
      </c>
      <c r="C16" s="2">
        <v>58.28</v>
      </c>
      <c r="D16" t="s">
        <v>5</v>
      </c>
      <c r="E16" t="s">
        <v>20</v>
      </c>
      <c r="F16" t="s">
        <v>36</v>
      </c>
    </row>
    <row r="17" spans="1:6" x14ac:dyDescent="0.35">
      <c r="A17" s="1">
        <v>44934</v>
      </c>
      <c r="B17" t="s">
        <v>51</v>
      </c>
      <c r="C17" s="2">
        <v>16</v>
      </c>
      <c r="D17" t="s">
        <v>5</v>
      </c>
      <c r="E17" t="s">
        <v>11</v>
      </c>
      <c r="F17" t="s">
        <v>36</v>
      </c>
    </row>
    <row r="18" spans="1:6" x14ac:dyDescent="0.35">
      <c r="A18" s="1">
        <v>44935</v>
      </c>
      <c r="B18" t="s">
        <v>41</v>
      </c>
      <c r="C18" s="2">
        <v>10</v>
      </c>
      <c r="D18" t="s">
        <v>5</v>
      </c>
      <c r="E18" t="s">
        <v>7</v>
      </c>
      <c r="F18" t="s">
        <v>33</v>
      </c>
    </row>
    <row r="19" spans="1:6" x14ac:dyDescent="0.35">
      <c r="A19" s="1">
        <v>44935</v>
      </c>
      <c r="B19" t="s">
        <v>48</v>
      </c>
      <c r="C19" s="2">
        <v>58.85</v>
      </c>
      <c r="D19" t="s">
        <v>5</v>
      </c>
      <c r="E19" t="s">
        <v>24</v>
      </c>
      <c r="F19" t="s">
        <v>33</v>
      </c>
    </row>
    <row r="20" spans="1:6" x14ac:dyDescent="0.35">
      <c r="A20" s="1">
        <v>44935</v>
      </c>
      <c r="B20" t="s">
        <v>12</v>
      </c>
      <c r="C20" s="2">
        <v>52.54</v>
      </c>
      <c r="D20" t="s">
        <v>5</v>
      </c>
      <c r="E20" t="s">
        <v>7</v>
      </c>
      <c r="F20" t="s">
        <v>32</v>
      </c>
    </row>
    <row r="21" spans="1:6" x14ac:dyDescent="0.35">
      <c r="A21" s="1">
        <v>44935</v>
      </c>
      <c r="B21" t="s">
        <v>8</v>
      </c>
      <c r="C21" s="2">
        <v>10.69</v>
      </c>
      <c r="D21" t="s">
        <v>5</v>
      </c>
      <c r="E21" t="s">
        <v>9</v>
      </c>
      <c r="F21" t="s">
        <v>36</v>
      </c>
    </row>
    <row r="22" spans="1:6" x14ac:dyDescent="0.35">
      <c r="A22" s="1">
        <v>44935</v>
      </c>
      <c r="B22" t="s">
        <v>53</v>
      </c>
      <c r="C22" s="2">
        <v>64.150000000000006</v>
      </c>
      <c r="D22" t="s">
        <v>5</v>
      </c>
      <c r="E22" t="s">
        <v>24</v>
      </c>
      <c r="F22" t="s">
        <v>36</v>
      </c>
    </row>
    <row r="23" spans="1:6" x14ac:dyDescent="0.35">
      <c r="A23" s="1">
        <v>44937</v>
      </c>
      <c r="B23" t="s">
        <v>49</v>
      </c>
      <c r="C23" s="2">
        <v>99.51</v>
      </c>
      <c r="D23" t="s">
        <v>5</v>
      </c>
      <c r="E23" t="s">
        <v>24</v>
      </c>
      <c r="F23" t="s">
        <v>33</v>
      </c>
    </row>
    <row r="24" spans="1:6" x14ac:dyDescent="0.35">
      <c r="A24" s="1">
        <v>44937</v>
      </c>
      <c r="B24" t="s">
        <v>29</v>
      </c>
      <c r="C24" s="2">
        <v>1003.45</v>
      </c>
      <c r="D24" t="s">
        <v>5</v>
      </c>
      <c r="E24" t="s">
        <v>18</v>
      </c>
      <c r="F24" t="s">
        <v>33</v>
      </c>
    </row>
    <row r="25" spans="1:6" x14ac:dyDescent="0.35">
      <c r="A25" s="1">
        <v>44937</v>
      </c>
      <c r="B25" t="s">
        <v>8</v>
      </c>
      <c r="C25" s="2">
        <v>32.03</v>
      </c>
      <c r="D25" t="s">
        <v>5</v>
      </c>
      <c r="E25" t="s">
        <v>9</v>
      </c>
      <c r="F25" t="s">
        <v>36</v>
      </c>
    </row>
    <row r="26" spans="1:6" x14ac:dyDescent="0.35">
      <c r="A26" s="1">
        <v>44937</v>
      </c>
      <c r="B26" t="s">
        <v>47</v>
      </c>
      <c r="C26" s="2">
        <v>50.74</v>
      </c>
      <c r="D26" t="s">
        <v>5</v>
      </c>
      <c r="E26" t="s">
        <v>11</v>
      </c>
      <c r="F26" t="s">
        <v>36</v>
      </c>
    </row>
    <row r="27" spans="1:6" x14ac:dyDescent="0.35">
      <c r="A27" s="1">
        <v>44937</v>
      </c>
      <c r="B27" t="s">
        <v>37</v>
      </c>
      <c r="C27" s="2">
        <v>50</v>
      </c>
      <c r="D27" t="s">
        <v>6</v>
      </c>
      <c r="E27" t="s">
        <v>14</v>
      </c>
      <c r="F27" t="s">
        <v>16</v>
      </c>
    </row>
    <row r="28" spans="1:6" x14ac:dyDescent="0.35">
      <c r="A28" s="1">
        <v>44938</v>
      </c>
      <c r="B28" t="s">
        <v>44</v>
      </c>
      <c r="C28" s="2">
        <v>19</v>
      </c>
      <c r="D28" t="s">
        <v>5</v>
      </c>
      <c r="E28" t="s">
        <v>17</v>
      </c>
      <c r="F28" t="s">
        <v>36</v>
      </c>
    </row>
    <row r="29" spans="1:6" x14ac:dyDescent="0.35">
      <c r="A29" s="1">
        <v>44938</v>
      </c>
      <c r="B29" t="s">
        <v>43</v>
      </c>
      <c r="C29" s="2">
        <v>7.49</v>
      </c>
      <c r="D29" t="s">
        <v>5</v>
      </c>
      <c r="E29" t="s">
        <v>21</v>
      </c>
      <c r="F29" t="s">
        <v>36</v>
      </c>
    </row>
    <row r="30" spans="1:6" x14ac:dyDescent="0.35">
      <c r="A30" s="1">
        <v>44939</v>
      </c>
      <c r="B30" t="s">
        <v>46</v>
      </c>
      <c r="C30" s="2">
        <v>35</v>
      </c>
      <c r="D30" t="s">
        <v>5</v>
      </c>
      <c r="E30" t="s">
        <v>10</v>
      </c>
      <c r="F30" t="s">
        <v>33</v>
      </c>
    </row>
    <row r="31" spans="1:6" x14ac:dyDescent="0.35">
      <c r="A31" s="1">
        <v>44939</v>
      </c>
      <c r="B31" t="s">
        <v>45</v>
      </c>
      <c r="C31" s="2">
        <v>29.95</v>
      </c>
      <c r="D31" t="s">
        <v>5</v>
      </c>
      <c r="E31" t="s">
        <v>19</v>
      </c>
      <c r="F31" t="s">
        <v>33</v>
      </c>
    </row>
    <row r="32" spans="1:6" x14ac:dyDescent="0.35">
      <c r="A32" s="1">
        <v>44939</v>
      </c>
      <c r="B32" t="s">
        <v>37</v>
      </c>
      <c r="C32" s="2">
        <v>1456.59</v>
      </c>
      <c r="D32" t="s">
        <v>6</v>
      </c>
      <c r="E32" t="s">
        <v>14</v>
      </c>
      <c r="F32" t="s">
        <v>32</v>
      </c>
    </row>
    <row r="33" spans="1:6" x14ac:dyDescent="0.35">
      <c r="A33" s="1">
        <v>44941</v>
      </c>
      <c r="B33" t="s">
        <v>54</v>
      </c>
      <c r="C33" s="2">
        <v>60.92</v>
      </c>
      <c r="D33" t="s">
        <v>5</v>
      </c>
      <c r="E33" t="s">
        <v>11</v>
      </c>
      <c r="F33" t="s">
        <v>33</v>
      </c>
    </row>
    <row r="34" spans="1:6" x14ac:dyDescent="0.35">
      <c r="A34" s="1">
        <v>44941</v>
      </c>
      <c r="B34" t="s">
        <v>40</v>
      </c>
      <c r="C34" s="2">
        <v>45.69</v>
      </c>
      <c r="D34" t="s">
        <v>5</v>
      </c>
      <c r="E34" t="s">
        <v>15</v>
      </c>
      <c r="F34" t="s">
        <v>36</v>
      </c>
    </row>
    <row r="35" spans="1:6" x14ac:dyDescent="0.35">
      <c r="A35" s="1">
        <v>44943</v>
      </c>
      <c r="B35" t="s">
        <v>59</v>
      </c>
      <c r="C35" s="2">
        <v>59</v>
      </c>
      <c r="D35" t="s">
        <v>5</v>
      </c>
      <c r="E35" t="s">
        <v>24</v>
      </c>
      <c r="F35" t="s">
        <v>33</v>
      </c>
    </row>
    <row r="36" spans="1:6" x14ac:dyDescent="0.35">
      <c r="A36" s="1">
        <v>44943</v>
      </c>
      <c r="B36" t="s">
        <v>12</v>
      </c>
      <c r="C36" s="2">
        <v>66.56</v>
      </c>
      <c r="D36" t="s">
        <v>5</v>
      </c>
      <c r="E36" t="s">
        <v>7</v>
      </c>
      <c r="F36" t="s">
        <v>32</v>
      </c>
    </row>
    <row r="37" spans="1:6" x14ac:dyDescent="0.35">
      <c r="A37" s="1">
        <v>44943</v>
      </c>
      <c r="B37" t="s">
        <v>8</v>
      </c>
      <c r="C37" s="2">
        <v>20.18</v>
      </c>
      <c r="D37" t="s">
        <v>5</v>
      </c>
      <c r="E37" t="s">
        <v>9</v>
      </c>
      <c r="F37" t="s">
        <v>36</v>
      </c>
    </row>
    <row r="38" spans="1:6" x14ac:dyDescent="0.35">
      <c r="A38" s="1">
        <v>44944</v>
      </c>
      <c r="B38" t="s">
        <v>25</v>
      </c>
      <c r="C38" s="2">
        <v>10</v>
      </c>
      <c r="D38" t="s">
        <v>5</v>
      </c>
      <c r="E38" t="s">
        <v>23</v>
      </c>
      <c r="F38" t="s">
        <v>33</v>
      </c>
    </row>
    <row r="39" spans="1:6" x14ac:dyDescent="0.35">
      <c r="A39" s="1">
        <v>44944</v>
      </c>
      <c r="B39" t="s">
        <v>55</v>
      </c>
      <c r="C39" s="2">
        <v>30.5</v>
      </c>
      <c r="D39" t="s">
        <v>5</v>
      </c>
      <c r="E39" t="s">
        <v>11</v>
      </c>
      <c r="F39" t="s">
        <v>36</v>
      </c>
    </row>
    <row r="40" spans="1:6" x14ac:dyDescent="0.35">
      <c r="A40" s="1">
        <v>44944</v>
      </c>
      <c r="B40" t="s">
        <v>30</v>
      </c>
      <c r="C40" s="2">
        <v>12.17</v>
      </c>
      <c r="D40" t="s">
        <v>5</v>
      </c>
      <c r="E40" t="s">
        <v>7</v>
      </c>
      <c r="F40" t="s">
        <v>36</v>
      </c>
    </row>
    <row r="41" spans="1:6" x14ac:dyDescent="0.35">
      <c r="A41" s="1">
        <v>44945</v>
      </c>
      <c r="B41" t="s">
        <v>56</v>
      </c>
      <c r="C41" s="2">
        <v>40.659999999999997</v>
      </c>
      <c r="D41" t="s">
        <v>5</v>
      </c>
      <c r="E41" t="s">
        <v>9</v>
      </c>
      <c r="F41" t="s">
        <v>33</v>
      </c>
    </row>
    <row r="42" spans="1:6" x14ac:dyDescent="0.35">
      <c r="A42" s="1">
        <v>44945</v>
      </c>
      <c r="B42" t="s">
        <v>8</v>
      </c>
      <c r="C42" s="2">
        <v>7.49</v>
      </c>
      <c r="D42" t="s">
        <v>5</v>
      </c>
      <c r="E42" t="s">
        <v>9</v>
      </c>
      <c r="F42" t="s">
        <v>33</v>
      </c>
    </row>
    <row r="43" spans="1:6" x14ac:dyDescent="0.35">
      <c r="A43" s="1">
        <v>44945</v>
      </c>
      <c r="B43" t="s">
        <v>41</v>
      </c>
      <c r="C43" s="2">
        <v>15.83</v>
      </c>
      <c r="D43" t="s">
        <v>5</v>
      </c>
      <c r="E43" t="s">
        <v>7</v>
      </c>
      <c r="F43" t="s">
        <v>36</v>
      </c>
    </row>
    <row r="44" spans="1:6" x14ac:dyDescent="0.35">
      <c r="A44" s="1">
        <v>44946</v>
      </c>
      <c r="B44" t="s">
        <v>39</v>
      </c>
      <c r="C44" s="2">
        <v>19.43</v>
      </c>
      <c r="D44" t="s">
        <v>5</v>
      </c>
      <c r="E44" t="s">
        <v>20</v>
      </c>
      <c r="F44" t="s">
        <v>36</v>
      </c>
    </row>
    <row r="45" spans="1:6" x14ac:dyDescent="0.35">
      <c r="A45" s="1">
        <v>44946</v>
      </c>
      <c r="B45" t="s">
        <v>40</v>
      </c>
      <c r="C45" s="2">
        <v>47.95</v>
      </c>
      <c r="D45" t="s">
        <v>5</v>
      </c>
      <c r="E45" t="s">
        <v>15</v>
      </c>
      <c r="F45" t="s">
        <v>36</v>
      </c>
    </row>
    <row r="46" spans="1:6" x14ac:dyDescent="0.35">
      <c r="A46" s="1">
        <v>44948</v>
      </c>
      <c r="B46" t="s">
        <v>22</v>
      </c>
      <c r="C46" s="2">
        <v>94.33</v>
      </c>
      <c r="D46" t="s">
        <v>5</v>
      </c>
      <c r="E46" t="s">
        <v>7</v>
      </c>
      <c r="F46" t="s">
        <v>36</v>
      </c>
    </row>
    <row r="47" spans="1:6" x14ac:dyDescent="0.35">
      <c r="A47" s="1">
        <v>44949</v>
      </c>
      <c r="B47" t="s">
        <v>8</v>
      </c>
      <c r="C47" s="2">
        <v>14.41</v>
      </c>
      <c r="D47" t="s">
        <v>5</v>
      </c>
      <c r="E47" t="s">
        <v>9</v>
      </c>
      <c r="F47" t="s">
        <v>36</v>
      </c>
    </row>
    <row r="48" spans="1:6" x14ac:dyDescent="0.35">
      <c r="A48" s="1">
        <v>44949</v>
      </c>
      <c r="B48" t="s">
        <v>41</v>
      </c>
      <c r="C48" s="2">
        <v>7.92</v>
      </c>
      <c r="D48" t="s">
        <v>5</v>
      </c>
      <c r="E48" t="s">
        <v>7</v>
      </c>
      <c r="F48" t="s">
        <v>36</v>
      </c>
    </row>
    <row r="49" spans="1:6" x14ac:dyDescent="0.35">
      <c r="A49" s="1">
        <v>44949</v>
      </c>
      <c r="B49" t="s">
        <v>12</v>
      </c>
      <c r="C49" s="2">
        <v>32.04</v>
      </c>
      <c r="D49" t="s">
        <v>5</v>
      </c>
      <c r="E49" t="s">
        <v>7</v>
      </c>
      <c r="F49" t="s">
        <v>32</v>
      </c>
    </row>
    <row r="50" spans="1:6" x14ac:dyDescent="0.35">
      <c r="A50" s="1">
        <v>44950</v>
      </c>
      <c r="B50" t="s">
        <v>57</v>
      </c>
      <c r="C50" s="2">
        <v>23.76</v>
      </c>
      <c r="D50" t="s">
        <v>5</v>
      </c>
      <c r="E50" t="s">
        <v>11</v>
      </c>
      <c r="F50" t="s">
        <v>36</v>
      </c>
    </row>
    <row r="51" spans="1:6" x14ac:dyDescent="0.35">
      <c r="A51" s="1">
        <v>44951</v>
      </c>
      <c r="B51" t="s">
        <v>27</v>
      </c>
      <c r="C51" s="2">
        <v>10.69</v>
      </c>
      <c r="D51" t="s">
        <v>5</v>
      </c>
      <c r="E51" t="s">
        <v>13</v>
      </c>
      <c r="F51" t="s">
        <v>34</v>
      </c>
    </row>
    <row r="52" spans="1:6" x14ac:dyDescent="0.35">
      <c r="A52" s="1">
        <v>44952</v>
      </c>
      <c r="B52" t="s">
        <v>12</v>
      </c>
      <c r="C52" s="2">
        <v>8.6300000000000008</v>
      </c>
      <c r="D52" t="s">
        <v>5</v>
      </c>
      <c r="E52" t="s">
        <v>7</v>
      </c>
      <c r="F52" t="s">
        <v>32</v>
      </c>
    </row>
    <row r="53" spans="1:6" x14ac:dyDescent="0.35">
      <c r="A53" s="1">
        <v>44953</v>
      </c>
      <c r="B53" t="s">
        <v>37</v>
      </c>
      <c r="C53" s="2">
        <v>50</v>
      </c>
      <c r="D53" t="s">
        <v>6</v>
      </c>
      <c r="E53" t="s">
        <v>14</v>
      </c>
      <c r="F53" t="s">
        <v>16</v>
      </c>
    </row>
    <row r="54" spans="1:6" x14ac:dyDescent="0.35">
      <c r="A54" s="1">
        <v>44955</v>
      </c>
      <c r="B54" t="s">
        <v>42</v>
      </c>
      <c r="C54" s="2">
        <v>1.99</v>
      </c>
      <c r="D54" t="s">
        <v>5</v>
      </c>
      <c r="E54" t="s">
        <v>13</v>
      </c>
      <c r="F54" t="s">
        <v>36</v>
      </c>
    </row>
    <row r="55" spans="1:6" x14ac:dyDescent="0.35">
      <c r="A55" s="1">
        <v>44955</v>
      </c>
      <c r="B55" t="s">
        <v>22</v>
      </c>
      <c r="C55" s="2">
        <v>25.66</v>
      </c>
      <c r="D55" t="s">
        <v>5</v>
      </c>
      <c r="E55" t="s">
        <v>7</v>
      </c>
      <c r="F55" t="s">
        <v>36</v>
      </c>
    </row>
    <row r="56" spans="1:6" x14ac:dyDescent="0.35">
      <c r="A56" s="1">
        <v>44955</v>
      </c>
      <c r="B56" t="s">
        <v>58</v>
      </c>
      <c r="C56" s="2">
        <v>125</v>
      </c>
      <c r="D56" t="s">
        <v>5</v>
      </c>
      <c r="E56" t="s">
        <v>21</v>
      </c>
      <c r="F56" t="s">
        <v>36</v>
      </c>
    </row>
    <row r="57" spans="1:6" x14ac:dyDescent="0.35">
      <c r="A57" s="1">
        <v>44955</v>
      </c>
      <c r="B57" t="s">
        <v>41</v>
      </c>
      <c r="C57" s="2">
        <v>15.66</v>
      </c>
      <c r="D57" t="s">
        <v>5</v>
      </c>
      <c r="E57" t="s">
        <v>7</v>
      </c>
      <c r="F57" t="s">
        <v>36</v>
      </c>
    </row>
    <row r="58" spans="1:6" x14ac:dyDescent="0.35">
      <c r="A58" s="1">
        <v>44956</v>
      </c>
      <c r="B58" t="s">
        <v>8</v>
      </c>
      <c r="C58" s="2">
        <v>3.84</v>
      </c>
      <c r="D58" t="s">
        <v>5</v>
      </c>
      <c r="E58" t="s">
        <v>9</v>
      </c>
      <c r="F58" t="s">
        <v>35</v>
      </c>
    </row>
    <row r="59" spans="1:6" x14ac:dyDescent="0.35">
      <c r="A59" s="1">
        <v>44956</v>
      </c>
      <c r="B59" t="s">
        <v>40</v>
      </c>
      <c r="C59" s="2">
        <v>37.78</v>
      </c>
      <c r="D59" t="s">
        <v>5</v>
      </c>
      <c r="E59" t="s">
        <v>15</v>
      </c>
      <c r="F59" t="s">
        <v>36</v>
      </c>
    </row>
    <row r="60" spans="1:6" x14ac:dyDescent="0.35">
      <c r="A60" s="1">
        <v>44957</v>
      </c>
      <c r="B60" t="s">
        <v>37</v>
      </c>
      <c r="C60" s="2">
        <v>1509.13</v>
      </c>
      <c r="D60" t="s">
        <v>6</v>
      </c>
      <c r="E60" t="s">
        <v>14</v>
      </c>
      <c r="F60" t="s">
        <v>32</v>
      </c>
    </row>
    <row r="62" spans="1:6" x14ac:dyDescent="0.35">
      <c r="A62" s="9" t="s">
        <v>65</v>
      </c>
      <c r="B62" s="10">
        <f>SUM(C60,C53,C32,C27)</f>
        <v>3065.7200000000003</v>
      </c>
    </row>
    <row r="63" spans="1:6" x14ac:dyDescent="0.35">
      <c r="A63" s="9" t="s">
        <v>66</v>
      </c>
      <c r="B63" s="10">
        <f>SUM(C2:C60)-B62</f>
        <v>2707.4199999999992</v>
      </c>
    </row>
    <row r="64" spans="1:6" x14ac:dyDescent="0.35">
      <c r="A64" s="9" t="s">
        <v>67</v>
      </c>
      <c r="B64" s="10">
        <f>(B62)-B63</f>
        <v>358.30000000000109</v>
      </c>
    </row>
  </sheetData>
  <autoFilter ref="A1:F60" xr:uid="{00000000-0009-0000-0000-000001000000}"/>
  <conditionalFormatting sqref="E63">
    <cfRule type="cellIs" dxfId="38" priority="3" operator="equal">
      <formula>"debit"</formula>
    </cfRule>
  </conditionalFormatting>
  <conditionalFormatting sqref="D2:D60">
    <cfRule type="cellIs" dxfId="37" priority="1" operator="equal">
      <formula>"credit"</formula>
    </cfRule>
    <cfRule type="cellIs" dxfId="36" priority="2" operator="equal">
      <formula>"debit"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4FB6-4EDD-48BB-8291-DF23D1EBBD44}">
  <dimension ref="A1:P53"/>
  <sheetViews>
    <sheetView workbookViewId="0">
      <selection activeCell="D57" sqref="D57"/>
    </sheetView>
  </sheetViews>
  <sheetFormatPr defaultRowHeight="14.5" x14ac:dyDescent="0.35"/>
  <cols>
    <col min="1" max="1" width="13.6328125" style="3" bestFit="1" customWidth="1"/>
    <col min="2" max="2" width="14.1796875" style="3" bestFit="1" customWidth="1"/>
    <col min="3" max="3" width="17.453125" style="3" bestFit="1" customWidth="1"/>
    <col min="4" max="4" width="15.6328125" style="3" bestFit="1" customWidth="1"/>
    <col min="5" max="5" width="17" style="3" bestFit="1" customWidth="1"/>
    <col min="6" max="6" width="14.1796875" style="3" bestFit="1" customWidth="1"/>
    <col min="7" max="9" width="15.6328125" style="3" bestFit="1" customWidth="1"/>
    <col min="10" max="10" width="12.6328125" style="3" bestFit="1" customWidth="1"/>
    <col min="11" max="11" width="14.1796875" style="3" bestFit="1" customWidth="1"/>
    <col min="12" max="12" width="13.36328125" style="3" bestFit="1" customWidth="1"/>
    <col min="13" max="13" width="9" style="3" bestFit="1" customWidth="1"/>
    <col min="14" max="14" width="12.81640625" style="3" bestFit="1" customWidth="1"/>
    <col min="15" max="15" width="10.08984375" style="3" bestFit="1" customWidth="1"/>
    <col min="16" max="16" width="9.08984375" style="3" bestFit="1" customWidth="1"/>
    <col min="17" max="17" width="4.90625" style="3" bestFit="1" customWidth="1"/>
    <col min="18" max="18" width="13.453125" style="3" bestFit="1" customWidth="1"/>
    <col min="19" max="19" width="8.7265625" style="3" bestFit="1" customWidth="1"/>
    <col min="20" max="20" width="10.90625" style="3" bestFit="1" customWidth="1"/>
    <col min="21" max="21" width="13.7265625" style="3" bestFit="1" customWidth="1"/>
    <col min="22" max="22" width="8.81640625" style="3" bestFit="1" customWidth="1"/>
    <col min="23" max="23" width="6.81640625" style="3" bestFit="1" customWidth="1"/>
    <col min="24" max="24" width="9.6328125" style="3" bestFit="1" customWidth="1"/>
    <col min="25" max="25" width="6.90625" style="3" bestFit="1" customWidth="1"/>
    <col min="26" max="26" width="10.7265625" style="3" bestFit="1" customWidth="1"/>
    <col min="27" max="45" width="20.81640625" style="3" bestFit="1" customWidth="1"/>
    <col min="46" max="46" width="10.7265625" style="3" bestFit="1" customWidth="1"/>
    <col min="47" max="16384" width="8.7265625" style="3"/>
  </cols>
  <sheetData>
    <row r="1" spans="1:16" x14ac:dyDescent="0.35">
      <c r="J1" s="3" t="s">
        <v>2</v>
      </c>
      <c r="K1" s="3" t="s">
        <v>5</v>
      </c>
    </row>
    <row r="3" spans="1:16" x14ac:dyDescent="0.35">
      <c r="A3" s="3" t="s">
        <v>62</v>
      </c>
      <c r="B3" s="3" t="s">
        <v>63</v>
      </c>
      <c r="K3" s="3" t="s">
        <v>60</v>
      </c>
    </row>
    <row r="4" spans="1:16" x14ac:dyDescent="0.35">
      <c r="A4" s="4" t="s">
        <v>17</v>
      </c>
      <c r="B4" s="3">
        <v>19</v>
      </c>
      <c r="K4" s="3" t="s">
        <v>33</v>
      </c>
      <c r="L4" s="3" t="s">
        <v>32</v>
      </c>
      <c r="M4" s="3" t="s">
        <v>35</v>
      </c>
      <c r="N4" s="3" t="s">
        <v>36</v>
      </c>
      <c r="O4" s="3" t="s">
        <v>34</v>
      </c>
      <c r="P4" s="3" t="s">
        <v>61</v>
      </c>
    </row>
    <row r="5" spans="1:16" x14ac:dyDescent="0.35">
      <c r="A5" s="4" t="s">
        <v>20</v>
      </c>
      <c r="B5" s="3">
        <v>77.710000000000008</v>
      </c>
      <c r="J5" s="3" t="s">
        <v>68</v>
      </c>
      <c r="K5" s="3">
        <v>13</v>
      </c>
      <c r="L5" s="3">
        <v>5</v>
      </c>
      <c r="M5" s="3">
        <v>1</v>
      </c>
      <c r="N5" s="3">
        <v>35</v>
      </c>
      <c r="O5" s="3">
        <v>1</v>
      </c>
      <c r="P5" s="3">
        <v>55</v>
      </c>
    </row>
    <row r="6" spans="1:16" x14ac:dyDescent="0.35">
      <c r="A6" s="4" t="s">
        <v>7</v>
      </c>
      <c r="B6" s="3">
        <v>392.64</v>
      </c>
    </row>
    <row r="7" spans="1:16" x14ac:dyDescent="0.35">
      <c r="A7" s="4" t="s">
        <v>11</v>
      </c>
      <c r="B7" s="3">
        <v>303.42</v>
      </c>
    </row>
    <row r="8" spans="1:16" x14ac:dyDescent="0.35">
      <c r="A8" s="4" t="s">
        <v>61</v>
      </c>
      <c r="B8" s="3">
        <v>792.77</v>
      </c>
    </row>
    <row r="21" spans="1:11" x14ac:dyDescent="0.35">
      <c r="J21" s="3" t="s">
        <v>3</v>
      </c>
      <c r="K21" s="3" t="s">
        <v>9</v>
      </c>
    </row>
    <row r="23" spans="1:11" x14ac:dyDescent="0.35">
      <c r="J23" s="3" t="s">
        <v>62</v>
      </c>
      <c r="K23" s="3" t="s">
        <v>63</v>
      </c>
    </row>
    <row r="24" spans="1:11" x14ac:dyDescent="0.35">
      <c r="A24" s="3" t="s">
        <v>62</v>
      </c>
      <c r="B24" s="3" t="s">
        <v>63</v>
      </c>
      <c r="J24" s="4" t="s">
        <v>8</v>
      </c>
      <c r="K24" s="3">
        <v>94.84</v>
      </c>
    </row>
    <row r="25" spans="1:11" x14ac:dyDescent="0.35">
      <c r="A25" s="4" t="s">
        <v>23</v>
      </c>
      <c r="B25" s="3">
        <v>55</v>
      </c>
      <c r="J25" s="4" t="s">
        <v>26</v>
      </c>
      <c r="K25" s="3">
        <v>31.31</v>
      </c>
    </row>
    <row r="26" spans="1:11" x14ac:dyDescent="0.35">
      <c r="A26" s="4" t="s">
        <v>21</v>
      </c>
      <c r="B26" s="3">
        <v>132.49</v>
      </c>
      <c r="J26" s="4" t="s">
        <v>28</v>
      </c>
      <c r="K26" s="3">
        <v>16.28</v>
      </c>
    </row>
    <row r="27" spans="1:11" x14ac:dyDescent="0.35">
      <c r="A27" s="4" t="s">
        <v>17</v>
      </c>
      <c r="B27" s="3">
        <v>19</v>
      </c>
      <c r="J27" s="4" t="s">
        <v>56</v>
      </c>
      <c r="K27" s="3">
        <v>40.659999999999997</v>
      </c>
    </row>
    <row r="28" spans="1:11" x14ac:dyDescent="0.35">
      <c r="A28" s="4" t="s">
        <v>20</v>
      </c>
      <c r="B28" s="3">
        <v>77.710000000000008</v>
      </c>
      <c r="J28" s="4" t="s">
        <v>61</v>
      </c>
      <c r="K28" s="3">
        <v>183.09</v>
      </c>
    </row>
    <row r="29" spans="1:11" x14ac:dyDescent="0.35">
      <c r="A29" s="4" t="s">
        <v>15</v>
      </c>
      <c r="B29" s="3">
        <v>181.48000000000002</v>
      </c>
    </row>
    <row r="30" spans="1:11" x14ac:dyDescent="0.35">
      <c r="A30" s="4" t="s">
        <v>7</v>
      </c>
      <c r="B30" s="3">
        <v>392.6400000000001</v>
      </c>
    </row>
    <row r="31" spans="1:11" x14ac:dyDescent="0.35">
      <c r="A31" s="4" t="s">
        <v>10</v>
      </c>
      <c r="B31" s="3">
        <v>35</v>
      </c>
    </row>
    <row r="32" spans="1:11" x14ac:dyDescent="0.35">
      <c r="A32" s="4" t="s">
        <v>19</v>
      </c>
      <c r="B32" s="3">
        <v>29.95</v>
      </c>
    </row>
    <row r="33" spans="1:6" x14ac:dyDescent="0.35">
      <c r="A33" s="4" t="s">
        <v>11</v>
      </c>
      <c r="B33" s="3">
        <v>303.42</v>
      </c>
    </row>
    <row r="34" spans="1:6" x14ac:dyDescent="0.35">
      <c r="A34" s="4" t="s">
        <v>18</v>
      </c>
      <c r="B34" s="3">
        <v>1003.45</v>
      </c>
    </row>
    <row r="35" spans="1:6" x14ac:dyDescent="0.35">
      <c r="A35" s="4" t="s">
        <v>9</v>
      </c>
      <c r="B35" s="3">
        <v>183.09</v>
      </c>
    </row>
    <row r="36" spans="1:6" x14ac:dyDescent="0.35">
      <c r="A36" s="4" t="s">
        <v>24</v>
      </c>
      <c r="B36" s="3">
        <v>281.51</v>
      </c>
    </row>
    <row r="37" spans="1:6" x14ac:dyDescent="0.35">
      <c r="A37" s="4" t="s">
        <v>13</v>
      </c>
      <c r="B37" s="3">
        <v>12.68</v>
      </c>
    </row>
    <row r="38" spans="1:6" x14ac:dyDescent="0.35">
      <c r="A38" s="4" t="s">
        <v>61</v>
      </c>
      <c r="B38" s="3">
        <v>2707.4200000000005</v>
      </c>
    </row>
    <row r="46" spans="1:6" x14ac:dyDescent="0.35">
      <c r="E46" s="3" t="s">
        <v>3</v>
      </c>
      <c r="F46" s="3" t="s">
        <v>7</v>
      </c>
    </row>
    <row r="48" spans="1:6" x14ac:dyDescent="0.35">
      <c r="A48" s="6" t="s">
        <v>64</v>
      </c>
      <c r="B48"/>
      <c r="C48" s="6" t="s">
        <v>69</v>
      </c>
      <c r="E48" s="3" t="s">
        <v>62</v>
      </c>
      <c r="F48" s="3" t="s">
        <v>63</v>
      </c>
    </row>
    <row r="49" spans="1:6" x14ac:dyDescent="0.35">
      <c r="A49" t="s">
        <v>7</v>
      </c>
      <c r="B49" s="5">
        <v>400</v>
      </c>
      <c r="C49" s="5">
        <f>B49-GETPIVOTDATA("Amount",$A$24,"Category","Restaurants")</f>
        <v>96.579999999999984</v>
      </c>
      <c r="E49" s="4" t="s">
        <v>30</v>
      </c>
      <c r="F49" s="3">
        <v>12.17</v>
      </c>
    </row>
    <row r="50" spans="1:6" x14ac:dyDescent="0.35">
      <c r="A50" t="s">
        <v>11</v>
      </c>
      <c r="B50" s="5">
        <v>200</v>
      </c>
      <c r="C50" s="5">
        <f>B50-GETPIVOTDATA("Amount",$A$24,"Category","Restaurants")</f>
        <v>-103.42000000000002</v>
      </c>
      <c r="E50" s="4" t="s">
        <v>22</v>
      </c>
      <c r="F50" s="3">
        <v>119.99</v>
      </c>
    </row>
    <row r="51" spans="1:6" x14ac:dyDescent="0.35">
      <c r="A51" t="s">
        <v>9</v>
      </c>
      <c r="B51" s="5">
        <v>150</v>
      </c>
      <c r="C51" s="5">
        <f>B51-GETPIVOTDATA("Amount",$A$24,"Category","Shopping")</f>
        <v>-33.090000000000003</v>
      </c>
      <c r="E51" s="4" t="s">
        <v>41</v>
      </c>
      <c r="F51" s="3">
        <v>56.34</v>
      </c>
    </row>
    <row r="52" spans="1:6" x14ac:dyDescent="0.35">
      <c r="E52" s="4" t="s">
        <v>12</v>
      </c>
      <c r="F52" s="3">
        <v>204.14</v>
      </c>
    </row>
    <row r="53" spans="1:6" x14ac:dyDescent="0.35">
      <c r="E53" s="4" t="s">
        <v>61</v>
      </c>
      <c r="F53" s="3">
        <v>392.64</v>
      </c>
    </row>
  </sheetData>
  <conditionalFormatting pivot="1" sqref="B30">
    <cfRule type="cellIs" dxfId="35" priority="3" operator="greaterThan">
      <formula>400</formula>
    </cfRule>
  </conditionalFormatting>
  <conditionalFormatting pivot="1" sqref="B33">
    <cfRule type="cellIs" dxfId="34" priority="2" operator="greaterThan">
      <formula>200</formula>
    </cfRule>
  </conditionalFormatting>
  <conditionalFormatting pivot="1" sqref="B35">
    <cfRule type="cellIs" dxfId="33" priority="1" operator="greaterThan">
      <formula>150</formula>
    </cfRule>
  </conditionalFormatting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Tracker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Anderson</dc:creator>
  <cp:lastModifiedBy>Kevin Anderson</cp:lastModifiedBy>
  <dcterms:created xsi:type="dcterms:W3CDTF">2023-03-07T20:38:18Z</dcterms:created>
  <dcterms:modified xsi:type="dcterms:W3CDTF">2023-03-07T22:31:35Z</dcterms:modified>
</cp:coreProperties>
</file>