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richData/rdsupportingpropertybagstructure.xml" ContentType="application/vnd.ms-excel.rdsupportingpropertybag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kevin\Desktop\happy code\haha i made index funds\tracking\"/>
    </mc:Choice>
  </mc:AlternateContent>
  <xr:revisionPtr revIDLastSave="0" documentId="13_ncr:1_{8C0C6D13-2D3A-4A89-AAB7-60D31B68177D}" xr6:coauthVersionLast="47" xr6:coauthVersionMax="47" xr10:uidLastSave="{00000000-0000-0000-0000-000000000000}"/>
  <bookViews>
    <workbookView xWindow="-108" yWindow="-108" windowWidth="30936" windowHeight="19056" activeTab="1" xr2:uid="{D834A6D3-C562-4019-A5E4-A46ADD665C77}"/>
  </bookViews>
  <sheets>
    <sheet name="Breakdown" sheetId="1" r:id="rId1"/>
    <sheet name="Tracking" sheetId="2" r:id="rId2"/>
  </sheets>
  <definedNames>
    <definedName name="_xlnm._FilterDatabase" localSheetId="1" hidden="1">Tracking!$B$2:$F$2</definedName>
  </definedNames>
  <calcPr calcId="191029"/>
</workbook>
</file>

<file path=xl/calcChain.xml><?xml version="1.0" encoding="utf-8"?>
<calcChain xmlns="http://schemas.openxmlformats.org/spreadsheetml/2006/main">
  <c r="F4" i="2" l="1"/>
  <c r="F5" i="2"/>
  <c r="F6" i="2"/>
  <c r="F7" i="2"/>
  <c r="F8" i="2"/>
  <c r="F9" i="2"/>
  <c r="F19" i="2"/>
  <c r="F20" i="2"/>
  <c r="F21" i="2"/>
  <c r="F22" i="2"/>
  <c r="F23" i="2"/>
  <c r="F24" i="2"/>
  <c r="F25" i="2"/>
  <c r="F3" i="2"/>
  <c r="E4" i="2"/>
  <c r="E5" i="2"/>
  <c r="E6" i="2"/>
  <c r="E7" i="2"/>
  <c r="E8" i="2"/>
  <c r="E9" i="2"/>
  <c r="E10" i="2"/>
  <c r="F10" i="2" s="1"/>
  <c r="E11" i="2"/>
  <c r="F11" i="2" s="1"/>
  <c r="E12" i="2"/>
  <c r="F12" i="2" s="1"/>
  <c r="E13" i="2"/>
  <c r="F13" i="2" s="1"/>
  <c r="E14" i="2"/>
  <c r="F14" i="2" s="1"/>
  <c r="E15" i="2"/>
  <c r="F15" i="2" s="1"/>
  <c r="E16" i="2"/>
  <c r="F16" i="2" s="1"/>
  <c r="E17" i="2"/>
  <c r="F17" i="2" s="1"/>
  <c r="E18" i="2"/>
  <c r="F18" i="2" s="1"/>
  <c r="E19" i="2"/>
  <c r="E20" i="2"/>
  <c r="E21" i="2"/>
  <c r="E22" i="2"/>
  <c r="E23" i="2"/>
  <c r="E24" i="2"/>
  <c r="E25" i="2"/>
  <c r="E3" i="2"/>
  <c r="B30" i="1"/>
  <c r="C30" i="1"/>
  <c r="J3" i="2" l="1"/>
</calcChain>
</file>

<file path=xl/sharedStrings.xml><?xml version="1.0" encoding="utf-8"?>
<sst xmlns="http://schemas.openxmlformats.org/spreadsheetml/2006/main" count="105" uniqueCount="36">
  <si>
    <t>Returns</t>
  </si>
  <si>
    <t>Volatility</t>
  </si>
  <si>
    <t>Ticker</t>
  </si>
  <si>
    <t>% Weight</t>
  </si>
  <si>
    <t>Current Price</t>
  </si>
  <si>
    <t># of Shares</t>
  </si>
  <si>
    <t>Total Price</t>
  </si>
  <si>
    <t>BRK-B</t>
  </si>
  <si>
    <t>FI</t>
  </si>
  <si>
    <t>HCA</t>
  </si>
  <si>
    <t>ANET</t>
  </si>
  <si>
    <t>ANSS</t>
  </si>
  <si>
    <t>AZPN</t>
  </si>
  <si>
    <t>GWRE</t>
  </si>
  <si>
    <t>IBKR</t>
  </si>
  <si>
    <t>META</t>
  </si>
  <si>
    <t>TRI</t>
  </si>
  <si>
    <t>COST</t>
  </si>
  <si>
    <t>WMT</t>
  </si>
  <si>
    <t>CMG</t>
  </si>
  <si>
    <t>MSFT</t>
  </si>
  <si>
    <t>AMZN</t>
  </si>
  <si>
    <t>CAVA</t>
  </si>
  <si>
    <t>NVDA</t>
  </si>
  <si>
    <t>TSLA</t>
  </si>
  <si>
    <t>AAPL</t>
  </si>
  <si>
    <t>GOOG</t>
  </si>
  <si>
    <t>EAT</t>
  </si>
  <si>
    <t>MSTR</t>
  </si>
  <si>
    <t>INTC</t>
  </si>
  <si>
    <t>BRK.B</t>
  </si>
  <si>
    <t>Confidence Interval</t>
  </si>
  <si>
    <t>Weights</t>
  </si>
  <si>
    <t>Initial Investment</t>
  </si>
  <si>
    <t>Settlement Amount</t>
  </si>
  <si>
    <t>Efficient Frontier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</si>
</sst>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_(* #,##0_);_(* \(#,##0\);_(* &quot;-&quot;??_);_(@_)"/>
    <numFmt numFmtId="165"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8" fontId="0" fillId="0" borderId="0" xfId="0" applyNumberFormat="1"/>
    <xf numFmtId="44" fontId="0" fillId="0" borderId="0" xfId="2" applyFont="1"/>
    <xf numFmtId="44" fontId="0" fillId="0" borderId="0" xfId="0" applyNumberFormat="1"/>
    <xf numFmtId="165" fontId="0" fillId="0" borderId="0" xfId="3" applyNumberFormat="1" applyFont="1"/>
    <xf numFmtId="164" fontId="0" fillId="0" borderId="0" xfId="1" applyNumberFormat="1" applyFont="1"/>
    <xf numFmtId="0" fontId="13" fillId="33" borderId="10" xfId="0" applyFont="1" applyFill="1" applyBorder="1"/>
    <xf numFmtId="165" fontId="13" fillId="33" borderId="11" xfId="3" applyNumberFormat="1" applyFont="1" applyFill="1" applyBorder="1"/>
    <xf numFmtId="0" fontId="13" fillId="33" borderId="12" xfId="0" applyFont="1" applyFill="1" applyBorder="1"/>
    <xf numFmtId="165" fontId="13" fillId="33" borderId="13" xfId="3" applyNumberFormat="1" applyFont="1" applyFill="1" applyBorder="1"/>
    <xf numFmtId="0" fontId="13" fillId="33" borderId="14" xfId="0" applyFont="1" applyFill="1" applyBorder="1"/>
    <xf numFmtId="165" fontId="13" fillId="33" borderId="15" xfId="3" applyNumberFormat="1" applyFont="1" applyFill="1" applyBorder="1"/>
    <xf numFmtId="0" fontId="0" fillId="0" borderId="10" xfId="0" applyBorder="1"/>
    <xf numFmtId="165" fontId="0" fillId="0" borderId="11" xfId="3" applyNumberFormat="1" applyFont="1" applyBorder="1"/>
    <xf numFmtId="0" fontId="0" fillId="34" borderId="16" xfId="0" applyFill="1" applyBorder="1"/>
    <xf numFmtId="165" fontId="0" fillId="34" borderId="17" xfId="3" applyNumberFormat="1" applyFont="1" applyFill="1" applyBorder="1"/>
    <xf numFmtId="0" fontId="0" fillId="0" borderId="16" xfId="0" applyBorder="1"/>
    <xf numFmtId="165" fontId="0" fillId="0" borderId="17" xfId="3" applyNumberFormat="1" applyFont="1" applyBorder="1"/>
    <xf numFmtId="0" fontId="0" fillId="0" borderId="12" xfId="0" applyBorder="1"/>
    <xf numFmtId="165" fontId="0" fillId="0" borderId="13" xfId="3" applyNumberFormat="1" applyFont="1" applyBorder="1"/>
    <xf numFmtId="9" fontId="0" fillId="0" borderId="12" xfId="3" applyFont="1" applyBorder="1" applyAlignment="1">
      <alignment horizontal="center"/>
    </xf>
    <xf numFmtId="9" fontId="0" fillId="0" borderId="13" xfId="3" applyFont="1" applyBorder="1" applyAlignment="1">
      <alignment horizontal="center"/>
    </xf>
    <xf numFmtId="165" fontId="13" fillId="33" borderId="18" xfId="3" applyNumberFormat="1" applyFont="1" applyFill="1" applyBorder="1"/>
    <xf numFmtId="44" fontId="13" fillId="33" borderId="18" xfId="2" applyFont="1" applyFill="1" applyBorder="1"/>
    <xf numFmtId="164" fontId="13" fillId="33" borderId="18" xfId="1" applyNumberFormat="1" applyFont="1" applyFill="1" applyBorder="1"/>
    <xf numFmtId="44" fontId="13" fillId="33" borderId="11" xfId="2" applyFont="1" applyFill="1" applyBorder="1"/>
    <xf numFmtId="165" fontId="0" fillId="0" borderId="0" xfId="3" applyNumberFormat="1" applyFont="1" applyBorder="1"/>
    <xf numFmtId="44" fontId="0" fillId="0" borderId="0" xfId="2" applyFont="1" applyBorder="1"/>
    <xf numFmtId="164" fontId="0" fillId="0" borderId="0" xfId="1" applyNumberFormat="1" applyFont="1" applyBorder="1"/>
    <xf numFmtId="44" fontId="0" fillId="0" borderId="17" xfId="2" applyFont="1" applyBorder="1"/>
    <xf numFmtId="165" fontId="0" fillId="34" borderId="0" xfId="3" applyNumberFormat="1" applyFont="1" applyFill="1" applyBorder="1"/>
    <xf numFmtId="44" fontId="0" fillId="34" borderId="0" xfId="2" applyFont="1" applyFill="1" applyBorder="1"/>
    <xf numFmtId="0" fontId="0" fillId="0" borderId="0" xfId="0" applyBorder="1"/>
    <xf numFmtId="44" fontId="0" fillId="0" borderId="13" xfId="2" applyFont="1" applyBorder="1"/>
    <xf numFmtId="0" fontId="13" fillId="33" borderId="20" xfId="0" applyFont="1" applyFill="1" applyBorder="1"/>
    <xf numFmtId="0" fontId="13" fillId="33" borderId="14" xfId="0" applyFont="1" applyFill="1" applyBorder="1" applyAlignment="1">
      <alignment horizontal="center"/>
    </xf>
    <xf numFmtId="0" fontId="13" fillId="33" borderId="15" xfId="0" applyFont="1" applyFill="1" applyBorder="1" applyAlignment="1">
      <alignment horizontal="center"/>
    </xf>
    <xf numFmtId="0" fontId="13" fillId="33" borderId="15" xfId="0" applyFont="1" applyFill="1" applyBorder="1"/>
    <xf numFmtId="0" fontId="13" fillId="33" borderId="21" xfId="0" applyFont="1" applyFill="1" applyBorder="1"/>
    <xf numFmtId="0" fontId="13" fillId="33" borderId="22" xfId="0" applyFont="1" applyFill="1" applyBorder="1"/>
    <xf numFmtId="0" fontId="13" fillId="33" borderId="23" xfId="0" applyFont="1" applyFill="1" applyBorder="1"/>
    <xf numFmtId="44" fontId="0" fillId="0" borderId="11" xfId="2" applyFont="1" applyBorder="1"/>
    <xf numFmtId="0" fontId="0" fillId="34" borderId="0" xfId="0" applyFill="1" applyBorder="1"/>
    <xf numFmtId="44" fontId="13" fillId="33" borderId="13" xfId="2" applyFont="1" applyFill="1" applyBorder="1"/>
    <xf numFmtId="44" fontId="16" fillId="35" borderId="11" xfId="2" applyFont="1" applyFill="1" applyBorder="1"/>
    <xf numFmtId="0" fontId="0" fillId="36" borderId="10" xfId="0" applyFill="1" applyBorder="1"/>
    <xf numFmtId="165" fontId="0" fillId="36" borderId="18" xfId="3" applyNumberFormat="1" applyFont="1" applyFill="1" applyBorder="1"/>
    <xf numFmtId="44" fontId="0" fillId="36" borderId="18" xfId="2" applyFont="1" applyFill="1" applyBorder="1"/>
    <xf numFmtId="0" fontId="0" fillId="36" borderId="0" xfId="0" applyFill="1" applyBorder="1"/>
    <xf numFmtId="165" fontId="0" fillId="36" borderId="0" xfId="3" applyNumberFormat="1" applyFont="1" applyFill="1" applyBorder="1"/>
    <xf numFmtId="44" fontId="0" fillId="36" borderId="0" xfId="2" applyFont="1" applyFill="1" applyBorder="1"/>
    <xf numFmtId="0" fontId="0" fillId="36" borderId="16" xfId="0" applyFill="1" applyBorder="1"/>
    <xf numFmtId="0" fontId="0" fillId="36" borderId="12" xfId="0" applyFill="1" applyBorder="1"/>
    <xf numFmtId="165" fontId="0" fillId="36" borderId="19" xfId="3" applyNumberFormat="1" applyFont="1" applyFill="1" applyBorder="1"/>
    <xf numFmtId="44" fontId="0" fillId="36" borderId="19" xfId="2" applyFont="1" applyFill="1" applyBorder="1"/>
    <xf numFmtId="0" fontId="0" fillId="36" borderId="18" xfId="0" applyFill="1" applyBorder="1"/>
    <xf numFmtId="0" fontId="0" fillId="36" borderId="19" xfId="0" applyFill="1" applyBorder="1"/>
    <xf numFmtId="0" fontId="13" fillId="37" borderId="0" xfId="0" applyFont="1" applyFill="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dSupportingPropertyBagStructure" Target="richData/rdsupportingpropertybagstructure.xml"/><Relationship Id="rId3" Type="http://schemas.openxmlformats.org/officeDocument/2006/relationships/theme" Target="theme/theme1.xml"/><Relationship Id="rId7" Type="http://schemas.openxmlformats.org/officeDocument/2006/relationships/customXml" Target="../customXml/item1.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RichValue" Target="richData/rdrichvalue.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ichStyles" Target="richData/rich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129540</xdr:colOff>
      <xdr:row>28</xdr:row>
      <xdr:rowOff>79779</xdr:rowOff>
    </xdr:from>
    <xdr:to>
      <xdr:col>12</xdr:col>
      <xdr:colOff>184454</xdr:colOff>
      <xdr:row>46</xdr:row>
      <xdr:rowOff>90131</xdr:rowOff>
    </xdr:to>
    <xdr:pic>
      <xdr:nvPicPr>
        <xdr:cNvPr id="2" name="Picture 1">
          <a:extLst>
            <a:ext uri="{FF2B5EF4-FFF2-40B4-BE49-F238E27FC236}">
              <a16:creationId xmlns:a16="http://schemas.microsoft.com/office/drawing/2014/main" id="{9B44EB38-EE2D-4F18-AF6C-B3E0ED62495F}"/>
            </a:ext>
          </a:extLst>
        </xdr:cNvPr>
        <xdr:cNvPicPr>
          <a:picLocks noChangeAspect="1"/>
        </xdr:cNvPicPr>
      </xdr:nvPicPr>
      <xdr:blipFill>
        <a:blip xmlns:r="http://schemas.openxmlformats.org/officeDocument/2006/relationships" r:embed="rId1"/>
        <a:stretch>
          <a:fillRect/>
        </a:stretch>
      </xdr:blipFill>
      <xdr:spPr>
        <a:xfrm>
          <a:off x="4282440" y="5238519"/>
          <a:ext cx="3712514" cy="3317432"/>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66">
  <rv s="0">
    <v>https://www.bing.com/financeapi/forcetrigger?t=amz5z2&amp;q=XSWX%3aBRK%2fB&amp;form=skydnc</v>
    <v>Learn more on Bing</v>
  </rv>
  <rv s="1">
    <v>en-US</v>
    <v>amz5z2</v>
    <v>268435456</v>
    <v>1</v>
    <v>Powered by Refinitiv</v>
    <v>0</v>
    <v>BERKSHIRE HATHAWAY INC. (XSWX:BRK/B)</v>
    <v>2</v>
    <v>3</v>
    <v>Finance</v>
    <v>4</v>
    <v>208.7</v>
    <v>201</v>
    <v>0.87329999999999997</v>
    <v>1.81</v>
    <v>8.829E-3</v>
    <v>CHF</v>
    <v>Berkshire Hathaway Inc. is a holding company owning subsidiaries engaged in various business activities. Its various business activities include insurance businesses conducted on both a primary basis and a reinsurance basis. Its segments include Insurance; Railroad (BNSF); Berkshire Hathaway Energy (BHE); Pilot Travel Centers (PTC); Manufacturing; McLane Company (McLane), and Service and retailing. The Insurance segment includes GEICO, Berkshire Hathaway Primary Group and Berkshire Hathaway Reinsurance Group. The BNSF segment includes operation of railroad systems in North America through Burlington Northern Santa Fe, LLC. The BHE segment offers regulated electric and gas utilities. The Manufacturing segment manufacturers various products, including industrial, consumer and building products. The McLane segment is engaged in wholesale distribution of groceries and non-food items. The PTC segment is an operator of travel centers in North America and a marketer of wholesale fuel.</v>
    <v>396500</v>
    <v>SIX Swiss Exchange</v>
    <v>XSWX</v>
    <v>XSWX</v>
    <v>3555 Farnam Street, OMAHA, NE, 68131 US</v>
    <v>208.7</v>
    <v>Consumer Goods Conglomerates</v>
    <v>Stock</v>
    <v>43644.651412037034</v>
    <v>0</v>
    <v>206.82</v>
    <v>594447800000</v>
    <v>BERKSHIRE HATHAWAY INC.</v>
    <v>BERKSHIRE HATHAWAY INC.</v>
    <v>208.7</v>
    <v>5.5928000000000004</v>
    <v>205.01</v>
    <v>206.82</v>
    <v>1436700</v>
    <v>BRK/B</v>
    <v>BERKSHIRE HATHAWAY INC. (XSWX:BRK/B)</v>
    <v>5569</v>
    <v>2070</v>
    <v>1998</v>
  </rv>
  <rv s="2">
    <v>1</v>
  </rv>
  <rv s="0">
    <v>https://www.bing.com/financeapi/forcetrigger?t=a1sx27&amp;q=XNAS%3aFISV&amp;form=skydnc</v>
    <v>Learn more on Bing</v>
  </rv>
  <rv s="1">
    <v>en-US</v>
    <v>a1sx27</v>
    <v>268435456</v>
    <v>1</v>
    <v>Powered by Refinitiv</v>
    <v>0</v>
    <v>FISERV, INC. (XNYS:FI)</v>
    <v>2</v>
    <v>5</v>
    <v>Finance</v>
    <v>6</v>
    <v>175.47</v>
    <v>109.11499999999999</v>
    <v>0.92869999999999997</v>
    <v>2.75</v>
    <v>1.6174999999999998E-2</v>
    <v>USD</v>
    <v>Fiserv, Inc. is a global provider of payments and financial services technology solutions. The Company's segments include Merchant Solutions (Merchant) segment and the Financial Solutions (Financial) segment. The Merchant segment's businesses consist of small business, enterprise and processing. It provides products and services to small businesses and independent software vendors, including Clover, the Company's point-of-sale integrated commerce operating system for small business clients. It provides products and services to large businesses, including Carat, the Company's integrated commerce operating system for enterprise clients. The Financial segment's businesses consist of digital payments, issuing and banking. In digital payments business, the Company provides debit card processing services, debit network services and others. In issuing business, it provides credit card processing services, prepaid card processing services, card production services, print services and others.</v>
    <v>42000</v>
    <v>New York Stock Exchange</v>
    <v>XNYS</v>
    <v>XNYS</v>
    <v>600 N. Vel R. Phillips Avenue, MILWAUKEE, WI, 53203 US</v>
    <v>173.01499999999999</v>
    <v>Professional &amp; Commercial Services</v>
    <v>Stock</v>
    <v>45544.747769305468</v>
    <v>3</v>
    <v>170.66499999999999</v>
    <v>99468042804</v>
    <v>FISERV, INC.</v>
    <v>FISERV, INC.</v>
    <v>171</v>
    <v>29.490300000000001</v>
    <v>170.02</v>
    <v>172.77</v>
    <v>575725200</v>
    <v>FI</v>
    <v>FISERV, INC. (XNYS:FI)</v>
    <v>1055447</v>
    <v>2186548</v>
    <v>1992</v>
  </rv>
  <rv s="2">
    <v>4</v>
  </rv>
  <rv s="0">
    <v>https://www.bing.com/financeapi/forcetrigger?t=a1uhnm&amp;q=XNYS%3aHCA&amp;form=skydnc</v>
    <v>Learn more on Bing</v>
  </rv>
  <rv s="1">
    <v>en-US</v>
    <v>a1uhnm</v>
    <v>268435456</v>
    <v>1</v>
    <v>Powered by Refinitiv</v>
    <v>0</v>
    <v>HCA HEALTHCARE, INC. (XNYS:HCA)</v>
    <v>2</v>
    <v>5</v>
    <v>Finance</v>
    <v>6</v>
    <v>403.05</v>
    <v>215.96</v>
    <v>1.6628000000000001</v>
    <v>-1.91</v>
    <v>-4.9230000000000003E-3</v>
    <v>USD</v>
    <v>HCA Healthcare, Inc. is a health care services company. The Company owns, manages or operates hospitals, freestanding surgery centers, freestanding emergency care facilities, urgent care facilities, walk-in clinics, diagnostic and imaging centers, radiation and oncology therapy centers, comprehensive rehabilitation and physical therapy centers, physician practices, home health, hospice, outpatient physical therapy home and community-based services providers, and various other facilities. It also operates outpatient health care facilities, which include freestanding ambulatory surgery centers (ASCs), freestanding emergency care facilities, urgent care facilities, walk-in clinics, diagnostic and imaging centers, comprehensive rehabilitation and physical therapy centers, radiation and oncology therapy centers, physician practices and other facilities. It operates about 186 hospitals, comprised of 178 general, acute care hospitals, six behavioral hospitals and two rehabilitation hospitals.</v>
    <v>220000</v>
    <v>New York Stock Exchange</v>
    <v>XNYS</v>
    <v>XNYS</v>
    <v>One Park Plaza, NASHVILLE, TN, 37203 US</v>
    <v>390.63</v>
    <v>Healthcare Providers &amp; Services</v>
    <v>Stock</v>
    <v>45544.747809640627</v>
    <v>6</v>
    <v>379.27499999999998</v>
    <v>100127400000</v>
    <v>HCA HEALTHCARE, INC.</v>
    <v>HCA HEALTHCARE, INC.</v>
    <v>390.63</v>
    <v>18.199300000000001</v>
    <v>387.98</v>
    <v>386.07</v>
    <v>258073500</v>
    <v>HCA</v>
    <v>HCA HEALTHCARE, INC. (XNYS:HCA)</v>
    <v>742854</v>
    <v>939902</v>
    <v>2010</v>
  </rv>
  <rv s="2">
    <v>7</v>
  </rv>
  <rv s="0">
    <v>https://www.bing.com/financeapi/forcetrigger?t=a1nihw&amp;q=XNYS%3aANET&amp;form=skydnc</v>
    <v>Learn more on Bing</v>
  </rv>
  <rv s="1">
    <v>en-US</v>
    <v>a1nihw</v>
    <v>268435456</v>
    <v>1</v>
    <v>Powered by Refinitiv</v>
    <v>0</v>
    <v>ARISTA NETWORKS, INC. (XNYS:ANET)</v>
    <v>2</v>
    <v>5</v>
    <v>Finance</v>
    <v>6</v>
    <v>376.5</v>
    <v>168.25</v>
    <v>1.1025</v>
    <v>9.61</v>
    <v>3.0575000000000001E-2</v>
    <v>USD</v>
    <v>Arista Networks, Inc. (Arista’s) is a provider of data-driven, client to cloud networking for large data center, campus and routing environments. The Company’s platforms deliver availability, agility, automation, analytics and security through an advanced network operating stack. Its portfolio of offerings includes three product categories: Core, Cognitive Adjacencies and Network Software and Services. Its Core product categories consist of high-speed Data Center and Cloud Networking systems, including newer artificial intelligence Ethernet switching platforms. Its Cognitive Adjacencies consists of campus wired and wireless products and advanced routing systems addressing Core Routing, Edge Routing, Multi-cloud and Wide Area Networking use cases. Its Network Software and Services consist of a suite of value-add software solutions that leverage Arista’s Extensible Operating System (EOS) to provide advanced end-to-end orchestration, automation, analytics, network monitoring and security.</v>
    <v>4023</v>
    <v>New York Stock Exchange</v>
    <v>XNYS</v>
    <v>XNYS</v>
    <v>5453 Great America Pkwy, SANTA CLARA, CA, 95054 US</v>
    <v>325.77999999999997</v>
    <v>Communications &amp; Networking</v>
    <v>Stock</v>
    <v>45544.747767372653</v>
    <v>9</v>
    <v>319.01</v>
    <v>101760407368</v>
    <v>ARISTA NETWORKS, INC.</v>
    <v>ARISTA NETWORKS, INC.</v>
    <v>319.95999999999998</v>
    <v>40.747900000000001</v>
    <v>314.31</v>
    <v>323.92</v>
    <v>314152900</v>
    <v>ANET</v>
    <v>ARISTA NETWORKS, INC. (XNYS:ANET)</v>
    <v>674064</v>
    <v>1559260</v>
    <v>2011</v>
  </rv>
  <rv s="2">
    <v>10</v>
  </rv>
  <rv s="0">
    <v>http://en.wikipedia.org/wiki/Public_domain</v>
    <v>Public domain</v>
  </rv>
  <rv s="0">
    <v>http://de.wikipedia.org/wiki/Ansys_(Software)</v>
    <v>Wikipedia</v>
  </rv>
  <rv s="3">
    <v>12</v>
    <v>13</v>
  </rv>
  <rv s="4">
    <v>11</v>
    <v>https://www.bing.com/th?id=AMMS_f3897dd33ba834ff757faa162430cee7&amp;qlt=95</v>
    <v>14</v>
    <v>0</v>
    <v>https://www.bing.com/images/search?form=xlimg&amp;q=ansys</v>
    <v>Image of ANSYS, INC.</v>
  </rv>
  <rv s="0">
    <v>https://www.bing.com/financeapi/forcetrigger?t=a1njh7&amp;q=XNAS%3aANSS&amp;form=skydnc</v>
    <v>Learn more on Bing</v>
  </rv>
  <rv s="5">
    <v>en-US</v>
    <v>a1njh7</v>
    <v>268435456</v>
    <v>1</v>
    <v>Powered by Refinitiv</v>
    <v>7</v>
    <v>ANSYS, INC. (XNAS:ANSS)</v>
    <v>9</v>
    <v>10</v>
    <v>Finance</v>
    <v>6</v>
    <v>364.31</v>
    <v>258.01</v>
    <v>1.1142000000000001</v>
    <v>4.43</v>
    <v>1.4522999999999999E-2</v>
    <v>USD</v>
    <v>ANSYS, Inc. develops and globally markets engineering simulation software and services used by engineers, designers, researchers and students. The Company caters to a range of industries and academia, including high-tech, aerospace and defense, automotive, energy, industrial equipment, materials and chemicals, consumer products, healthcare, and construction. The Company’s solutions enable users to analyze designs on-premises and/or via the cloud, providing a common platform for product development, from design concept to final-stage testing, validation and deployment. The Company distributes its suite of simulation technologies through direct sales offices and a network of independent resellers and distributors. Its product portfolio consists of Structures; Fluids; Electronics; Semiconductors; Optics, Virtual Reality (VR) and Photonics; Digital Mission Engineering; Three-Dimensional (3D) Design; Platform; Embedded Software, Digital Twin, Autonomous Vehicle Simulation, and others.</v>
    <v>6200</v>
    <v>Nasdaq Stock Market</v>
    <v>XNAS</v>
    <v>XNAS</v>
    <v>2600 Ansys Drive, Southpointe, CANONSBURG, PA, 15317 US</v>
    <v>309.83999999999997</v>
    <v>15</v>
    <v>Software &amp; IT Services</v>
    <v>Stock</v>
    <v>45544.747753935153</v>
    <v>16</v>
    <v>305.57</v>
    <v>27043543480</v>
    <v>ANSYS, INC.</v>
    <v>ANSYS, INC.</v>
    <v>308.36</v>
    <v>54.674900000000001</v>
    <v>305.04000000000002</v>
    <v>309.47000000000003</v>
    <v>87386640</v>
    <v>ANSS</v>
    <v>ANSYS, INC. (XNAS:ANSS)</v>
    <v>255726</v>
    <v>385804</v>
    <v>1994</v>
  </rv>
  <rv s="2">
    <v>17</v>
  </rv>
  <rv s="0">
    <v>https://www.bing.com/financeapi/forcetrigger?t=a1o3w7&amp;q=XNAS%3aAZPN&amp;form=skydnc</v>
    <v>Learn more on Bing</v>
  </rv>
  <rv s="1">
    <v>en-US</v>
    <v>a1o3w7</v>
    <v>268435456</v>
    <v>1</v>
    <v>Powered by Refinitiv</v>
    <v>0</v>
    <v>ASPEN TECHNOLOGY, INC. (XNAS:AZPN)</v>
    <v>2</v>
    <v>5</v>
    <v>Finance</v>
    <v>6</v>
    <v>235.1</v>
    <v>162.26</v>
    <v>0.76039999999999996</v>
    <v>1.95</v>
    <v>8.6629999999999988E-3</v>
    <v>USD</v>
    <v>Aspen Technology, Inc. is an industrial software company focused on helping customers in asset-intensive industries address the dual challenge. The Company develops solutions to address complex industrial environments where it is critical to optimize the asset design, operations and maintenance lifecycle. Through its unique combination of domain expertise and innovation, customers in asset-intensive industries can run their assets safer and greener to improve their operational excellence. Its businesses include Heritage AspenTech, Digital Grid Management, and Subsurface Science &amp; Engineering Business. Its portfolio includes performance engineering (ENG), manufacturing and supply chain (MSC), asset performance management (APM), digital grid management (DGM), subsurface science &amp; engineering (SSE), and industrial data fabric. Its products include Aspen Mtell, Aspen Fidelis, Aspen ProMV, Aspen Process Pulse, Aspen Unscrambler, Aspen DMC3, Aspen GDOT, and Aspen PIMS-AO, among others.</v>
    <v>3937</v>
    <v>Nasdaq Stock Market</v>
    <v>XNAS</v>
    <v>XNAS</v>
    <v>20 Crosby Drive, BEDFORD, MA, 01730 US</v>
    <v>229.22499999999999</v>
    <v>Software &amp; IT Services</v>
    <v>Stock</v>
    <v>45544.747587928126</v>
    <v>19</v>
    <v>224.73</v>
    <v>14361945577</v>
    <v>ASPEN TECHNOLOGY, INC.</v>
    <v>ASPEN TECHNOLOGY, INC.</v>
    <v>225.96</v>
    <v>0</v>
    <v>225.1</v>
    <v>227.05</v>
    <v>63254550</v>
    <v>AZPN</v>
    <v>ASPEN TECHNOLOGY, INC. (XNAS:AZPN)</v>
    <v>157012</v>
    <v>247616</v>
    <v>2021</v>
  </rv>
  <rv s="2">
    <v>20</v>
  </rv>
  <rv s="0">
    <v>https://www.bing.com/financeapi/forcetrigger?t=a1udtc&amp;q=XNYS%3aGWRE&amp;form=skydnc</v>
    <v>Learn more on Bing</v>
  </rv>
  <rv s="6">
    <v>en-US</v>
    <v>a1udtc</v>
    <v>268435456</v>
    <v>1</v>
    <v>Powered by Refinitiv</v>
    <v>12</v>
    <v>GUIDEWIRE SOFTWARE, INC. (XNYS:GWRE)</v>
    <v>2</v>
    <v>13</v>
    <v>Finance</v>
    <v>6</v>
    <v>171.74</v>
    <v>85.152500000000003</v>
    <v>1.1351</v>
    <v>6.49</v>
    <v>4.0131E-2</v>
    <v>USD</v>
    <v>Guidewire Software, Inc. delivers a platform that property and casualty insurers trust to engage, innovate and grow efficiently. Its platform combines core operations, digital engagement, analytics, and artificial intelligence applications delivered as a cloud service or self-managed software. Its core operational services and products include InsuranceSuite Cloud, InsuranceNow, and InsuranceSuite for self-managed installations. Its InsuranceSuite Cloud is a configurable and scalable product, delivered as a service and primarily comprised of three core applications, such as PolicyCenter Cloud, BillingCenter Cloud, and ClaimCenter Cloud. Its InsuranceNow is a cloud-based application that offers policy, billing, and claims management functionality to insurers. InsuranceSuite Cloud is hosted on Amazon Web Services and managed by its internal cloud operations team. Its Data Platform collects data from InsuranceSuite Cloud and InsuranceNow, as well as other internal and external sources.</v>
    <v>3415</v>
    <v>New York Stock Exchange</v>
    <v>XNYS</v>
    <v>XNYS</v>
    <v>970 Park Pl, Suite 200, SAN MATEO, CA, 94403 US</v>
    <v>168.54599999999999</v>
    <v>Software &amp; IT Services</v>
    <v>Stock</v>
    <v>45544.747778796096</v>
    <v>22</v>
    <v>162.72499999999999</v>
    <v>13904793693</v>
    <v>GUIDEWIRE SOFTWARE, INC.</v>
    <v>GUIDEWIRE SOFTWARE, INC.</v>
    <v>162.80000000000001</v>
    <v>161.72</v>
    <v>168.21</v>
    <v>82663300</v>
    <v>GWRE</v>
    <v>GUIDEWIRE SOFTWARE, INC. (XNYS:GWRE)</v>
    <v>530793</v>
    <v>798271</v>
    <v>2001</v>
  </rv>
  <rv s="2">
    <v>23</v>
  </rv>
  <rv s="0">
    <v>https://www.bing.com/financeapi/forcetrigger?t=a1v6hw&amp;q=XNAS%3aIBKR&amp;form=skydnc</v>
    <v>Learn more on Bing</v>
  </rv>
  <rv s="1">
    <v>en-US</v>
    <v>a1v6hw</v>
    <v>268435456</v>
    <v>1</v>
    <v>Powered by Refinitiv</v>
    <v>0</v>
    <v>INTERACTIVE BROKERS GROUP, INC. (XNAS:IBKR)</v>
    <v>2</v>
    <v>5</v>
    <v>Finance</v>
    <v>6</v>
    <v>129.19</v>
    <v>72.599999999999994</v>
    <v>0.80200000000000005</v>
    <v>1.85</v>
    <v>1.5097000000000001E-2</v>
    <v>USD</v>
    <v>Interactive Brokers Group, Inc. is an automated global electronic broker. The Company custody and service accounts for hedge and mutual funds, exchange-traded funds (ETFs), registered investment advisors, proprietary trading groups, introducing brokers and individual investors. It specializes in routing orders and executing and processing trades in stocks, options, futures, foreign exchange instruments (forex), bonds, mutual funds, ETFs, and precious metals on more than 150 electronic exchanges and market centers. In addition, its customers can use it trading platform to trade certain cryptocurrencies through third-party cryptocurrency service providers that execute, clear and custody the cryptocurrencies. Its key product offerings include IBKR Pro, IBKR Lite, and IBKR Universal Account. IBKRPro offers the lowest cost access to stocks, options, futures, forex, bonds, mutual funds, precious metals, and cryptocurrencies from a single unified platform with no added spreads.</v>
    <v>2951</v>
    <v>Nasdaq Stock Market</v>
    <v>XNAS</v>
    <v>XNAS</v>
    <v>1 Pickwick Plz, GREENWICH, CT, 06830 US</v>
    <v>125.21</v>
    <v>Investment Banking &amp; Investment Services</v>
    <v>Stock</v>
    <v>45544.747711307813</v>
    <v>25</v>
    <v>123.46</v>
    <v>52593584680</v>
    <v>INTERACTIVE BROKERS GROUP, INC.</v>
    <v>INTERACTIVE BROKERS GROUP, INC.</v>
    <v>123.75</v>
    <v>22.228300000000001</v>
    <v>122.54</v>
    <v>124.39</v>
    <v>422812000</v>
    <v>IBKR</v>
    <v>INTERACTIVE BROKERS GROUP, INC. (XNAS:IBKR)</v>
    <v>256005</v>
    <v>830860</v>
    <v>2006</v>
  </rv>
  <rv s="2">
    <v>26</v>
  </rv>
  <rv s="0">
    <v>https://www.bing.com/financeapi/forcetrigger?t=a1slm7&amp;q=XNAS%3aMETA&amp;form=skydnc</v>
    <v>Learn more on Bing</v>
  </rv>
  <rv s="1">
    <v>en-US</v>
    <v>a1slm7</v>
    <v>268435456</v>
    <v>1</v>
    <v>Powered by Refinitiv</v>
    <v>0</v>
    <v>Meta Platforms, Inc. (XNAS:META)</v>
    <v>2</v>
    <v>5</v>
    <v>Finance</v>
    <v>6</v>
    <v>544.23</v>
    <v>279.40300000000002</v>
    <v>1.2128000000000001</v>
    <v>6.17</v>
    <v>1.2333E-2</v>
    <v>USD</v>
    <v>Meta Platforms, Inc. builds technology that helps people connect and share, find communities, and grow businesses. The Company’s products enable people to connect and share with friends and family through mobile devices, personal computers, virtual reality (VR) and mixed reality (MR) headsets, and wearables. It operates through two segments: Family of Apps (FoA) and Reality Labs (RL). The FoA segment includes Facebook, Instagram, Messenger, Threads and WhatsApp. The RL includes augmented, mixed and virtual reality related consumer hardware, software, and content. Instagram is a place where people and creators can connect and express themselves through photos, video, and private messaging, and discover and shop from their favorite businesses. Threads is an application for text-based updates and public conversations. Its RL product offerings in VR include Meta Quest devices, and software and content available through the Meta Quest Store, which enable a range of social experiences.</v>
    <v>70799</v>
    <v>Nasdaq Stock Market</v>
    <v>XNAS</v>
    <v>XNAS</v>
    <v>1 Meta Way, MENLO PARK, CA, 94025 US</v>
    <v>511.33</v>
    <v>Software &amp; IT Services</v>
    <v>Stock</v>
    <v>45544.747778251563</v>
    <v>28</v>
    <v>502.08</v>
    <v>1265591000000</v>
    <v>Meta Platforms, Inc.</v>
    <v>Meta Platforms, Inc.</v>
    <v>506.16</v>
    <v>25.225999999999999</v>
    <v>500.27</v>
    <v>506.44</v>
    <v>2529817000</v>
    <v>META</v>
    <v>Meta Platforms, Inc. (XNAS:META)</v>
    <v>5943225</v>
    <v>12979040</v>
    <v>2004</v>
  </rv>
  <rv s="2">
    <v>29</v>
  </rv>
  <rv s="0">
    <v>https://www.bing.com/financeapi/forcetrigger?t=a24h1h&amp;q=XNYS%3aTRI&amp;form=skydnc</v>
    <v>Learn more on Bing</v>
  </rv>
  <rv s="1">
    <v>en-US</v>
    <v>a24h1h</v>
    <v>268435456</v>
    <v>1</v>
    <v>Powered by Refinitiv</v>
    <v>0</v>
    <v>THOMSON REUTERS CORPORATION (XNYS:TRI)</v>
    <v>2</v>
    <v>14</v>
    <v>Finance</v>
    <v>6</v>
    <v>176.03</v>
    <v>117.46</v>
    <v>0.41210000000000002</v>
    <v>1.9194</v>
    <v>1.1546000000000001E-2</v>
    <v>USD</v>
    <v>Thomson Reuters Corporation is a global content and technology company. Its segments include Legal Professionals, Corporates, Tax &amp; Accounting Professionals, Reuters News, and Global Print. The Legal Professionals segment serves law firms and governments with research and workflow products. The Corporates segment serves corporate customers from small businesses to multinational organizations with a full suite of content-driven technologies. The Tax &amp; Accounting Professionals segment serves tax, audit, and accounting professional firms with research and automated workflow products. The Reuters News segment supplies business, financial and global news to the media organizations, professionals and news consumers through Reuters News Agency, Reuters.com, Reuters Events, Thomson Reuters products and to financial market professionals via London Stock Exchange Group (LSEG) products. The Global Print segment provides legal and tax information in print format to customers around the world.</v>
    <v>25600</v>
    <v>New York Stock Exchange</v>
    <v>XNYS</v>
    <v>XNYS</v>
    <v>19 Duncan Street, TORONTO, ON, M5H 3H1 CA</v>
    <v>169.75</v>
    <v>Professional &amp; Commercial Services</v>
    <v>Stock</v>
    <v>45544.747617152345</v>
    <v>31</v>
    <v>168.09</v>
    <v>101929900000</v>
    <v>THOMSON REUTERS CORPORATION</v>
    <v>THOMSON REUTERS CORPORATION</v>
    <v>168.39</v>
    <v>32.410299999999999</v>
    <v>166.24</v>
    <v>168.15940000000001</v>
    <v>449712600</v>
    <v>TRI</v>
    <v>THOMSON REUTERS CORPORATION (XNYS:TRI)</v>
    <v>127428</v>
    <v>337984</v>
    <v>1977</v>
  </rv>
  <rv s="2">
    <v>32</v>
  </rv>
  <rv s="0">
    <v>https://www.bing.com/financeapi/forcetrigger?t=a1q6k2&amp;q=XNAS%3aCOST&amp;form=skydnc</v>
    <v>Learn more on Bing</v>
  </rv>
  <rv s="1">
    <v>en-US</v>
    <v>a1q6k2</v>
    <v>268435456</v>
    <v>1</v>
    <v>Powered by Refinitiv</v>
    <v>0</v>
    <v>COSTCO WHOLESALE CORPORATION (XNAS:COST)</v>
    <v>2</v>
    <v>5</v>
    <v>Finance</v>
    <v>6</v>
    <v>918.928</v>
    <v>528.21799999999996</v>
    <v>0.79620000000000002</v>
    <v>15.01</v>
    <v>1.7121000000000001E-2</v>
    <v>USD</v>
    <v>Costco Wholesale Corporation operates membership warehouses and e-commerce websites. The Company operates 861 warehouses, including 591 in the United States and Puerto Rico, 107 in Canada, 40 in Mexico, 33 in Japan, 29 in the United Kingdom, 18 in Korea, 15 in Australia, 14 in Taiwan, five in China, four in Spain, two in France, and one each in Iceland, New Zealand and Sweden. It also operates e-commerce sites in the United States, Canada, the United Kingdom, Mexico, Korea, Taiwan, Japan and Australia. It provides a wide selection of merchandise, convenience of specialty departments and exclusive member services. It operates through three segments: United States Operations, Canadian Operations, and Other International Operations. The Company offers merchandise categories (foods and sundries, non-foods, and fresh foods), warehouse ancillary (gasoline, pharmacy, optical, food court, hearing aids and tire installation) and other businesses (e-commerce, business centers, travel and other).</v>
    <v>316000</v>
    <v>Nasdaq Stock Market</v>
    <v>XNAS</v>
    <v>XNAS</v>
    <v>999 Lake Dr, ISSAQUAH, WA, 98027- US</v>
    <v>898.83159999999998</v>
    <v>Diversified Retail</v>
    <v>Stock</v>
    <v>45544.7477821875</v>
    <v>34</v>
    <v>881.7</v>
    <v>395317386150</v>
    <v>COSTCO WHOLESALE CORPORATION</v>
    <v>COSTCO WHOLESALE CORPORATION</v>
    <v>884.74</v>
    <v>54.338799999999999</v>
    <v>876.68</v>
    <v>891.69</v>
    <v>443335000</v>
    <v>COST</v>
    <v>COSTCO WHOLESALE CORPORATION (XNAS:COST)</v>
    <v>939018</v>
    <v>1789310</v>
    <v>1987</v>
  </rv>
  <rv s="2">
    <v>35</v>
  </rv>
  <rv s="0">
    <v>https://www.bing.com/financeapi/forcetrigger?t=a25ya2&amp;q=XNYS%3aWMT&amp;form=skydnc</v>
    <v>Learn more on Bing</v>
  </rv>
  <rv s="1">
    <v>en-US</v>
    <v>a25ya2</v>
    <v>268435456</v>
    <v>1</v>
    <v>Powered by Refinitiv</v>
    <v>0</v>
    <v>WALMART INC. (XNYS:WMT)</v>
    <v>2</v>
    <v>5</v>
    <v>Finance</v>
    <v>6</v>
    <v>77.81</v>
    <v>49.846600000000002</v>
    <v>0.51239999999999997</v>
    <v>0.64500000000000002</v>
    <v>8.4159999999999999E-3</v>
    <v>USD</v>
    <v>Walmart Inc. is a technology-powered omnichannel retailer. The Company is engaged in the operation of retail and wholesale stores and clubs, as well as e-commerce websites and mobile applications, located throughout the United States, Africa, Canada, Central America, Chile, China, India and Mexico. It operates through three segments: Walmart U.S., Walmart International and Sam's Club. The Walmart U.S. segment includes the Company's mass merchant concept in the United States, as well as e-commerce, which includes omni-channel initiatives and certain other business offerings such as advertising services through Walmart Connect. It operates under the Walmart and Walmart Neighborhood Market brands. The Walmart International segment consists of the Company's operations outside of the United States, as well as e-commerce and omni-channel initiatives. The Sam's Club segment includes the warehouse membership clubs in the United States, as well as e-commerce and omni-channel initiatives.</v>
    <v>2100000</v>
    <v>New York Stock Exchange</v>
    <v>XNYS</v>
    <v>XNYS</v>
    <v>702 SW 8th St, BENTONVILLE, AR, 72716-6209 US</v>
    <v>77.465000000000003</v>
    <v>Food &amp; Drug Retailing</v>
    <v>Stock</v>
    <v>45544.747780242971</v>
    <v>37</v>
    <v>76.489999999999995</v>
    <v>621236228535</v>
    <v>WALMART INC.</v>
    <v>WALMART INC.</v>
    <v>76.819999999999993</v>
    <v>52.156199999999998</v>
    <v>76.64</v>
    <v>77.284999999999997</v>
    <v>8038251000</v>
    <v>WMT</v>
    <v>WALMART INC. (XNYS:WMT)</v>
    <v>10737958</v>
    <v>17870521</v>
    <v>1969</v>
  </rv>
  <rv s="2">
    <v>38</v>
  </rv>
  <rv s="0">
    <v>https://www.bing.com/financeapi/forcetrigger?t=a1pxbh&amp;q=XNYS%3aCMG&amp;form=skydnc</v>
    <v>Learn more on Bing</v>
  </rv>
  <rv s="1">
    <v>en-US</v>
    <v>a1pxbh</v>
    <v>268435456</v>
    <v>1</v>
    <v>Powered by Refinitiv</v>
    <v>0</v>
    <v>CHIPOTLE MEXICAN GRILL, INC. (XNYS:CMG)</v>
    <v>2</v>
    <v>5</v>
    <v>Finance</v>
    <v>6</v>
    <v>69.261399999999995</v>
    <v>35.372700000000002</v>
    <v>1.2556</v>
    <v>0.74</v>
    <v>1.3785E-2</v>
    <v>USD</v>
    <v>Chipotle Mexican Grill, Inc. is a restaurant company. The Company, through its subsidiaries, owns and operates Chipotle Mexican Grill restaurants, which feature a menu of burritos, burrito bowls (a burrito without the tortilla), quesadillas, tacos, and salads. The Company operates about 3,437 restaurants, including 3,371 Chipotle restaurants within the United States, and 66 international Chipotle restaurants. The Company owns and operates all its restaurants in North America and Europe. It manages its operations based on eight regions. It has made digital ordering convenient with enhancements to the Chipotle app and Website, such as customization, contactless delivery, and group ordering. Its application also includes order readiness messaging, wrong location detection and reminders to scan for points. The Company’s subsidiaries include Chipotle Mexican Grill Canada Corp., Chipotle Mexican Grill France SAS, and Chipotle Mexican Grill of Berwyn Heights, LLC, among others.</v>
    <v>116068</v>
    <v>New York Stock Exchange</v>
    <v>XNYS</v>
    <v>XNYS</v>
    <v>610 Newport Center Dr, Suite 1100, NEWPORT BEACH, CA, 92660 US</v>
    <v>54.83</v>
    <v>Hotels &amp; Entertainment Services</v>
    <v>Stock</v>
    <v>45544.747788992972</v>
    <v>40</v>
    <v>54</v>
    <v>74526883920</v>
    <v>CHIPOTLE MEXICAN GRILL, INC.</v>
    <v>CHIPOTLE MEXICAN GRILL, INC.</v>
    <v>54.08</v>
    <v>52.611499999999999</v>
    <v>53.68</v>
    <v>54.42</v>
    <v>1369476000</v>
    <v>CMG</v>
    <v>CHIPOTLE MEXICAN GRILL, INC. (XNYS:CMG)</v>
    <v>5127514</v>
    <v>18265703</v>
    <v>1998</v>
  </rv>
  <rv s="2">
    <v>41</v>
  </rv>
  <rv s="0">
    <v>https://en.wikipedia.org/wiki/Microsoft</v>
    <v>Wikipedia</v>
  </rv>
  <rv s="3">
    <v>12</v>
    <v>43</v>
  </rv>
  <rv s="4">
    <v>11</v>
    <v>https://www.bing.com/th?id=AMMS_e6e837c7bf3a77408619758b7447855a&amp;qlt=95</v>
    <v>44</v>
    <v>0</v>
    <v>https://www.bing.com/images/search?form=xlimg&amp;q=microsoft</v>
    <v>Image of MICROSOFT CORPORATION</v>
  </rv>
  <rv s="0">
    <v>https://www.bing.com/financeapi/forcetrigger?t=a1xzim&amp;q=XNAS%3aMSFT&amp;form=skydnc</v>
    <v>Learn more on Bing</v>
  </rv>
  <rv s="5">
    <v>en-US</v>
    <v>a1xzim</v>
    <v>268435456</v>
    <v>1</v>
    <v>Powered by Refinitiv</v>
    <v>7</v>
    <v>MICROSOFT CORPORATION (XNAS:MSFT)</v>
    <v>9</v>
    <v>10</v>
    <v>Finance</v>
    <v>6</v>
    <v>468.35</v>
    <v>309.45</v>
    <v>0.89859999999999995</v>
    <v>2.91</v>
    <v>7.2440000000000004E-3</v>
    <v>USD</v>
    <v>Microsoft Corporation is a technology company. The Company develops and supports software, services, devices, and solutions. The Company’s segments include Productivity and Business Processes, Intelligent Cloud, and More Personal Computing. The Productivity and Business Processes segment consists of products and services in its portfolio of productivity, communication, and information services. This segment primarily comprises: Office Commercial, Office Consumer, LinkedIn, and Dynamics business solutions. The Intelligent Cloud segment consists of server products and cloud services, including Azure and other cloud services, SQL Server, Windows Server, Visual Studio, System Center, and related Client Access Licenses (CALs), and Nuance and GitHub; and Enterprise Services, including enterprise support services, industry solutions and Nuance professional services. The More Personal Computing segment primarily comprises Windows, Devices, Gaming, and search and news advertising.</v>
    <v>228000</v>
    <v>Nasdaq Stock Market</v>
    <v>XNAS</v>
    <v>XNAS</v>
    <v>One Microsoft Way, REDMOND, WA, 98052-6399 US</v>
    <v>408.65</v>
    <v>45</v>
    <v>Software &amp; IT Services</v>
    <v>Stock</v>
    <v>45544.747815902345</v>
    <v>46</v>
    <v>402.16</v>
    <v>3007481909790</v>
    <v>MICROSOFT CORPORATION</v>
    <v>MICROSOFT CORPORATION</v>
    <v>407.43</v>
    <v>34.295200000000001</v>
    <v>401.7</v>
    <v>404.61</v>
    <v>7433039000</v>
    <v>MSFT</v>
    <v>MICROSOFT CORPORATION (XNAS:MSFT)</v>
    <v>7428458</v>
    <v>19635083</v>
    <v>1993</v>
  </rv>
  <rv s="2">
    <v>47</v>
  </rv>
  <rv s="0">
    <v>https://www.bing.com/financeapi/forcetrigger?t=a1nhlh&amp;q=XNAS%3aAMZN&amp;form=skydnc</v>
    <v>Learn more on Bing</v>
  </rv>
  <rv s="1">
    <v>en-US</v>
    <v>a1nhlh</v>
    <v>268435456</v>
    <v>1</v>
    <v>Powered by Refinitiv</v>
    <v>0</v>
    <v>AMAZON.COM, INC. (XNAS:AMZN)</v>
    <v>2</v>
    <v>5</v>
    <v>Finance</v>
    <v>6</v>
    <v>201.2</v>
    <v>118.35</v>
    <v>1.1435</v>
    <v>3.5611999999999999</v>
    <v>2.0777999999999998E-2</v>
    <v>USD</v>
    <v>Amazon.com, Inc. provides a range of products and services to customers. The products offered through its stores include merchandise and content it has purchased for resale and products offered by third-party sellers. The Company’s segments include North America, International and Amazon Web Services (AWS). It serves consumers through its online and physical stores and focuses on selection, price, and convenience. Customers access its offerings through its Websites, mobile apps, Alexa, devices, streaming, and physically visiting its stores. It manufactures and sells electronic devices, including Kindle, Fire tablet, Fire TV, Echo, Ring, Blink, and eero, and it develops and produces media content. It serves developers and enterprises of all sizes, including start-ups, government agencies, and academic institutions, through AWS, which offers a broad set of on-demand technology services, including compute, storage, database, analytics, and machine learning, and other services.</v>
    <v>1521000</v>
    <v>Nasdaq Stock Market</v>
    <v>XNAS</v>
    <v>XNAS</v>
    <v>410 Terry Ave N, SEATTLE, WA, 98109 US</v>
    <v>175.85</v>
    <v>Diversified Retail</v>
    <v>Stock</v>
    <v>45544.747793402341</v>
    <v>49</v>
    <v>173.51</v>
    <v>1798835000000</v>
    <v>AMAZON.COM, INC.</v>
    <v>AMAZON.COM, INC.</v>
    <v>174.5</v>
    <v>41.063699999999997</v>
    <v>171.39</v>
    <v>174.9512</v>
    <v>10495570000</v>
    <v>AMZN</v>
    <v>AMAZON.COM, INC. (XNAS:AMZN)</v>
    <v>15047304</v>
    <v>42014089</v>
    <v>1996</v>
  </rv>
  <rv s="2">
    <v>50</v>
  </rv>
  <rv s="7">
    <v>en-US</v>
    <v>ca26qh</v>
    <v>268435456</v>
    <v>1</v>
    <v>Powered by Refinitiv</v>
    <v>15</v>
    <v>CAVA GROUP, INC. (XNYS:CAVA)</v>
    <v>16</v>
    <v>17</v>
    <v>Finance</v>
    <v>6</v>
    <v>128.18</v>
    <v>29.05</v>
    <v>2.7719999999999998</v>
    <v>4.47</v>
    <v>3.8490999999999997E-2</v>
    <v>USD</v>
    <v>CAVA Group, Inc. operates a category-defining Mediterranean fast-casual restaurant brand. The Company operates approximately 309 fast-casual CAVA restaurants in 24 states and Washington, D.C. The number of CAVA restaurants excludes two locations operating under a licensing arrangement and digital kitchens. Its Mediterranean cuisine unites taste and health, with a menu that features chef-crated and customizable bowls and pitas. Its dips, spreads, and dressings are centrally produced and sold in grocery stores. Its menu fulfills a range of dietary preferences, from hearty and indulgent to vegan, vegetarian, gluten-free, dairy-free, paleo, keto, and nut-free diets. The Company's guests can choose a chef-curated meal or a build-your-own-bowl or pita using its 38 ingredients with over 17.4 billion combinations. It has developed multi-channel access to in-restaurant dining, digital pick-up, drive-thru pick-up in select restaurants, delivery, catering, and consumer packaged goods offerings.</v>
    <v>New York Stock Exchange</v>
    <v>XNYS</v>
    <v>XNYS</v>
    <v>14 RIDGE SQUARE NW, SUITE 500, WASHINGTON, DC, 20016 US</v>
    <v>121.97</v>
    <v>Hotels &amp; Entertainment Services</v>
    <v>Stock</v>
    <v>45544.747787974222</v>
    <v>117.07</v>
    <v>13787064360</v>
    <v>CAVA GROUP, INC.</v>
    <v>CAVA GROUP, INC.</v>
    <v>117.49</v>
    <v>321.25659999999999</v>
    <v>116.13</v>
    <v>120.6</v>
    <v>114320600</v>
    <v>CAVA</v>
    <v>CAVA GROUP, INC. (XNYS:CAVA)</v>
    <v>2078028</v>
    <v>4175951</v>
    <v>2015</v>
  </rv>
  <rv s="2">
    <v>52</v>
  </rv>
  <rv s="0">
    <v>https://www.bing.com/financeapi/forcetrigger?t=a1yv52&amp;q=XNAS%3aNVDA&amp;form=skydnc</v>
    <v>Learn more on Bing</v>
  </rv>
  <rv s="1">
    <v>en-US</v>
    <v>a1yv52</v>
    <v>268435456</v>
    <v>1</v>
    <v>Powered by Refinitiv</v>
    <v>0</v>
    <v>NVIDIA CORPORATION (XNAS:NVDA)</v>
    <v>2</v>
    <v>5</v>
    <v>Finance</v>
    <v>6</v>
    <v>140.76</v>
    <v>39.229999999999997</v>
    <v>1.7104999999999999</v>
    <v>2.6408</v>
    <v>2.5680999999999999E-2</v>
    <v>USD</v>
    <v>NVIDIA Corporation is a full-stack computing infrastructure company. The Company accelerates computing to help solve the computational problems. The Company’s segments include Compute &amp; Networking and Graphics. Compute &amp; Networking segment includes its data center accelerated computing platform; networking; automotive artificial intelligence (AI), cockpit, autonomous driving development agreements and autonomous vehicle solutions; electric vehicle computing platforms; NVIDIA AI Enterprise and other software. The Graphics segment includes GeForce GPUs for gaming and personal computers (PCs), the GeForce NOW game streaming service and related infrastructure, and solutions for gaming platforms; Quadro/NVIDIA RTX GPUs for enterprise workstation graphics; virtual GPU (vGPU), software for cloud-based visual and virtual computing; automotive platforms for infotainment systems; and omniverse enterprise software for building and operating metaverse and three-dimensional Internet applications.</v>
    <v>29600</v>
    <v>Nasdaq Stock Market</v>
    <v>XNAS</v>
    <v>XNAS</v>
    <v>2788 San Tomas Expressway, SANTA CLARA, CA, 95051 US</v>
    <v>106.55</v>
    <v>Semiconductors &amp; Semiconductor Equipment</v>
    <v>Stock</v>
    <v>45544.747798425778</v>
    <v>54</v>
    <v>103.69</v>
    <v>2587198724000</v>
    <v>NVIDIA CORPORATION</v>
    <v>NVIDIA CORPORATION</v>
    <v>104.98</v>
    <v>48.297400000000003</v>
    <v>102.83</v>
    <v>105.4708</v>
    <v>24530000000</v>
    <v>NVDA</v>
    <v>NVIDIA CORPORATION (XNAS:NVDA)</v>
    <v>187034488</v>
    <v>366080777</v>
    <v>1998</v>
  </rv>
  <rv s="2">
    <v>55</v>
  </rv>
  <rv s="0">
    <v>https://www.bing.com/financeapi/forcetrigger?t=a24kar&amp;q=XNAS%3aTSLA&amp;form=skydnc</v>
    <v>Learn more on Bing</v>
  </rv>
  <rv s="1">
    <v>en-US</v>
    <v>a24kar</v>
    <v>268435456</v>
    <v>1</v>
    <v>Powered by Refinitiv</v>
    <v>0</v>
    <v>TESLA, INC. (XNAS:TSLA)</v>
    <v>2</v>
    <v>5</v>
    <v>Finance</v>
    <v>6</v>
    <v>278.98</v>
    <v>138.80250000000001</v>
    <v>2.2755999999999998</v>
    <v>6.31</v>
    <v>2.9944000000000002E-2</v>
    <v>USD</v>
    <v>Tesla, Inc. designs, develops, manufactures, sells and leases high-performance fully electric vehicles and energy generation and storage systems, and offers services related to its products. The Company's segments include automotive, and energy generation and storage. The automotive segment includes the design, development, manufacturing, sales and leasing of high-performance fully electric vehicles, and sales of automotive regulatory credits. It also includes sales of used vehicles, non-warranty after-sales vehicle services, body shop and parts, paid supercharging, vehicle insurance and retail merchandise. Its consumer vehicles include the Model 3, Y, S, X and Cybertruck. The energy generation and storage segment includes the design, manufacture, installation, sales and leasing of solar energy generation and energy storage products and related services and sales of solar energy systems incentives. Its lithium-ion battery energy storage products include Powerwall and Megapack.</v>
    <v>140473</v>
    <v>Nasdaq Stock Market</v>
    <v>XNAS</v>
    <v>XNAS</v>
    <v>1 Tesla Road, AUSTIN, TX, 78725 US</v>
    <v>219.87</v>
    <v>Automobiles &amp; Auto Parts</v>
    <v>Stock</v>
    <v>45544.747809062501</v>
    <v>57</v>
    <v>213.68</v>
    <v>692183099840</v>
    <v>TESLA, INC.</v>
    <v>TESLA, INC.</v>
    <v>216.1</v>
    <v>59.237099999999998</v>
    <v>210.73</v>
    <v>217.04</v>
    <v>3189196000</v>
    <v>TSLA</v>
    <v>TESLA, INC. (XNAS:TSLA)</v>
    <v>50909353</v>
    <v>76936368</v>
    <v>2024</v>
  </rv>
  <rv s="2">
    <v>58</v>
  </rv>
  <rv s="0">
    <v>https://www.bing.com/financeapi/forcetrigger?t=a1mou2&amp;q=XNAS%3aAAPL&amp;form=skydnc</v>
    <v>Learn more on Bing</v>
  </rv>
  <rv s="1">
    <v>en-US</v>
    <v>a1mou2</v>
    <v>268435456</v>
    <v>1</v>
    <v>Powered by Refinitiv</v>
    <v>0</v>
    <v>APPLE INC. (XNAS:AAPL)</v>
    <v>2</v>
    <v>5</v>
    <v>Finance</v>
    <v>6</v>
    <v>237.23</v>
    <v>164.07499999999999</v>
    <v>1.2386999999999999</v>
    <v>-1.7697000000000001</v>
    <v>-8.0140000000000003E-3</v>
    <v>USD</v>
    <v>Apple Inc. designs, manufactures and markets smartphones, personal computers, tablets, wearables and accessories, and sells a variety of related services. Its product categories include iPhone, Mac, iPad, and Wearables, Home and Accessories. Its software platforms include iOS, iPadOS, macOS, watchOS, and tvOS. Its services include advertising, AppleCare, cloud services, digital content and payment services. It operates various platforms, including the App Store, that allow customers to discover and download applications and digital content, such as books, music, video, games and podcasts. It also offers digital content through subscription-based services, including Apple Arcade, Apple Fitness+, Apple Music, Apple News+ and Apple TV+. Its products include iPhone 15 Pro, iPhone 15, iPhone 14, iPhone 13, MacBook Air, MacBook Pro, iMac, Mac mini, Mac Studio, Mac Pro, and others. It also provides DarwinAI, which specializes in visual quality inspection using its Explainable AI platform.</v>
    <v>161000</v>
    <v>Nasdaq Stock Market</v>
    <v>XNAS</v>
    <v>XNAS</v>
    <v>One Apple Park Way, CUPERTINO, CA, 95014 US</v>
    <v>221.27</v>
    <v>Computers, Phones &amp; Household Electronics</v>
    <v>Stock</v>
    <v>45544.747805196093</v>
    <v>60</v>
    <v>217.05</v>
    <v>3330471428242</v>
    <v>APPLE INC.</v>
    <v>APPLE INC.</v>
    <v>220.82</v>
    <v>33.621099999999998</v>
    <v>220.82</v>
    <v>219.05029999999999</v>
    <v>15204140000</v>
    <v>AAPL</v>
    <v>APPLE INC. (XNAS:AAPL)</v>
    <v>33869131</v>
    <v>49569407</v>
    <v>1977</v>
  </rv>
  <rv s="2">
    <v>61</v>
  </rv>
  <rv s="0">
    <v>https://www.bing.com/financeapi/forcetrigger?t=a1u3p2&amp;q=XNAS%3aGOOG&amp;form=skydnc</v>
    <v>Learn more on Bing</v>
  </rv>
  <rv s="1">
    <v>en-US</v>
    <v>a1u3p2</v>
    <v>268435456</v>
    <v>1</v>
    <v>Powered by Refinitiv</v>
    <v>0</v>
    <v>ALPHABET INC. (XNAS:GOOG)</v>
    <v>2</v>
    <v>5</v>
    <v>Finance</v>
    <v>6</v>
    <v>193.31</v>
    <v>121.46</v>
    <v>1.052</v>
    <v>-1.63</v>
    <v>-1.0728999999999999E-2</v>
    <v>USD</v>
    <v>Alphabet Inc. is a holding company. The Company's segments include Google Services, Google Cloud, and Other Bets. The Google Services segment includes products and services such as ads, Android, Chrome, devices, Google Maps, Google Play, Search, and YouTube. The Google Cloud segment includes infrastructure and platform services, collaboration tools, and other services for enterprise customers. Its Other Bets segment is engaged in the sale of healthcare-related services and Internet services. Its Google Cloud provides enterprise-ready cloud services, including Google Cloud Platform and Google Workspace. Google Cloud Platform provides access to solutions such as cybersecurity, databases, analytics, and artificial intelligence (AI) offerings, including its AI infrastructure, Vertex AI platform, and Duet AI for Google Cloud. Google Workspace includes cloud-based communication and collaboration tools for enterprises, such as Calendar, Gmail, Docs, Drive, Meet and other enterprise services.</v>
    <v>179582</v>
    <v>Nasdaq Stock Market</v>
    <v>XNAS</v>
    <v>XNAS</v>
    <v>1600 Amphitheatre Parkway, MOUNTAIN VIEW, CA, 94043 US</v>
    <v>154.63999999999999</v>
    <v>Software &amp; IT Services</v>
    <v>Stock</v>
    <v>45544.747776388278</v>
    <v>63</v>
    <v>149.12</v>
    <v>1864583000000</v>
    <v>ALPHABET INC.</v>
    <v>ALPHABET INC.</v>
    <v>153.58000000000001</v>
    <v>21.818899999999999</v>
    <v>151.93</v>
    <v>150.30000000000001</v>
    <v>12310000000</v>
    <v>GOOG</v>
    <v>ALPHABET INC. (XNAS:GOOG)</v>
    <v>15375726</v>
    <v>18220947</v>
    <v>2015</v>
  </rv>
  <rv s="2">
    <v>64</v>
  </rv>
</rvData>
</file>

<file path=xl/richData/rdrichvaluestructure.xml><?xml version="1.0" encoding="utf-8"?>
<rvStructures xmlns="http://schemas.microsoft.com/office/spreadsheetml/2017/richdata" count="8">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4">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3">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a>
    <a count="40">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Headquarters</v>
      <v t="s">Industry</v>
      <v t="s">Instrument type</v>
      <v t="s">Year incorporated</v>
      <v t="s">_Flags</v>
      <v t="s">UniqueName</v>
      <v t="s">_DisplayString</v>
      <v t="s">ExchangeID</v>
      <v t="s">%ProviderInfo</v>
    </a>
  </spbArrays>
  <spbData count="18">
    <spb s="0">
      <v>0</v>
      <v>Name</v>
      <v>LearnMoreOnLink</v>
    </spb>
    <spb s="1">
      <v>0</v>
      <v>0</v>
      <v>0</v>
    </spb>
    <spb s="2">
      <v>1</v>
      <v>1</v>
      <v>1</v>
      <v>1</v>
    </spb>
    <spb s="3">
      <v>1</v>
      <v>2</v>
      <v>2</v>
      <v>1</v>
      <v>3</v>
      <v>1</v>
      <v>1</v>
      <v>1</v>
      <v>4</v>
      <v>4</v>
      <v>5</v>
      <v>6</v>
      <v>1</v>
      <v>1</v>
      <v>1</v>
      <v>4</v>
      <v>7</v>
      <v>8</v>
      <v>9</v>
      <v>4</v>
    </spb>
    <spb s="4">
      <v>Delayed 15 minutes</v>
      <v>from previous close</v>
      <v>from previous close</v>
      <v>GMT</v>
    </spb>
    <spb s="3">
      <v>10</v>
      <v>2</v>
      <v>2</v>
      <v>10</v>
      <v>3</v>
      <v>10</v>
      <v>10</v>
      <v>10</v>
      <v>4</v>
      <v>4</v>
      <v>5</v>
      <v>6</v>
      <v>10</v>
      <v>10</v>
      <v>10</v>
      <v>4</v>
      <v>7</v>
      <v>8</v>
      <v>9</v>
      <v>4</v>
    </spb>
    <spb s="5">
      <v>Real-Time Nasdaq Last Sale</v>
      <v>from previous close</v>
      <v>from previous close</v>
      <v>Source: Nasdaq Last Sale</v>
      <v>GMT</v>
    </spb>
    <spb s="0">
      <v>1</v>
      <v>Name</v>
      <v>LearnMoreOnLink</v>
    </spb>
    <spb s="6">
      <v>0</v>
      <v>0</v>
    </spb>
    <spb s="7">
      <v>8</v>
      <v>1</v>
      <v>1</v>
      <v>1</v>
      <v>1</v>
    </spb>
    <spb s="8">
      <v>10</v>
      <v>2</v>
      <v>2</v>
      <v>10</v>
      <v>3</v>
      <v>10</v>
      <v>11</v>
      <v>10</v>
      <v>10</v>
      <v>4</v>
      <v>4</v>
      <v>5</v>
      <v>6</v>
      <v>10</v>
      <v>10</v>
      <v>10</v>
      <v>4</v>
      <v>7</v>
      <v>8</v>
      <v>9</v>
      <v>4</v>
    </spb>
    <spb s="9">
      <v>Powered by Refinitiv</v>
    </spb>
    <spb s="0">
      <v>2</v>
      <v>Name</v>
      <v>LearnMoreOnLink</v>
    </spb>
    <spb s="10">
      <v>10</v>
      <v>2</v>
      <v>10</v>
      <v>3</v>
      <v>10</v>
      <v>10</v>
      <v>10</v>
      <v>4</v>
      <v>4</v>
      <v>5</v>
      <v>6</v>
      <v>10</v>
      <v>10</v>
      <v>10</v>
      <v>4</v>
      <v>7</v>
      <v>8</v>
      <v>9</v>
      <v>4</v>
    </spb>
    <spb s="3">
      <v>10</v>
      <v>2</v>
      <v>2</v>
      <v>10</v>
      <v>3</v>
      <v>10</v>
      <v>10</v>
      <v>10</v>
      <v>4</v>
      <v>4</v>
      <v>5</v>
      <v>12</v>
      <v>10</v>
      <v>10</v>
      <v>10</v>
      <v>4</v>
      <v>7</v>
      <v>8</v>
      <v>9</v>
      <v>4</v>
    </spb>
    <spb s="11">
      <v>3</v>
      <v>Name</v>
    </spb>
    <spb s="12">
      <v>1</v>
      <v>1</v>
      <v>1</v>
    </spb>
    <spb s="13">
      <v>10</v>
      <v>2</v>
      <v>2</v>
      <v>10</v>
      <v>3</v>
      <v>10</v>
      <v>10</v>
      <v>10</v>
      <v>4</v>
      <v>5</v>
      <v>6</v>
      <v>10</v>
      <v>10</v>
      <v>10</v>
      <v>4</v>
      <v>7</v>
      <v>8</v>
      <v>9</v>
      <v>4</v>
    </spb>
  </spbData>
</supportingPropertyBags>
</file>

<file path=xl/richData/rdsupportingpropertybagstructure.xml><?xml version="1.0" encoding="utf-8"?>
<spbStructures xmlns="http://schemas.microsoft.com/office/spreadsheetml/2017/richdata2" count="14">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Last trade time" t="s"/>
  </s>
  <s>
    <k n="Price" t="s"/>
    <k n="Change" t="s"/>
    <k n="Change (%)" t="s"/>
    <k n="ExchangeID" t="s"/>
    <k n="Last trade time" t="s"/>
  </s>
  <s>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s>
  <s>
    <k n="name" t="s"/>
  </s>
  <s>
    <k n="Low"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Order" t="spba"/>
    <k n="TitleProperty" t="s"/>
  </s>
  <s>
    <k n="ExchangeID" t="spb"/>
    <k n="UniqueName" t="spb"/>
    <k n="`%ProviderInfo" t="spb"/>
  </s>
  <s>
    <k n="Low" t="i"/>
    <k n="P/E" t="i"/>
    <k n="Beta" t="i"/>
    <k n="High" t="i"/>
    <k n="Name" t="i"/>
    <k n="Open" t="i"/>
    <k n="Price" t="i"/>
    <k n="Change" t="i"/>
    <k n="Volume" t="i"/>
    <k n="Change (%)" t="i"/>
    <k n="Market cap" t="i"/>
    <k n="52 week low" t="i"/>
    <k n="52 week high" t="i"/>
    <k n="Previous close" t="i"/>
    <k n="Volume average" t="i"/>
    <k n="Last trade time" t="i"/>
    <k n="Year incorporated" t="i"/>
    <k n="`%EntityServiceId" t="i"/>
    <k n="Shares outstanding"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Pr n="IsHeroField" t="b"/>
  </richProperties>
  <richStyles>
    <rSty dxfid="1">
      <rpv i="0">_-* #,##0.00 [$CHF-fr-CH]_-;-* #,##0.00 [$CHF-fr-CH]_-;_-* "-"?? [$CHF-fr-CH]_-;_-@_-</rpv>
    </rSty>
    <rSty dxfid="5">
      <rpv i="0">#,##0.00</rpv>
    </rSty>
    <rSty>
      <rpv i="1">1</rpv>
    </rSty>
    <rSty dxfid="4">
      <rpv i="0">#,##0</rpv>
    </rSty>
    <rSty dxfid="3"/>
    <rSty dxfid="1">
      <rpv i="0">_([$$-en-US]* #,##0_);_([$$-en-US]* (#,##0);_([$$-en-US]* "-"_);_(@_)</rpv>
    </rSty>
    <rSty dxfid="2"/>
    <rSty dxfid="6">
      <rpv i="0">0</rpv>
    </rSty>
    <rSty dxfid="0">
      <rpv i="0">0.00</rpv>
    </rSty>
    <rSty dxfid="1">
      <rpv i="0">_([$$-en-US]* #,##0.00_);_([$$-en-US]* (#,##0.00);_([$$-en-US]* "-"??_);_(@_)</rpv>
    </rSty>
    <rSty>
      <rpv i="2">1</rpv>
    </rSty>
    <rSty dxfid="1">
      <rpv i="0">_-[$$-en-CA]* #,##0_-;-[$$-en-CA]* #,##0_-;_-[$$-en-CA]* "-"_-;_-@_-</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8D645E8-7F5E-4861-AD61-0D3EF642B763}">
  <we:reference id="wa104379220" version="8.0.0.0" store="en-US" storeType="OMEX"/>
  <we:alternateReferences>
    <we:reference id="wa104379220" version="8.0.0.0" store="wa104379220" storeType="OMEX"/>
  </we:alternateReferences>
  <we:properties>
    <we:property name="Office.AutoShowTaskpaneWithDocument" value="true"/>
    <we:property name="lastCryptoCompare" value="0"/>
    <we:property name="lastIexCall" value="1730971743811"/>
    <we:property name="lastInfo" value="{&quot;BRK.B&quot;:{&quot;time&quot;:1726698730273,&quot;updateTime&quot;:1726689840000,&quot;price&quot;:&quot;456.60&quot;,&quot;name&quot;:&quot;Berkshire Hathaway Inc&quot;,&quot;prevClose&quot;:456.6913382676535},&quot;FI&quot;:{&quot;time&quot;:1730971747434,&quot;updateTime&quot;:1730926800000,&quot;price&quot;:&quot;211.20&quot;,&quot;name&quot;:&quot;Fiserv Inc&quot;,&quot;prevClose&quot;:203.01836008843603},&quot;HCA&quot;:{&quot;time&quot;:1730971747434,&quot;updateTime&quot;:1730927940000,&quot;price&quot;:&quot;348.75&quot;,&quot;name&quot;:&quot;HCA Holdings Inc&quot;,&quot;prevClose&quot;:366.6421362489487},&quot;ANET&quot;:{&quot;time&quot;:1730971747434,&quot;updateTime&quot;:1730926800000,&quot;price&quot;:&quot;423.12&quot;,&quot;name&quot;:&quot;Arista Networks Inc&quot;,&quot;prevClose&quot;:405.1321332822673},&quot;ANSS&quot;:{&quot;time&quot;:1730971747434,&quot;updateTime&quot;:1730926800000,&quot;price&quot;:&quot;333.62&quot;,&quot;name&quot;:&quot;ANSYS Inc&quot;,&quot;prevClose&quot;:324.4699474810348},&quot;AZPN&quot;:{&quot;time&quot;:1730971747434,&quot;updateTime&quot;:1730926800000,&quot;price&quot;:&quot;244.33&quot;,&quot;name&quot;:&quot;Aspen Technology Inc&quot;,&quot;prevClose&quot;:241.00414282896034},&quot;GWRE&quot;:{&quot;time&quot;:1730971747434,&quot;updateTime&quot;:1730928480000,&quot;price&quot;:&quot;191.90&quot;,&quot;name&quot;:&quot;Guidewire Software Inc&quot;,&quot;prevClose&quot;:186.20221230351254},&quot;IBKR&quot;:{&quot;time&quot;:1730971747434,&quot;updateTime&quot;:1730928660000,&quot;price&quot;:&quot;171.69&quot;,&quot;name&quot;:&quot;Interactive Brokers Group Inc&quot;,&quot;prevClose&quot;:154.91292971217177},&quot;META&quot;:{&quot;time&quot;:1730971747434,&quot;updateTime&quot;:1730926920000,&quot;price&quot;:&quot;572.05&quot;,&quot;name&quot;:&quot;Meta Platforms Inc&quot;,&quot;prevClose&quot;:572.4507155008506},&quot;TRI&quot;:{&quot;time&quot;:1730971747434,&quot;updateTime&quot;:1730926800000,&quot;price&quot;:&quot;166.27&quot;,&quot;name&quot;:&quot;Thomson Reuters Corp&quot;,&quot;prevClose&quot;:171.14770972722596},&quot;COST&quot;:{&quot;time&quot;:1730971747434,&quot;updateTime&quot;:1730926800000,&quot;price&quot;:&quot;899.25&quot;,&quot;name&quot;:&quot;Costco Wholesale Corp&quot;,&quot;prevClose&quot;:890.1702633141953},&quot;WMT&quot;:{&quot;time&quot;:1730971747434,&quot;updateTime&quot;:1730926800000,&quot;price&quot;:&quot;83.44&quot;,&quot;name&quot;:&quot;Walmart Inc&quot;,&quot;prevClose&quot;:83.68267977133688},&quot;CMG&quot;:{&quot;time&quot;:1730971747434,&quot;updateTime&quot;:1730927880000,&quot;price&quot;:&quot;57.69&quot;,&quot;name&quot;:&quot;Chipotle Mexican Grill Inc&quot;,&quot;prevClose&quot;:56.178790534618756},&quot;MSFT&quot;:{&quot;time&quot;:1730971747434,&quot;updateTime&quot;:1730927580000,&quot;price&quot;:&quot;420.12&quot;,&quot;name&quot;:&quot;Microsoft Corp&quot;,&quot;prevClose&quot;:411.4789422135162},&quot;AMZN&quot;:{&quot;time&quot;:1730971747434,&quot;updateTime&quot;:1730927100000,&quot;price&quot;:&quot;207.09&quot;,&quot;name&quot;:&quot;Amazon.com Inc&quot;,&quot;prevClose&quot;:199.50867052023122},&quot;CAVA&quot;:{&quot;time&quot;:1730971747434,&quot;updateTime&quot;:1730926800000,&quot;price&quot;:&quot;139.00&quot;,&quot;name&quot;:&quot;CAVA Group Inc&quot;,&quot;prevClose&quot;:132.51978262942131},&quot;NVDA&quot;:{&quot;time&quot;:1730971747434,&quot;updateTime&quot;:1730927160000,&quot;price&quot;:&quot;145.56&quot;,&quot;name&quot;:&quot;NVIDIA Corp&quot;,&quot;prevClose&quot;:139.92117658367778},&quot;TSLA&quot;:{&quot;time&quot;:1730971747434,&quot;updateTime&quot;:1730927220000,&quot;price&quot;:&quot;288.53&quot;,&quot;name&quot;:&quot;Tesla Inc&quot;,&quot;prevClose&quot;:251.44226579520696},&quot;AAPL&quot;:{&quot;time&quot;:1730971747434,&quot;updateTime&quot;:1730927520000,&quot;price&quot;:&quot;222.72&quot;,&quot;name&quot;:&quot;Apple Inc&quot;,&quot;prevClose&quot;:223.4574094511889},&quot;GOOG&quot;:{&quot;time&quot;:1730971747434,&quot;updateTime&quot;:1730927520000,&quot;price&quot;:&quot;178.33&quot;,&quot;name&quot;:&quot;Alphabet Class C&quot;,&quot;prevClose&quot;:171.40522875816995},&quot;EAT&quot;:{&quot;time&quot;:1730971747434,&quot;updateTime&quot;:1730927940000,&quot;price&quot;:&quot;115.85&quot;,&quot;name&quot;:&quot;Brinker International Inc&quot;,&quot;prevClose&quot;:109.82083609820836},&quot;BRK-B&quot;:{&quot;time&quot;:1730971747434,&quot;updateTime&quot;:1730926800000,&quot;price&quot;:&quot;468.50&quot;,&quot;name&quot;:&quot;Berkshire Hathaway Inc&quot;,&quot;prevClose&quot;:445.0460720053197},&quot;MSTR&quot;:{&quot;time&quot;:1730971767972,&quot;updateTime&quot;:1730927700000,&quot;price&quot;:&quot;257.81&quot;,&quot;name&quot;:&quot;Microstrategy Inc&quot;,&quot;prevClose&quot;:227.8077228947601},&quot;INTC&quot;:{&quot;time&quot;:1730971777436,&quot;updateTime&quot;:1730928120000,&quot;price&quot;:&quot;25.05&quot;,&quot;name&quot;:&quot;Intel Corp&quot;,&quot;prevClose&quot;:23.319679761683112}}"/>
    <we:property name="lastMutualFundsCall" value="0"/>
    <we:property name="stocks" value="{&quot;BRK_B&quot;:[&quot;BRK_B&quot;,456.6,-0.00019999999999997797,1726689840000],&quot;FI&quot;:[&quot;FI&quot;,211.2,0.0403,1730926800000],&quot;HCA&quot;:[&quot;HCA&quot;,348.75,-0.048800000000000066,1730927940000],&quot;ANET&quot;:[&quot;ANET&quot;,423.12,0.044399999999999995,1730926800000],&quot;ANSS&quot;:[&quot;ANSS&quot;,333.62,0.028200000000000003,1730926800000],&quot;AZPN&quot;:[&quot;AZPN&quot;,244.33,0.013800000000000034,1730926800000],&quot;GWRE&quot;:[&quot;GWRE&quot;,191.9,0.03059999999999996,1730928480000],&quot;IBKR&quot;:[&quot;IBKR&quot;,171.69,0.10830000000000006,1730928660000],&quot;META&quot;:[&quot;META&quot;,572.05,-0.000700000000000145,1730926920000],&quot;TRI&quot;:[&quot;TRI&quot;,166.27,-0.02850000000000008,1730926800000],&quot;COST&quot;:[&quot;COST&quot;,899.25,0.010199999999999987,1730926800000],&quot;WMT&quot;:[&quot;WMT&quot;,83.44,-0.0029000000000000137,1730926800000],&quot;CMG&quot;:[&quot;CMG&quot;,57.69,0.026899999999999924,1730927880000],&quot;MSFT&quot;:[&quot;MSFT&quot;,420.12,0.020999999999999908,1730927580000],&quot;AMZN&quot;:[&quot;AMZN&quot;,207.09,0.038000000000000034,1730927100000],&quot;CAVA&quot;:[&quot;CAVA&quot;,139,0.048899999999999944,1730926800000],&quot;NVDA&quot;:[&quot;NVDA&quot;,145.56,0.0403,1730927160000],&quot;TSLA&quot;:[&quot;TSLA&quot;,288.53,0.14749999999999996,1730927220000],&quot;AAPL&quot;:[&quot;AAPL&quot;,222.72,-0.0032999999999999696,1730927520000],&quot;GOOG&quot;:[&quot;GOOG&quot;,178.33,0.04039999999999999,1730927520000],&quot;EAT&quot;:[&quot;EAT&quot;,115.85,0.05489999999999995,1730927940000],&quot;MSTR&quot;:[&quot;MSTR&quot;,257.81,0.13169999999999993,1730927700000],&quot;INTC&quot;:[&quot;INTC&quot;,25.05,0.07420000000000004,1730928120000]}"/>
    <we:property name="stocksChange" value="{}"/>
    <we:property name="stocksOrder" value="[&quot;BRK_B&quot;,&quot;FI&quot;,&quot;HCA&quot;,&quot;ANET&quot;,&quot;ANSS&quot;,&quot;AZPN&quot;,&quot;GWRE&quot;,&quot;IBKR&quot;,&quot;META&quot;,&quot;TRI&quot;,&quot;COST&quot;,&quot;WMT&quot;,&quot;CMG&quot;,&quot;MSFT&quot;,&quot;AMZN&quot;,&quot;CAVA&quot;,&quot;NVDA&quot;,&quot;TSLA&quot;,&quot;AAPL&quot;,&quot;GOOG&quot;,&quot;EAT&quot;,&quot;MSTR&quot;,&quot;INTC&quot;]"/>
    <we:property name="stocksSources" value="{&quot;BRK_B&quot;:0,&quot;FI&quot;:0,&quot;HCA&quot;:0,&quot;ANET&quot;:0,&quot;ANSS&quot;:0,&quot;AZPN&quot;:0,&quot;GWRE&quot;:0,&quot;IBKR&quot;:0,&quot;META&quot;:0,&quot;TRI&quot;:0,&quot;COST&quot;:0,&quot;WMT&quot;:0,&quot;CMG&quot;:0,&quot;MSFT&quot;:0,&quot;AMZN&quot;:0,&quot;CAVA&quot;:0,&quot;NVDA&quot;:0,&quot;TSLA&quot;:0,&quot;AAPL&quot;:0,&quot;GOOG&quot;:0,&quot;EAT&quot;:0,&quot;MSTR&quot;:0,&quot;INTC&quot;:0}"/>
    <we:property name="updateIntervalIndex" value="2"/>
  </we:properties>
  <we:bindings>
    <we:binding id="BRK_B" type="text" appref="{C156C35F-C849-4F06-A5EE-B6062199823B}"/>
    <we:binding id="FI" type="text" appref="{028485AF-9E09-4466-936E-C7F6F858C632}"/>
    <we:binding id="HCA" type="text" appref="{32C521DB-2228-4C80-81CA-119BEADF606E}"/>
    <we:binding id="ANET" type="text" appref="{1661E3AB-BF56-4486-AB41-5901D02164FC}"/>
    <we:binding id="ANSS" type="text" appref="{9A13EE2B-7988-44F3-B6A1-BD5A92F751AD}"/>
    <we:binding id="AZPN" type="text" appref="{D236270F-A1F5-441F-984A-A6F4D9D8BD4C}"/>
    <we:binding id="GWRE" type="text" appref="{1188C2EC-3BB0-485F-8F80-FCDB5DCC0862}"/>
    <we:binding id="IBKR" type="text" appref="{F2B91B12-DDF0-40AD-8140-4FCB6AA2A756}"/>
    <we:binding id="META" type="text" appref="{721F6510-8729-49C1-9DF1-EE699055BE2A}"/>
    <we:binding id="TRI" type="text" appref="{7DA3F746-3ADB-4448-8750-CE21F187A1FD}"/>
    <we:binding id="COST" type="text" appref="{3649AF22-1B18-47F7-9E52-23556B63614A}"/>
    <we:binding id="WMT" type="text" appref="{418F3A16-3008-492B-957A-4D694E9DDB01}"/>
    <we:binding id="CMG" type="text" appref="{3721A494-5DD0-49EA-9CA4-4F001644E52B}"/>
    <we:binding id="MSFT" type="text" appref="{0C43C324-77AE-4A91-A0E4-67C87EE6C7F6}"/>
    <we:binding id="AMZN" type="text" appref="{978FF152-F946-466F-BDCA-1AECB784945E}"/>
    <we:binding id="CAVA" type="text" appref="{5F901EB5-8BFA-4AC8-BE5B-8211CEFD6536}"/>
    <we:binding id="NVDA" type="text" appref="{ECFABF24-286D-4001-B976-136747985824}"/>
    <we:binding id="TSLA" type="text" appref="{4F758385-485B-4E34-99AB-16D09E64B03E}"/>
    <we:binding id="AAPL" type="text" appref="{67B92291-FCE4-4941-B785-6C5A8044D137}"/>
    <we:binding id="GOOG" type="text" appref="{F6A922E6-9CF6-4FDE-8C66-959084C17F47}"/>
    <we:binding id="EAT" type="text" appref="{458DF730-F5FF-4123-8BDA-51544C286B6E}"/>
    <we:binding id="MSTR" type="text" appref="{335DA43B-D64C-4E9B-B250-04C658197500}"/>
    <we:binding id="INTC" type="text" appref="{757E3A78-1C8D-4D58-BC71-F1559E032043}"/>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3FF2-31F8-4864-875E-EB28A00D5287}">
  <sheetPr>
    <tabColor theme="8" tint="0.39997558519241921"/>
  </sheetPr>
  <dimension ref="B1:AB30"/>
  <sheetViews>
    <sheetView workbookViewId="0">
      <selection activeCell="E37" sqref="E37"/>
    </sheetView>
  </sheetViews>
  <sheetFormatPr defaultRowHeight="14.4" x14ac:dyDescent="0.3"/>
  <cols>
    <col min="2" max="2" width="12.109375" customWidth="1"/>
    <col min="3" max="3" width="12.109375" style="4" customWidth="1"/>
    <col min="4" max="4" width="9.6640625" bestFit="1" customWidth="1"/>
  </cols>
  <sheetData>
    <row r="1" spans="2:28" ht="15" thickBot="1" x14ac:dyDescent="0.35"/>
    <row r="2" spans="2:28" x14ac:dyDescent="0.3">
      <c r="B2" s="6" t="s">
        <v>0</v>
      </c>
      <c r="C2" s="7">
        <v>7.6620239384696504E-2</v>
      </c>
    </row>
    <row r="3" spans="2:28" ht="15" thickBot="1" x14ac:dyDescent="0.35">
      <c r="B3" s="8" t="s">
        <v>1</v>
      </c>
      <c r="C3" s="9">
        <v>9.0360707717821498</v>
      </c>
    </row>
    <row r="4" spans="2:28" ht="15" thickBot="1" x14ac:dyDescent="0.35">
      <c r="B4" s="10" t="s">
        <v>2</v>
      </c>
      <c r="C4" s="11" t="s">
        <v>32</v>
      </c>
      <c r="F4" s="10" t="s">
        <v>7</v>
      </c>
      <c r="G4" s="34" t="s">
        <v>8</v>
      </c>
      <c r="H4" s="34" t="s">
        <v>9</v>
      </c>
      <c r="I4" s="34" t="s">
        <v>10</v>
      </c>
      <c r="J4" s="34" t="s">
        <v>11</v>
      </c>
      <c r="K4" s="34" t="s">
        <v>12</v>
      </c>
      <c r="L4" s="34" t="s">
        <v>13</v>
      </c>
      <c r="M4" s="34" t="s">
        <v>14</v>
      </c>
      <c r="N4" s="34" t="s">
        <v>15</v>
      </c>
      <c r="O4" s="34" t="s">
        <v>16</v>
      </c>
      <c r="P4" s="34" t="s">
        <v>17</v>
      </c>
      <c r="Q4" s="34" t="s">
        <v>20</v>
      </c>
      <c r="R4" s="34" t="s">
        <v>18</v>
      </c>
      <c r="S4" s="34" t="s">
        <v>19</v>
      </c>
      <c r="T4" s="34" t="s">
        <v>21</v>
      </c>
      <c r="U4" s="34" t="s">
        <v>22</v>
      </c>
      <c r="V4" s="34" t="s">
        <v>23</v>
      </c>
      <c r="W4" s="34" t="s">
        <v>24</v>
      </c>
      <c r="X4" s="34" t="s">
        <v>25</v>
      </c>
      <c r="Y4" s="34" t="s">
        <v>26</v>
      </c>
      <c r="Z4" s="34" t="s">
        <v>27</v>
      </c>
      <c r="AA4" s="34" t="s">
        <v>28</v>
      </c>
      <c r="AB4" s="37" t="s">
        <v>29</v>
      </c>
    </row>
    <row r="5" spans="2:28" x14ac:dyDescent="0.3">
      <c r="B5" s="12" t="s">
        <v>7</v>
      </c>
      <c r="C5" s="13">
        <v>3.45284108462982E-3</v>
      </c>
      <c r="D5" s="1"/>
      <c r="E5" s="38" t="s">
        <v>7</v>
      </c>
      <c r="F5" s="57">
        <v>2.3104820752066102</v>
      </c>
      <c r="G5">
        <v>0.30716497528622699</v>
      </c>
      <c r="H5">
        <v>0.23777045212476799</v>
      </c>
      <c r="I5">
        <v>0.15651799268323299</v>
      </c>
      <c r="J5">
        <v>0.12952310318597299</v>
      </c>
      <c r="K5">
        <v>0.184728855303958</v>
      </c>
      <c r="L5">
        <v>6.2346582968870898E-2</v>
      </c>
      <c r="M5">
        <v>0.14395588688885699</v>
      </c>
      <c r="N5">
        <v>0.18545586225279001</v>
      </c>
      <c r="O5">
        <v>0.18480711606167</v>
      </c>
      <c r="P5">
        <v>0.234731966686199</v>
      </c>
      <c r="Q5">
        <v>0.16482193856411401</v>
      </c>
      <c r="R5">
        <v>0.16719375085068999</v>
      </c>
      <c r="S5">
        <v>0.121227811235633</v>
      </c>
      <c r="T5">
        <v>0.17131889296276501</v>
      </c>
      <c r="U5">
        <v>-0.23464009479509901</v>
      </c>
      <c r="V5">
        <v>0.13289473731243701</v>
      </c>
      <c r="W5">
        <v>5.10119163652425E-2</v>
      </c>
      <c r="X5">
        <v>0.15876804753408799</v>
      </c>
      <c r="Y5">
        <v>0.25940719815739699</v>
      </c>
      <c r="Z5">
        <v>0.12873293263434099</v>
      </c>
      <c r="AA5">
        <v>4.4023147465196699E-2</v>
      </c>
      <c r="AB5">
        <v>0.14141673983276301</v>
      </c>
    </row>
    <row r="6" spans="2:28" x14ac:dyDescent="0.3">
      <c r="B6" s="14" t="s">
        <v>8</v>
      </c>
      <c r="C6" s="15">
        <v>5.7582510756046201E-2</v>
      </c>
      <c r="D6" s="1"/>
      <c r="E6" s="39" t="s">
        <v>8</v>
      </c>
      <c r="F6">
        <v>0.30716497528622699</v>
      </c>
      <c r="G6" s="57">
        <v>2.3438063296881202</v>
      </c>
      <c r="H6">
        <v>0.20589641196983799</v>
      </c>
      <c r="I6">
        <v>0.17961087488792801</v>
      </c>
      <c r="J6">
        <v>0.258565603259304</v>
      </c>
      <c r="K6">
        <v>0.26356242171097599</v>
      </c>
      <c r="L6">
        <v>0.30077662557030799</v>
      </c>
      <c r="M6">
        <v>0.230113298000963</v>
      </c>
      <c r="N6">
        <v>0.283196920265117</v>
      </c>
      <c r="O6">
        <v>0.322583097045127</v>
      </c>
      <c r="P6">
        <v>0.21770532244962801</v>
      </c>
      <c r="Q6">
        <v>0.37259687172835199</v>
      </c>
      <c r="R6">
        <v>0.249244991184981</v>
      </c>
      <c r="S6">
        <v>0.15899526330891101</v>
      </c>
      <c r="T6">
        <v>0.19638544287973</v>
      </c>
      <c r="U6">
        <v>0.26969032469163901</v>
      </c>
      <c r="V6">
        <v>0.24410042556286099</v>
      </c>
      <c r="W6">
        <v>8.8219121706889798E-3</v>
      </c>
      <c r="X6">
        <v>0.24409824267808999</v>
      </c>
      <c r="Y6">
        <v>0.39269876813879701</v>
      </c>
      <c r="Z6">
        <v>0.20109876494106099</v>
      </c>
      <c r="AA6">
        <v>0.243991308376315</v>
      </c>
      <c r="AB6">
        <v>0.33531321462973901</v>
      </c>
    </row>
    <row r="7" spans="2:28" x14ac:dyDescent="0.3">
      <c r="B7" s="16" t="s">
        <v>9</v>
      </c>
      <c r="C7" s="17">
        <v>2.2184656901890899E-2</v>
      </c>
      <c r="D7" s="1"/>
      <c r="E7" s="39" t="s">
        <v>9</v>
      </c>
      <c r="F7">
        <v>0.23777045212476799</v>
      </c>
      <c r="G7">
        <v>0.20589641196983799</v>
      </c>
      <c r="H7" s="57">
        <v>2.5002433915559799</v>
      </c>
      <c r="I7">
        <v>0.29382599908587598</v>
      </c>
      <c r="J7">
        <v>0.13916830947897099</v>
      </c>
      <c r="K7">
        <v>0.31408339036815103</v>
      </c>
      <c r="L7">
        <v>0.20257107684554301</v>
      </c>
      <c r="M7">
        <v>0.14439748269119501</v>
      </c>
      <c r="N7">
        <v>9.8820031094005195E-2</v>
      </c>
      <c r="O7">
        <v>0.13672475034755699</v>
      </c>
      <c r="P7">
        <v>0.236552058320803</v>
      </c>
      <c r="Q7">
        <v>0.18486785585677801</v>
      </c>
      <c r="R7">
        <v>3.3548306735336798E-2</v>
      </c>
      <c r="S7">
        <v>0.208975417826577</v>
      </c>
      <c r="T7">
        <v>0.118594188867456</v>
      </c>
      <c r="U7">
        <v>-0.242215578585872</v>
      </c>
      <c r="V7">
        <v>0.16095253186512801</v>
      </c>
      <c r="W7">
        <v>-4.33789727472258E-3</v>
      </c>
      <c r="X7">
        <v>0.28359900068511201</v>
      </c>
      <c r="Y7">
        <v>0.15135260458237201</v>
      </c>
      <c r="Z7">
        <v>0.125742986513909</v>
      </c>
      <c r="AA7">
        <v>0.16471512167264499</v>
      </c>
      <c r="AB7">
        <v>0.16232087925479</v>
      </c>
    </row>
    <row r="8" spans="2:28" x14ac:dyDescent="0.3">
      <c r="B8" s="14" t="s">
        <v>10</v>
      </c>
      <c r="C8" s="15">
        <v>4.8226607872396098E-2</v>
      </c>
      <c r="D8" s="1"/>
      <c r="E8" s="39" t="s">
        <v>10</v>
      </c>
      <c r="F8">
        <v>0.15651799268323299</v>
      </c>
      <c r="G8">
        <v>0.17961087488792801</v>
      </c>
      <c r="H8">
        <v>0.29382599908587598</v>
      </c>
      <c r="I8" s="57">
        <v>2.4620958706640899</v>
      </c>
      <c r="J8">
        <v>0.47266353128161798</v>
      </c>
      <c r="K8">
        <v>0.25114607042802201</v>
      </c>
      <c r="L8">
        <v>0.30973796894737499</v>
      </c>
      <c r="M8">
        <v>0.17839087143566701</v>
      </c>
      <c r="N8">
        <v>0.42164693491093402</v>
      </c>
      <c r="O8">
        <v>0.166696336691429</v>
      </c>
      <c r="P8">
        <v>0.15003620040351201</v>
      </c>
      <c r="Q8">
        <v>0.31227850408281299</v>
      </c>
      <c r="R8">
        <v>7.4848319310720696E-2</v>
      </c>
      <c r="S8">
        <v>0.269738340039198</v>
      </c>
      <c r="T8">
        <v>0.41872607755323199</v>
      </c>
      <c r="U8">
        <v>0.37427269988080503</v>
      </c>
      <c r="V8">
        <v>0.27670692647242801</v>
      </c>
      <c r="W8">
        <v>9.8291674093444401E-2</v>
      </c>
      <c r="X8">
        <v>0.51068992651935297</v>
      </c>
      <c r="Y8">
        <v>0.26175774368620502</v>
      </c>
      <c r="Z8">
        <v>6.22700198215701E-2</v>
      </c>
      <c r="AA8">
        <v>6.8132263446841895E-2</v>
      </c>
      <c r="AB8">
        <v>0.29949269595133199</v>
      </c>
    </row>
    <row r="9" spans="2:28" x14ac:dyDescent="0.3">
      <c r="B9" s="16" t="s">
        <v>11</v>
      </c>
      <c r="C9" s="17">
        <v>7.0838527645260205E-2</v>
      </c>
      <c r="D9" s="1"/>
      <c r="E9" s="39" t="s">
        <v>11</v>
      </c>
      <c r="F9">
        <v>0.12952310318597299</v>
      </c>
      <c r="G9">
        <v>0.258565603259304</v>
      </c>
      <c r="H9">
        <v>0.13916830947897099</v>
      </c>
      <c r="I9">
        <v>0.47266353128161798</v>
      </c>
      <c r="J9" s="57">
        <v>2.31616683059171</v>
      </c>
      <c r="K9">
        <v>0.29669883709620998</v>
      </c>
      <c r="L9">
        <v>0.39326971416701401</v>
      </c>
      <c r="M9">
        <v>0.109319525868248</v>
      </c>
      <c r="N9">
        <v>0.34342056992166597</v>
      </c>
      <c r="O9">
        <v>0.14413803517391899</v>
      </c>
      <c r="P9">
        <v>0.19813368778551499</v>
      </c>
      <c r="Q9">
        <v>0.389585485910314</v>
      </c>
      <c r="R9">
        <v>0.17992846552353101</v>
      </c>
      <c r="S9">
        <v>0.177706345199796</v>
      </c>
      <c r="T9">
        <v>0.32137707543424199</v>
      </c>
      <c r="U9">
        <v>6.7833853098866803E-2</v>
      </c>
      <c r="V9">
        <v>0.37108244533141299</v>
      </c>
      <c r="W9">
        <v>0.30653651807544602</v>
      </c>
      <c r="X9">
        <v>0.33090749864773999</v>
      </c>
      <c r="Y9">
        <v>0.35801029024146502</v>
      </c>
      <c r="Z9">
        <v>0.19018778703236999</v>
      </c>
      <c r="AA9">
        <v>0.31214533187736998</v>
      </c>
      <c r="AB9">
        <v>0.32307638166173203</v>
      </c>
    </row>
    <row r="10" spans="2:28" x14ac:dyDescent="0.3">
      <c r="B10" s="14" t="s">
        <v>12</v>
      </c>
      <c r="C10" s="15">
        <v>4.4696568129173303E-2</v>
      </c>
      <c r="D10" s="1"/>
      <c r="E10" s="39" t="s">
        <v>12</v>
      </c>
      <c r="F10">
        <v>0.184728855303958</v>
      </c>
      <c r="G10">
        <v>0.26356242171097599</v>
      </c>
      <c r="H10">
        <v>0.31408339036815103</v>
      </c>
      <c r="I10">
        <v>0.25114607042802201</v>
      </c>
      <c r="J10">
        <v>0.29669883709620998</v>
      </c>
      <c r="K10" s="57">
        <v>2.19716841869923</v>
      </c>
      <c r="L10">
        <v>0.33252598853439702</v>
      </c>
      <c r="M10">
        <v>0.113245554172965</v>
      </c>
      <c r="N10">
        <v>1.19341203554751E-2</v>
      </c>
      <c r="O10">
        <v>0.19125061843910501</v>
      </c>
      <c r="P10">
        <v>0.16890564089749399</v>
      </c>
      <c r="Q10">
        <v>0.19628818173349499</v>
      </c>
      <c r="R10">
        <v>0.179314364414533</v>
      </c>
      <c r="S10">
        <v>8.0873375908563694E-2</v>
      </c>
      <c r="T10">
        <v>0.23304302411546901</v>
      </c>
      <c r="U10">
        <v>-8.4290952643745296E-2</v>
      </c>
      <c r="V10">
        <v>0.15462557053419701</v>
      </c>
      <c r="W10">
        <v>0.15911503253034201</v>
      </c>
      <c r="X10">
        <v>0.20989761834225401</v>
      </c>
      <c r="Y10">
        <v>0.36467026637078098</v>
      </c>
      <c r="Z10">
        <v>7.3156987212850799E-2</v>
      </c>
      <c r="AA10">
        <v>0.18040596799202599</v>
      </c>
      <c r="AB10">
        <v>0.22833769518963601</v>
      </c>
    </row>
    <row r="11" spans="2:28" x14ac:dyDescent="0.3">
      <c r="B11" s="16" t="s">
        <v>13</v>
      </c>
      <c r="C11" s="17">
        <v>6.0833854865256699E-2</v>
      </c>
      <c r="D11" s="1"/>
      <c r="E11" s="39" t="s">
        <v>13</v>
      </c>
      <c r="F11">
        <v>6.2346582968870898E-2</v>
      </c>
      <c r="G11">
        <v>0.30077662557030799</v>
      </c>
      <c r="H11">
        <v>0.20257107684554301</v>
      </c>
      <c r="I11">
        <v>0.30973796894737499</v>
      </c>
      <c r="J11">
        <v>0.39326971416701401</v>
      </c>
      <c r="K11">
        <v>0.33252598853439702</v>
      </c>
      <c r="L11" s="57">
        <v>2.3046149536076199</v>
      </c>
      <c r="M11">
        <v>0.12510899005162601</v>
      </c>
      <c r="N11">
        <v>0.296073106068383</v>
      </c>
      <c r="O11">
        <v>0.25874518996384699</v>
      </c>
      <c r="P11">
        <v>0.24570970068702</v>
      </c>
      <c r="Q11">
        <v>0.51228885339555597</v>
      </c>
      <c r="R11">
        <v>0.19825331753652201</v>
      </c>
      <c r="S11">
        <v>0.204415516482118</v>
      </c>
      <c r="T11">
        <v>0.43643243503816398</v>
      </c>
      <c r="U11">
        <v>5.6015105333786799E-2</v>
      </c>
      <c r="V11">
        <v>0.37772978896741499</v>
      </c>
      <c r="W11">
        <v>1.9686691078675499E-2</v>
      </c>
      <c r="X11">
        <v>0.18007097484204801</v>
      </c>
      <c r="Y11">
        <v>0.47398120851244502</v>
      </c>
      <c r="Z11">
        <v>2.00976895031722E-2</v>
      </c>
      <c r="AA11">
        <v>0.23577321471475499</v>
      </c>
      <c r="AB11">
        <v>0.15756542077827401</v>
      </c>
    </row>
    <row r="12" spans="2:28" x14ac:dyDescent="0.3">
      <c r="B12" s="14" t="s">
        <v>14</v>
      </c>
      <c r="C12" s="15">
        <v>2.8965133443772901E-2</v>
      </c>
      <c r="D12" s="1"/>
      <c r="E12" s="39" t="s">
        <v>14</v>
      </c>
      <c r="F12">
        <v>0.14395588688885699</v>
      </c>
      <c r="G12">
        <v>0.230113298000963</v>
      </c>
      <c r="H12">
        <v>0.14439748269119501</v>
      </c>
      <c r="I12">
        <v>0.17839087143566701</v>
      </c>
      <c r="J12">
        <v>0.109319525868248</v>
      </c>
      <c r="K12">
        <v>0.113245554172965</v>
      </c>
      <c r="L12">
        <v>0.12510899005162601</v>
      </c>
      <c r="M12" s="57">
        <v>1.96399083444318</v>
      </c>
      <c r="N12">
        <v>4.0195099697353902E-2</v>
      </c>
      <c r="O12">
        <v>5.8890677015319699E-2</v>
      </c>
      <c r="P12">
        <v>0.15156131167589601</v>
      </c>
      <c r="Q12">
        <v>0.171707180592058</v>
      </c>
      <c r="R12">
        <v>0.17070282326677599</v>
      </c>
      <c r="S12">
        <v>0.108744733049009</v>
      </c>
      <c r="T12">
        <v>0.216553780790843</v>
      </c>
      <c r="U12">
        <v>-0.60459887810684299</v>
      </c>
      <c r="V12">
        <v>0.16349912264486699</v>
      </c>
      <c r="W12">
        <v>5.9605857182738899E-2</v>
      </c>
      <c r="X12">
        <v>0.22892217859564801</v>
      </c>
      <c r="Y12">
        <v>0.331982455627436</v>
      </c>
      <c r="Z12">
        <v>0.19335368588868701</v>
      </c>
      <c r="AA12">
        <v>0.175171649385509</v>
      </c>
      <c r="AB12">
        <v>0.11542175992607</v>
      </c>
    </row>
    <row r="13" spans="2:28" x14ac:dyDescent="0.3">
      <c r="B13" s="16" t="s">
        <v>15</v>
      </c>
      <c r="C13" s="17">
        <v>1.8010120814364702E-2</v>
      </c>
      <c r="D13" s="1"/>
      <c r="E13" s="39" t="s">
        <v>15</v>
      </c>
      <c r="F13">
        <v>0.18545586225279001</v>
      </c>
      <c r="G13">
        <v>0.283196920265117</v>
      </c>
      <c r="H13">
        <v>9.8820031094005195E-2</v>
      </c>
      <c r="I13">
        <v>0.42164693491093402</v>
      </c>
      <c r="J13">
        <v>0.34342056992166597</v>
      </c>
      <c r="K13">
        <v>1.19341203554751E-2</v>
      </c>
      <c r="L13">
        <v>0.296073106068383</v>
      </c>
      <c r="M13">
        <v>4.0195099697353902E-2</v>
      </c>
      <c r="N13" s="57">
        <v>2.6347115269509702</v>
      </c>
      <c r="O13">
        <v>0.24444482586893301</v>
      </c>
      <c r="P13">
        <v>0.17310810285219599</v>
      </c>
      <c r="Q13">
        <v>0.66598729754408503</v>
      </c>
      <c r="R13">
        <v>0.111649864135607</v>
      </c>
      <c r="S13">
        <v>0.26605448654254998</v>
      </c>
      <c r="T13">
        <v>0.55732033355621702</v>
      </c>
      <c r="U13">
        <v>-5.2322964710615802E-2</v>
      </c>
      <c r="V13">
        <v>0.38834613718398697</v>
      </c>
      <c r="W13">
        <v>0.20027942121633199</v>
      </c>
      <c r="X13">
        <v>0.41940628042230299</v>
      </c>
      <c r="Y13">
        <v>0.62985244526621298</v>
      </c>
      <c r="Z13">
        <v>0.119143197460643</v>
      </c>
      <c r="AA13">
        <v>0.12534759158542499</v>
      </c>
      <c r="AB13">
        <v>0.409806994418495</v>
      </c>
    </row>
    <row r="14" spans="2:28" x14ac:dyDescent="0.3">
      <c r="B14" s="14" t="s">
        <v>16</v>
      </c>
      <c r="C14" s="15">
        <v>0.119724371308361</v>
      </c>
      <c r="D14" s="1"/>
      <c r="E14" s="39" t="s">
        <v>16</v>
      </c>
      <c r="F14">
        <v>0.18480711606167</v>
      </c>
      <c r="G14">
        <v>0.322583097045127</v>
      </c>
      <c r="H14">
        <v>0.13672475034755699</v>
      </c>
      <c r="I14">
        <v>0.166696336691429</v>
      </c>
      <c r="J14">
        <v>0.14413803517391899</v>
      </c>
      <c r="K14">
        <v>0.19125061843910501</v>
      </c>
      <c r="L14">
        <v>0.25874518996384699</v>
      </c>
      <c r="M14">
        <v>5.8890677015319699E-2</v>
      </c>
      <c r="N14">
        <v>0.24444482586893301</v>
      </c>
      <c r="O14" s="57">
        <v>2.1467677775956902</v>
      </c>
      <c r="P14">
        <v>0.15209010568484799</v>
      </c>
      <c r="Q14">
        <v>0.27553042607314698</v>
      </c>
      <c r="R14">
        <v>0.121108552774864</v>
      </c>
      <c r="S14">
        <v>5.6798808524378401E-2</v>
      </c>
      <c r="T14">
        <v>0.193680325145837</v>
      </c>
      <c r="U14">
        <v>-0.81144262940159095</v>
      </c>
      <c r="V14">
        <v>0.26843512284816601</v>
      </c>
      <c r="W14">
        <v>3.6399016300518602E-2</v>
      </c>
      <c r="X14">
        <v>0.21588271224705599</v>
      </c>
      <c r="Y14">
        <v>0.27677237193760401</v>
      </c>
      <c r="Z14">
        <v>0.262444114489086</v>
      </c>
      <c r="AA14">
        <v>0.29089133324501099</v>
      </c>
      <c r="AB14">
        <v>0.22319969310351501</v>
      </c>
    </row>
    <row r="15" spans="2:28" x14ac:dyDescent="0.3">
      <c r="B15" s="16" t="s">
        <v>17</v>
      </c>
      <c r="C15" s="17">
        <v>7.0402613392369903E-2</v>
      </c>
      <c r="D15" s="1"/>
      <c r="E15" s="39" t="s">
        <v>17</v>
      </c>
      <c r="F15">
        <v>0.234731966686199</v>
      </c>
      <c r="G15">
        <v>0.21770532244962801</v>
      </c>
      <c r="H15">
        <v>0.236552058320803</v>
      </c>
      <c r="I15">
        <v>0.15003620040351201</v>
      </c>
      <c r="J15">
        <v>0.19813368778551499</v>
      </c>
      <c r="K15">
        <v>0.16890564089749399</v>
      </c>
      <c r="L15">
        <v>0.24570970068702</v>
      </c>
      <c r="M15">
        <v>0.15156131167589601</v>
      </c>
      <c r="N15">
        <v>0.17310810285219599</v>
      </c>
      <c r="O15">
        <v>0.15209010568484799</v>
      </c>
      <c r="P15" s="57">
        <v>2.1967508061758401</v>
      </c>
      <c r="Q15">
        <v>0.15814321501488901</v>
      </c>
      <c r="R15">
        <v>0.407128220803751</v>
      </c>
      <c r="S15">
        <v>0.211149265310067</v>
      </c>
      <c r="T15">
        <v>0.23097472546197401</v>
      </c>
      <c r="U15">
        <v>-0.81073663288773001</v>
      </c>
      <c r="V15">
        <v>0.19272715023960699</v>
      </c>
      <c r="W15">
        <v>0.201428308480644</v>
      </c>
      <c r="X15">
        <v>0.12768628586109601</v>
      </c>
      <c r="Y15">
        <v>0.31352418737127302</v>
      </c>
      <c r="Z15">
        <v>0.16192970944419699</v>
      </c>
      <c r="AA15">
        <v>0.19949731419494601</v>
      </c>
      <c r="AB15">
        <v>0.15429252395950699</v>
      </c>
    </row>
    <row r="16" spans="2:28" x14ac:dyDescent="0.3">
      <c r="B16" s="14" t="s">
        <v>20</v>
      </c>
      <c r="C16" s="15">
        <v>1.04272825760583E-2</v>
      </c>
      <c r="D16" s="1"/>
      <c r="E16" s="39" t="s">
        <v>20</v>
      </c>
      <c r="F16">
        <v>0.16482193856411401</v>
      </c>
      <c r="G16">
        <v>0.37259687172835199</v>
      </c>
      <c r="H16">
        <v>0.18486785585677801</v>
      </c>
      <c r="I16">
        <v>0.31227850408281299</v>
      </c>
      <c r="J16">
        <v>0.389585485910314</v>
      </c>
      <c r="K16">
        <v>0.19628818173349499</v>
      </c>
      <c r="L16">
        <v>0.51228885339555597</v>
      </c>
      <c r="M16">
        <v>0.171707180592058</v>
      </c>
      <c r="N16">
        <v>0.66598729754408503</v>
      </c>
      <c r="O16">
        <v>0.27553042607314698</v>
      </c>
      <c r="P16">
        <v>0.15814321501488901</v>
      </c>
      <c r="Q16" s="57">
        <v>2.4472273010287302</v>
      </c>
      <c r="R16">
        <v>0.18005649211616401</v>
      </c>
      <c r="S16">
        <v>0.241261285360968</v>
      </c>
      <c r="T16">
        <v>0.38139574659998299</v>
      </c>
      <c r="U16">
        <v>5.3275495455867197E-2</v>
      </c>
      <c r="V16">
        <v>0.33514971868240601</v>
      </c>
      <c r="W16">
        <v>0.23663070791921001</v>
      </c>
      <c r="X16">
        <v>0.48246978334253499</v>
      </c>
      <c r="Y16">
        <v>0.71162903146460499</v>
      </c>
      <c r="Z16">
        <v>0.236439556065759</v>
      </c>
      <c r="AA16">
        <v>0.26065246120604202</v>
      </c>
      <c r="AB16">
        <v>0.36386202689497898</v>
      </c>
    </row>
    <row r="17" spans="2:28" x14ac:dyDescent="0.3">
      <c r="B17" s="16" t="s">
        <v>18</v>
      </c>
      <c r="C17" s="17">
        <v>7.2439807885326304E-3</v>
      </c>
      <c r="D17" s="1"/>
      <c r="E17" s="39" t="s">
        <v>18</v>
      </c>
      <c r="F17">
        <v>0.16719375085068999</v>
      </c>
      <c r="G17">
        <v>0.249244991184981</v>
      </c>
      <c r="H17">
        <v>3.3548306735336798E-2</v>
      </c>
      <c r="I17">
        <v>7.4848319310720696E-2</v>
      </c>
      <c r="J17">
        <v>0.17992846552353101</v>
      </c>
      <c r="K17">
        <v>0.179314364414533</v>
      </c>
      <c r="L17">
        <v>0.19825331753652201</v>
      </c>
      <c r="M17">
        <v>0.17070282326677599</v>
      </c>
      <c r="N17">
        <v>0.111649864135607</v>
      </c>
      <c r="O17">
        <v>0.121108552774864</v>
      </c>
      <c r="P17">
        <v>0.407128220803751</v>
      </c>
      <c r="Q17">
        <v>0.18005649211616401</v>
      </c>
      <c r="R17" s="57">
        <v>2.2591475022901202</v>
      </c>
      <c r="S17">
        <v>0.15709809364899499</v>
      </c>
      <c r="T17">
        <v>0.219148126068646</v>
      </c>
      <c r="U17">
        <v>4.3658495374763802E-2</v>
      </c>
      <c r="V17">
        <v>0.15103276226640699</v>
      </c>
      <c r="W17">
        <v>-1.36894054720396E-2</v>
      </c>
      <c r="X17">
        <v>0.21548218520367701</v>
      </c>
      <c r="Y17">
        <v>0.27194103269243203</v>
      </c>
      <c r="Z17">
        <v>0.13198243569267401</v>
      </c>
      <c r="AA17">
        <v>3.9918344493915001E-2</v>
      </c>
      <c r="AB17">
        <v>0.13218760542937899</v>
      </c>
    </row>
    <row r="18" spans="2:28" x14ac:dyDescent="0.3">
      <c r="B18" s="14" t="s">
        <v>19</v>
      </c>
      <c r="C18" s="15">
        <v>1.48061184448383E-2</v>
      </c>
      <c r="D18" s="1"/>
      <c r="E18" s="39" t="s">
        <v>19</v>
      </c>
      <c r="F18">
        <v>0.121227811235633</v>
      </c>
      <c r="G18">
        <v>0.15899526330891101</v>
      </c>
      <c r="H18">
        <v>0.208975417826577</v>
      </c>
      <c r="I18">
        <v>0.269738340039198</v>
      </c>
      <c r="J18">
        <v>0.177706345199796</v>
      </c>
      <c r="K18">
        <v>8.0873375908563694E-2</v>
      </c>
      <c r="L18">
        <v>0.204415516482118</v>
      </c>
      <c r="M18">
        <v>0.108744733049009</v>
      </c>
      <c r="N18">
        <v>0.26605448654254998</v>
      </c>
      <c r="O18">
        <v>5.6798808524378401E-2</v>
      </c>
      <c r="P18">
        <v>0.211149265310067</v>
      </c>
      <c r="Q18">
        <v>0.241261285360968</v>
      </c>
      <c r="R18">
        <v>0.15709809364899499</v>
      </c>
      <c r="S18" s="57">
        <v>2.4090252189762</v>
      </c>
      <c r="T18">
        <v>0.33707071149225398</v>
      </c>
      <c r="U18">
        <v>0.66595395480196995</v>
      </c>
      <c r="V18">
        <v>0.19810930333347901</v>
      </c>
      <c r="W18">
        <v>0.163119996020058</v>
      </c>
      <c r="X18">
        <v>0.33383886808024699</v>
      </c>
      <c r="Y18">
        <v>0.31849017935468499</v>
      </c>
      <c r="Z18">
        <v>0.238638379599073</v>
      </c>
      <c r="AA18">
        <v>8.1096217968800094E-2</v>
      </c>
      <c r="AB18">
        <v>0.183787268809775</v>
      </c>
    </row>
    <row r="19" spans="2:28" x14ac:dyDescent="0.3">
      <c r="B19" s="16" t="s">
        <v>21</v>
      </c>
      <c r="C19" s="17">
        <v>8.5334718985146593E-2</v>
      </c>
      <c r="D19" s="1"/>
      <c r="E19" s="39" t="s">
        <v>21</v>
      </c>
      <c r="F19">
        <v>0.17131889296276501</v>
      </c>
      <c r="G19">
        <v>0.19638544287973</v>
      </c>
      <c r="H19">
        <v>0.118594188867456</v>
      </c>
      <c r="I19">
        <v>0.41872607755323199</v>
      </c>
      <c r="J19">
        <v>0.32137707543424199</v>
      </c>
      <c r="K19">
        <v>0.23304302411546901</v>
      </c>
      <c r="L19">
        <v>0.43643243503816398</v>
      </c>
      <c r="M19">
        <v>0.216553780790843</v>
      </c>
      <c r="N19">
        <v>0.55732033355621702</v>
      </c>
      <c r="O19">
        <v>0.193680325145837</v>
      </c>
      <c r="P19">
        <v>0.23097472546197401</v>
      </c>
      <c r="Q19">
        <v>0.38139574659998299</v>
      </c>
      <c r="R19">
        <v>0.219148126068646</v>
      </c>
      <c r="S19">
        <v>0.33707071149225398</v>
      </c>
      <c r="T19" s="57">
        <v>2.4837323021907198</v>
      </c>
      <c r="U19">
        <v>0.57725937416954098</v>
      </c>
      <c r="V19">
        <v>0.27810869296499802</v>
      </c>
      <c r="W19">
        <v>0.130172260135656</v>
      </c>
      <c r="X19">
        <v>0.33646438914404903</v>
      </c>
      <c r="Y19">
        <v>0.56028164145771997</v>
      </c>
      <c r="Z19">
        <v>8.0204524626777504E-2</v>
      </c>
      <c r="AA19">
        <v>0.196858381708678</v>
      </c>
      <c r="AB19">
        <v>0.29792566850105101</v>
      </c>
    </row>
    <row r="20" spans="2:28" x14ac:dyDescent="0.3">
      <c r="B20" s="14" t="s">
        <v>22</v>
      </c>
      <c r="C20" s="15">
        <v>0.110724081697291</v>
      </c>
      <c r="D20" s="1"/>
      <c r="E20" s="39" t="s">
        <v>22</v>
      </c>
      <c r="F20">
        <v>-0.23464009479509901</v>
      </c>
      <c r="G20">
        <v>0.26969032469163901</v>
      </c>
      <c r="H20">
        <v>-0.242215578585872</v>
      </c>
      <c r="I20">
        <v>0.37427269988080503</v>
      </c>
      <c r="J20">
        <v>6.7833853098866803E-2</v>
      </c>
      <c r="K20">
        <v>-8.4290952643745296E-2</v>
      </c>
      <c r="L20">
        <v>5.6015105333786799E-2</v>
      </c>
      <c r="M20">
        <v>-0.60459887810684299</v>
      </c>
      <c r="N20">
        <v>-5.2322964710615802E-2</v>
      </c>
      <c r="O20">
        <v>-0.81144262940159095</v>
      </c>
      <c r="P20">
        <v>-0.81073663288773001</v>
      </c>
      <c r="Q20">
        <v>5.3275495455867197E-2</v>
      </c>
      <c r="R20">
        <v>4.3658495374763802E-2</v>
      </c>
      <c r="S20">
        <v>0.66595395480196995</v>
      </c>
      <c r="T20">
        <v>0.57725937416954098</v>
      </c>
      <c r="U20" s="57">
        <v>2.8292065860459701</v>
      </c>
      <c r="V20">
        <v>1.05145186245683E-2</v>
      </c>
      <c r="W20">
        <v>0.36166562812548497</v>
      </c>
      <c r="X20">
        <v>0.37153805525473599</v>
      </c>
      <c r="Y20">
        <v>-0.151214070060015</v>
      </c>
      <c r="Z20">
        <v>1.04645236476773</v>
      </c>
      <c r="AA20">
        <v>0.15028160900023099</v>
      </c>
      <c r="AB20">
        <v>-1.6136408864148102E-2</v>
      </c>
    </row>
    <row r="21" spans="2:28" x14ac:dyDescent="0.3">
      <c r="B21" s="16" t="s">
        <v>23</v>
      </c>
      <c r="C21" s="17">
        <v>4.2964730388390299E-2</v>
      </c>
      <c r="D21" s="1"/>
      <c r="E21" s="39" t="s">
        <v>23</v>
      </c>
      <c r="F21">
        <v>0.13289473731243701</v>
      </c>
      <c r="G21">
        <v>0.24410042556286099</v>
      </c>
      <c r="H21">
        <v>0.16095253186512801</v>
      </c>
      <c r="I21">
        <v>0.27670692647242801</v>
      </c>
      <c r="J21">
        <v>0.37108244533141299</v>
      </c>
      <c r="K21">
        <v>0.15462557053419701</v>
      </c>
      <c r="L21">
        <v>0.37772978896741499</v>
      </c>
      <c r="M21">
        <v>0.16349912264486699</v>
      </c>
      <c r="N21">
        <v>0.38834613718398697</v>
      </c>
      <c r="O21">
        <v>0.26843512284816601</v>
      </c>
      <c r="P21">
        <v>0.19272715023960699</v>
      </c>
      <c r="Q21">
        <v>0.33514971868240601</v>
      </c>
      <c r="R21">
        <v>0.15103276226640699</v>
      </c>
      <c r="S21">
        <v>0.19810930333347901</v>
      </c>
      <c r="T21">
        <v>0.27810869296499802</v>
      </c>
      <c r="U21">
        <v>1.05145186245683E-2</v>
      </c>
      <c r="V21" s="57">
        <v>2.3504154007701898</v>
      </c>
      <c r="W21">
        <v>0.22034692142234499</v>
      </c>
      <c r="X21">
        <v>0.27571167558893001</v>
      </c>
      <c r="Y21">
        <v>0.46589107870178398</v>
      </c>
      <c r="Z21">
        <v>0.20506992257472001</v>
      </c>
      <c r="AA21">
        <v>0.29015336009988602</v>
      </c>
      <c r="AB21">
        <v>0.35990057087704902</v>
      </c>
    </row>
    <row r="22" spans="2:28" x14ac:dyDescent="0.3">
      <c r="B22" s="14" t="s">
        <v>24</v>
      </c>
      <c r="C22" s="15">
        <v>9.0940954692140502E-2</v>
      </c>
      <c r="D22" s="1"/>
      <c r="E22" s="39" t="s">
        <v>24</v>
      </c>
      <c r="F22">
        <v>5.10119163652425E-2</v>
      </c>
      <c r="G22">
        <v>8.8219121706889798E-3</v>
      </c>
      <c r="H22">
        <v>-4.33789727472258E-3</v>
      </c>
      <c r="I22">
        <v>9.8291674093444401E-2</v>
      </c>
      <c r="J22">
        <v>0.30653651807544602</v>
      </c>
      <c r="K22">
        <v>0.15911503253034201</v>
      </c>
      <c r="L22">
        <v>1.9686691078675499E-2</v>
      </c>
      <c r="M22">
        <v>5.9605857182738899E-2</v>
      </c>
      <c r="N22">
        <v>0.20027942121633199</v>
      </c>
      <c r="O22">
        <v>3.6399016300518602E-2</v>
      </c>
      <c r="P22">
        <v>0.201428308480644</v>
      </c>
      <c r="Q22">
        <v>0.23663070791921001</v>
      </c>
      <c r="R22">
        <v>-1.36894054720396E-2</v>
      </c>
      <c r="S22">
        <v>0.163119996020058</v>
      </c>
      <c r="T22">
        <v>0.130172260135656</v>
      </c>
      <c r="U22">
        <v>0.36166562812548497</v>
      </c>
      <c r="V22">
        <v>0.22034692142234499</v>
      </c>
      <c r="W22" s="57">
        <v>2.5926134988046599</v>
      </c>
      <c r="X22">
        <v>-2.0820791656926199E-2</v>
      </c>
      <c r="Y22">
        <v>0.201788113076277</v>
      </c>
      <c r="Z22">
        <v>0.102584836839007</v>
      </c>
      <c r="AA22">
        <v>0.30196858963390799</v>
      </c>
      <c r="AB22">
        <v>6.1675163683033898E-2</v>
      </c>
    </row>
    <row r="23" spans="2:28" x14ac:dyDescent="0.3">
      <c r="B23" s="16" t="s">
        <v>25</v>
      </c>
      <c r="C23" s="17">
        <v>1.14417220865668E-2</v>
      </c>
      <c r="D23" s="1"/>
      <c r="E23" s="39" t="s">
        <v>25</v>
      </c>
      <c r="F23">
        <v>0.15876804753408799</v>
      </c>
      <c r="G23">
        <v>0.24409824267808999</v>
      </c>
      <c r="H23">
        <v>0.28359900068511201</v>
      </c>
      <c r="I23">
        <v>0.51068992651935297</v>
      </c>
      <c r="J23">
        <v>0.33090749864773999</v>
      </c>
      <c r="K23">
        <v>0.20989761834225401</v>
      </c>
      <c r="L23">
        <v>0.18007097484204801</v>
      </c>
      <c r="M23">
        <v>0.22892217859564801</v>
      </c>
      <c r="N23">
        <v>0.41940628042230299</v>
      </c>
      <c r="O23">
        <v>0.21588271224705599</v>
      </c>
      <c r="P23">
        <v>0.12768628586109601</v>
      </c>
      <c r="Q23">
        <v>0.48246978334253499</v>
      </c>
      <c r="R23">
        <v>0.21548218520367701</v>
      </c>
      <c r="S23">
        <v>0.33383886808024699</v>
      </c>
      <c r="T23">
        <v>0.33646438914404903</v>
      </c>
      <c r="U23">
        <v>0.37153805525473599</v>
      </c>
      <c r="V23">
        <v>0.27571167558893001</v>
      </c>
      <c r="W23">
        <v>-2.0820791656926199E-2</v>
      </c>
      <c r="X23" s="57">
        <v>2.4079268037599402</v>
      </c>
      <c r="Y23">
        <v>0.507446224458727</v>
      </c>
      <c r="Z23">
        <v>0.177271190269501</v>
      </c>
      <c r="AA23">
        <v>0.15423420380994499</v>
      </c>
      <c r="AB23">
        <v>0.37726439213627799</v>
      </c>
    </row>
    <row r="24" spans="2:28" x14ac:dyDescent="0.3">
      <c r="B24" s="14" t="s">
        <v>26</v>
      </c>
      <c r="C24" s="15">
        <v>5.4589361128014897E-3</v>
      </c>
      <c r="D24" s="1"/>
      <c r="E24" s="39" t="s">
        <v>26</v>
      </c>
      <c r="F24">
        <v>0.25940719815739699</v>
      </c>
      <c r="G24">
        <v>0.39269876813879701</v>
      </c>
      <c r="H24">
        <v>0.15135260458237201</v>
      </c>
      <c r="I24">
        <v>0.26175774368620502</v>
      </c>
      <c r="J24">
        <v>0.35801029024146502</v>
      </c>
      <c r="K24">
        <v>0.36467026637078098</v>
      </c>
      <c r="L24">
        <v>0.47398120851244502</v>
      </c>
      <c r="M24">
        <v>0.331982455627436</v>
      </c>
      <c r="N24">
        <v>0.62985244526621298</v>
      </c>
      <c r="O24">
        <v>0.27677237193760401</v>
      </c>
      <c r="P24">
        <v>0.31352418737127302</v>
      </c>
      <c r="Q24">
        <v>0.71162903146460499</v>
      </c>
      <c r="R24">
        <v>0.27194103269243203</v>
      </c>
      <c r="S24">
        <v>0.31849017935468499</v>
      </c>
      <c r="T24">
        <v>0.56028164145771997</v>
      </c>
      <c r="U24">
        <v>-0.151214070060015</v>
      </c>
      <c r="V24">
        <v>0.46589107870178398</v>
      </c>
      <c r="W24">
        <v>0.201788113076277</v>
      </c>
      <c r="X24">
        <v>0.507446224458727</v>
      </c>
      <c r="Y24" s="57">
        <v>2.8117818114958899</v>
      </c>
      <c r="Z24">
        <v>0.23283954346209801</v>
      </c>
      <c r="AA24">
        <v>0.32416421455557398</v>
      </c>
      <c r="AB24">
        <v>0.36465958921424502</v>
      </c>
    </row>
    <row r="25" spans="2:28" x14ac:dyDescent="0.3">
      <c r="B25" s="16" t="s">
        <v>27</v>
      </c>
      <c r="C25" s="17">
        <v>5.4000668441432503E-2</v>
      </c>
      <c r="E25" s="39" t="s">
        <v>27</v>
      </c>
      <c r="F25">
        <v>0.12873293263434099</v>
      </c>
      <c r="G25">
        <v>0.20109876494106099</v>
      </c>
      <c r="H25">
        <v>0.125742986513909</v>
      </c>
      <c r="I25">
        <v>6.22700198215701E-2</v>
      </c>
      <c r="J25">
        <v>0.19018778703236999</v>
      </c>
      <c r="K25">
        <v>7.3156987212850799E-2</v>
      </c>
      <c r="L25">
        <v>2.00976895031722E-2</v>
      </c>
      <c r="M25">
        <v>0.19335368588868701</v>
      </c>
      <c r="N25">
        <v>0.119143197460643</v>
      </c>
      <c r="O25">
        <v>0.262444114489086</v>
      </c>
      <c r="P25">
        <v>0.16192970944419699</v>
      </c>
      <c r="Q25">
        <v>0.236439556065759</v>
      </c>
      <c r="R25">
        <v>0.13198243569267401</v>
      </c>
      <c r="S25">
        <v>0.238638379599073</v>
      </c>
      <c r="T25">
        <v>8.0204524626777504E-2</v>
      </c>
      <c r="U25">
        <v>1.04645236476773</v>
      </c>
      <c r="V25">
        <v>0.20506992257472001</v>
      </c>
      <c r="W25">
        <v>0.102584836839007</v>
      </c>
      <c r="X25">
        <v>0.177271190269501</v>
      </c>
      <c r="Y25">
        <v>0.23283954346209801</v>
      </c>
      <c r="Z25" s="57">
        <v>2.2163087375109898</v>
      </c>
      <c r="AA25">
        <v>0.13520831959763999</v>
      </c>
      <c r="AB25">
        <v>0.17920958862844399</v>
      </c>
    </row>
    <row r="26" spans="2:28" x14ac:dyDescent="0.3">
      <c r="B26" s="14" t="s">
        <v>28</v>
      </c>
      <c r="C26" s="15">
        <v>1.6925081539051999E-2</v>
      </c>
      <c r="E26" s="39" t="s">
        <v>28</v>
      </c>
      <c r="F26">
        <v>4.4023147465196699E-2</v>
      </c>
      <c r="G26">
        <v>0.243991308376315</v>
      </c>
      <c r="H26">
        <v>0.16471512167264499</v>
      </c>
      <c r="I26">
        <v>6.8132263446841895E-2</v>
      </c>
      <c r="J26">
        <v>0.31214533187736998</v>
      </c>
      <c r="K26">
        <v>0.18040596799202599</v>
      </c>
      <c r="L26">
        <v>0.23577321471475499</v>
      </c>
      <c r="M26">
        <v>0.175171649385509</v>
      </c>
      <c r="N26">
        <v>0.12534759158542499</v>
      </c>
      <c r="O26">
        <v>0.29089133324501099</v>
      </c>
      <c r="P26">
        <v>0.19949731419494601</v>
      </c>
      <c r="Q26">
        <v>0.26065246120604202</v>
      </c>
      <c r="R26">
        <v>3.9918344493915001E-2</v>
      </c>
      <c r="S26">
        <v>8.1096217968800094E-2</v>
      </c>
      <c r="T26">
        <v>0.196858381708678</v>
      </c>
      <c r="U26">
        <v>0.15028160900023099</v>
      </c>
      <c r="V26">
        <v>0.29015336009988602</v>
      </c>
      <c r="W26">
        <v>0.30196858963390799</v>
      </c>
      <c r="X26">
        <v>0.15423420380994499</v>
      </c>
      <c r="Y26">
        <v>0.32416421455557398</v>
      </c>
      <c r="Z26">
        <v>0.13520831959763999</v>
      </c>
      <c r="AA26" s="57">
        <v>2.5174439995063298</v>
      </c>
      <c r="AB26">
        <v>0.23820238458639401</v>
      </c>
    </row>
    <row r="27" spans="2:28" ht="15" thickBot="1" x14ac:dyDescent="0.35">
      <c r="B27" s="18" t="s">
        <v>29</v>
      </c>
      <c r="C27" s="19">
        <v>4.81391803422549E-3</v>
      </c>
      <c r="E27" s="40" t="s">
        <v>29</v>
      </c>
      <c r="F27">
        <v>0.14141673983276301</v>
      </c>
      <c r="G27">
        <v>0.33531321462973901</v>
      </c>
      <c r="H27">
        <v>0.16232087925479</v>
      </c>
      <c r="I27">
        <v>0.29949269595133199</v>
      </c>
      <c r="J27">
        <v>0.32307638166173203</v>
      </c>
      <c r="K27">
        <v>0.22833769518963601</v>
      </c>
      <c r="L27">
        <v>0.15756542077827401</v>
      </c>
      <c r="M27">
        <v>0.11542175992607</v>
      </c>
      <c r="N27">
        <v>0.409806994418495</v>
      </c>
      <c r="O27">
        <v>0.22319969310351501</v>
      </c>
      <c r="P27">
        <v>0.15429252395950699</v>
      </c>
      <c r="Q27">
        <v>0.36386202689497898</v>
      </c>
      <c r="R27">
        <v>0.13218760542937899</v>
      </c>
      <c r="S27">
        <v>0.183787268809775</v>
      </c>
      <c r="T27">
        <v>0.29792566850105101</v>
      </c>
      <c r="U27">
        <v>-1.6136408864148102E-2</v>
      </c>
      <c r="V27">
        <v>0.35990057087704902</v>
      </c>
      <c r="W27">
        <v>6.1675163683033898E-2</v>
      </c>
      <c r="X27">
        <v>0.37726439213627799</v>
      </c>
      <c r="Y27">
        <v>0.36465958921424502</v>
      </c>
      <c r="Z27">
        <v>0.17920958862844399</v>
      </c>
      <c r="AA27">
        <v>0.23820238458639401</v>
      </c>
      <c r="AB27" s="57">
        <v>2.06083758265263</v>
      </c>
    </row>
    <row r="28" spans="2:28" ht="15" thickBot="1" x14ac:dyDescent="0.35"/>
    <row r="29" spans="2:28" ht="15" thickBot="1" x14ac:dyDescent="0.35">
      <c r="B29" s="35" t="s">
        <v>31</v>
      </c>
      <c r="C29" s="36"/>
      <c r="E29" s="35" t="s">
        <v>35</v>
      </c>
      <c r="F29" s="36"/>
    </row>
    <row r="30" spans="2:28" ht="15" thickBot="1" x14ac:dyDescent="0.35">
      <c r="B30" s="20">
        <f>C2+(C3/100)</f>
        <v>0.16698094710251798</v>
      </c>
      <c r="C30" s="21">
        <f>C2-(C3/100)</f>
        <v>-1.3740468333124992E-2</v>
      </c>
    </row>
  </sheetData>
  <mergeCells count="2">
    <mergeCell ref="B29:C29"/>
    <mergeCell ref="E29:F29"/>
  </mergeCells>
  <conditionalFormatting sqref="B30:C30">
    <cfRule type="colorScale" priority="3">
      <colorScale>
        <cfvo type="min"/>
        <cfvo type="percentile" val="50"/>
        <cfvo type="max"/>
        <color rgb="FFF8696B"/>
        <color rgb="FFFCFCFF"/>
        <color rgb="FF63BE7B"/>
      </colorScale>
    </cfRule>
  </conditionalFormatting>
  <conditionalFormatting sqref="G5:AB5 F27:AA27 F26:Z26 AB26 F25:Y25 AA25:AB25 F24:X24 Z24:AB24 F23:W23 Y23:AB23 F22:V22 X22:AB22 F21:U21 W21:AB21 F20:T20 V20:AB20 F19:S19 U19:AB19 F18:R18 T18:AB18 F17:Q17 S17:AB17 F16:P16 R16:AB16 F15:O15 Q15:AB15 F14:N14 P14:AB14 F13:M13 O13:AB13 F12:L12 N12:AB12 F11:K11 M11:AB11 F10:J10 L10:AB10 F9:I9 K9:AB9 F8:H8 J8:AB8 F7:G7 I7:AB7 F6 H6:AB6">
    <cfRule type="colorScale" priority="2">
      <colorScale>
        <cfvo type="min"/>
        <cfvo type="percentile" val="50"/>
        <cfvo type="max"/>
        <color rgb="FFF8696B"/>
        <color rgb="FFFFEB84"/>
        <color rgb="FF63BE7B"/>
      </colorScale>
    </cfRule>
  </conditionalFormatting>
  <conditionalFormatting sqref="F27:AA27 AB26 F26:Z26 AA25:AB25 F25:Y25 Z24:AB24 F24:X24 Y23:AB23 F23:W23 X22:AB22 F22:V22 W21:AB21 F21:U21 V20:AB20 F20:T20 U19:AB19 F19:S19 T18:AB18 F18:R18 S17:AB17 F17:Q17 R16:AB16 F16:P16 Q15:AB15 F15:O15 P14:AB14 F14:N14 O13:AB13 F13:M13 N12:AB12 F12:L12 M11:AB11 F11:K11 L10:AB10 F10:J10 K9:AB9 F9:I9 J8:AB8 F8:H8 I7:AB7 F7:G7 H6:AB6 F6 G5:AB5">
    <cfRule type="colorScale" priority="1">
      <colorScale>
        <cfvo type="min"/>
        <cfvo type="percentile" val="50"/>
        <cfvo type="max"/>
        <color rgb="FFF8696B"/>
        <color rgb="FFFCFCFF"/>
        <color rgb="FF5A8AC6"/>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82803-20FC-4432-9FBB-D60294C3FA22}">
  <sheetPr>
    <tabColor rgb="FF92D050"/>
  </sheetPr>
  <dimension ref="B1:M29"/>
  <sheetViews>
    <sheetView tabSelected="1" zoomScale="90" zoomScaleNormal="90" workbookViewId="0">
      <selection activeCell="I14" sqref="I14"/>
    </sheetView>
  </sheetViews>
  <sheetFormatPr defaultRowHeight="14.4" x14ac:dyDescent="0.3"/>
  <cols>
    <col min="2" max="2" width="8.88671875" bestFit="1" customWidth="1"/>
    <col min="3" max="3" width="11.5546875" style="4" bestFit="1" customWidth="1"/>
    <col min="4" max="4" width="16.44140625" style="2" bestFit="1" customWidth="1"/>
    <col min="5" max="5" width="14.33203125" style="5" bestFit="1" customWidth="1"/>
    <col min="6" max="6" width="13.88671875" style="2" customWidth="1"/>
    <col min="7" max="7" width="9.21875" bestFit="1" customWidth="1"/>
    <col min="9" max="9" width="18.109375" bestFit="1" customWidth="1"/>
    <col min="10" max="10" width="13.5546875" bestFit="1" customWidth="1"/>
    <col min="12" max="13" width="11.21875" bestFit="1" customWidth="1"/>
  </cols>
  <sheetData>
    <row r="1" spans="2:13" ht="15" thickBot="1" x14ac:dyDescent="0.35"/>
    <row r="2" spans="2:13" ht="15" thickBot="1" x14ac:dyDescent="0.35">
      <c r="B2" s="6" t="s">
        <v>2</v>
      </c>
      <c r="C2" s="22" t="s">
        <v>3</v>
      </c>
      <c r="D2" s="23" t="s">
        <v>4</v>
      </c>
      <c r="E2" s="24" t="s">
        <v>5</v>
      </c>
      <c r="F2" s="25" t="s">
        <v>6</v>
      </c>
      <c r="I2" s="6" t="s">
        <v>33</v>
      </c>
      <c r="J2" s="44">
        <v>120000</v>
      </c>
    </row>
    <row r="3" spans="2:13" ht="15" thickBot="1" x14ac:dyDescent="0.35">
      <c r="B3" s="45" t="s">
        <v>16</v>
      </c>
      <c r="C3" s="46">
        <v>0.119724371308361</v>
      </c>
      <c r="D3" s="47">
        <v>166.27</v>
      </c>
      <c r="E3" s="55">
        <f>ROUND($J$2*C3/D3,0)</f>
        <v>86</v>
      </c>
      <c r="F3" s="41">
        <f>E3*D3</f>
        <v>14299.220000000001</v>
      </c>
      <c r="G3" s="3"/>
      <c r="I3" s="8" t="s">
        <v>34</v>
      </c>
      <c r="J3" s="43">
        <f>SUM($F$3:$F$25)</f>
        <v>119785.76000000002</v>
      </c>
      <c r="K3" s="5"/>
      <c r="L3" s="3"/>
      <c r="M3" s="3"/>
    </row>
    <row r="4" spans="2:13" x14ac:dyDescent="0.3">
      <c r="B4" s="14" t="s">
        <v>22</v>
      </c>
      <c r="C4" s="30">
        <v>0.110724081697291</v>
      </c>
      <c r="D4" s="31">
        <v>139</v>
      </c>
      <c r="E4" s="42">
        <f t="shared" ref="E4:E25" si="0">ROUND($J$2*C4/D4,0)</f>
        <v>96</v>
      </c>
      <c r="F4" s="29">
        <f t="shared" ref="F4:F25" si="1">E4*D4</f>
        <v>13344</v>
      </c>
      <c r="G4" s="3"/>
      <c r="K4" s="5"/>
      <c r="L4" s="3"/>
      <c r="M4" s="3"/>
    </row>
    <row r="5" spans="2:13" x14ac:dyDescent="0.3">
      <c r="B5" s="51" t="s">
        <v>24</v>
      </c>
      <c r="C5" s="49">
        <v>9.0940954692140502E-2</v>
      </c>
      <c r="D5" s="50">
        <v>288.52999999999997</v>
      </c>
      <c r="E5" s="48">
        <f t="shared" si="0"/>
        <v>38</v>
      </c>
      <c r="F5" s="29">
        <f t="shared" si="1"/>
        <v>10964.14</v>
      </c>
      <c r="G5" s="3"/>
      <c r="K5" s="5"/>
      <c r="L5" s="3"/>
      <c r="M5" s="3"/>
    </row>
    <row r="6" spans="2:13" x14ac:dyDescent="0.3">
      <c r="B6" s="14" t="s">
        <v>21</v>
      </c>
      <c r="C6" s="30">
        <v>8.5334718985146593E-2</v>
      </c>
      <c r="D6" s="31">
        <v>207.09</v>
      </c>
      <c r="E6" s="42">
        <f t="shared" si="0"/>
        <v>49</v>
      </c>
      <c r="F6" s="29">
        <f t="shared" si="1"/>
        <v>10147.41</v>
      </c>
      <c r="G6" s="3"/>
      <c r="J6" s="3"/>
      <c r="K6" s="5"/>
      <c r="L6" s="3"/>
      <c r="M6" s="3"/>
    </row>
    <row r="7" spans="2:13" x14ac:dyDescent="0.3">
      <c r="B7" s="51" t="s">
        <v>11</v>
      </c>
      <c r="C7" s="49">
        <v>7.0838527645260205E-2</v>
      </c>
      <c r="D7" s="50">
        <v>333.62</v>
      </c>
      <c r="E7" s="48">
        <f t="shared" si="0"/>
        <v>25</v>
      </c>
      <c r="F7" s="29">
        <f t="shared" si="1"/>
        <v>8340.5</v>
      </c>
      <c r="G7" s="3"/>
      <c r="J7" s="3"/>
      <c r="K7" s="5"/>
      <c r="L7" s="3"/>
      <c r="M7" s="3"/>
    </row>
    <row r="8" spans="2:13" x14ac:dyDescent="0.3">
      <c r="B8" s="14" t="s">
        <v>17</v>
      </c>
      <c r="C8" s="30">
        <v>7.0402613392369903E-2</v>
      </c>
      <c r="D8" s="31">
        <v>899.25</v>
      </c>
      <c r="E8" s="42">
        <f t="shared" si="0"/>
        <v>9</v>
      </c>
      <c r="F8" s="29">
        <f t="shared" si="1"/>
        <v>8093.25</v>
      </c>
      <c r="G8" s="3"/>
      <c r="J8" s="3"/>
      <c r="K8" s="5"/>
      <c r="L8" s="3"/>
      <c r="M8" s="3"/>
    </row>
    <row r="9" spans="2:13" x14ac:dyDescent="0.3">
      <c r="B9" s="51" t="s">
        <v>13</v>
      </c>
      <c r="C9" s="49">
        <v>6.0833854865256699E-2</v>
      </c>
      <c r="D9" s="50">
        <v>191.9</v>
      </c>
      <c r="E9" s="48">
        <f t="shared" si="0"/>
        <v>38</v>
      </c>
      <c r="F9" s="29">
        <f t="shared" si="1"/>
        <v>7292.2</v>
      </c>
      <c r="G9" s="3"/>
      <c r="J9" s="3"/>
      <c r="K9" s="5"/>
      <c r="L9" s="3"/>
      <c r="M9" s="3"/>
    </row>
    <row r="10" spans="2:13" x14ac:dyDescent="0.3">
      <c r="B10" s="14" t="s">
        <v>8</v>
      </c>
      <c r="C10" s="30">
        <v>5.7582510756046201E-2</v>
      </c>
      <c r="D10" s="31">
        <v>211.2</v>
      </c>
      <c r="E10" s="42">
        <f t="shared" si="0"/>
        <v>33</v>
      </c>
      <c r="F10" s="29">
        <f t="shared" si="1"/>
        <v>6969.5999999999995</v>
      </c>
      <c r="G10" s="3"/>
      <c r="J10" s="3"/>
      <c r="K10" s="5"/>
      <c r="L10" s="3"/>
      <c r="M10" s="3"/>
    </row>
    <row r="11" spans="2:13" x14ac:dyDescent="0.3">
      <c r="B11" s="51" t="s">
        <v>27</v>
      </c>
      <c r="C11" s="49">
        <v>5.4000668441432503E-2</v>
      </c>
      <c r="D11" s="50">
        <v>115.85</v>
      </c>
      <c r="E11" s="48">
        <f t="shared" si="0"/>
        <v>56</v>
      </c>
      <c r="F11" s="29">
        <f t="shared" si="1"/>
        <v>6487.5999999999995</v>
      </c>
      <c r="G11" s="3"/>
      <c r="J11" s="3"/>
      <c r="K11" s="5"/>
      <c r="L11" s="3"/>
      <c r="M11" s="3"/>
    </row>
    <row r="12" spans="2:13" x14ac:dyDescent="0.3">
      <c r="B12" s="14" t="s">
        <v>10</v>
      </c>
      <c r="C12" s="30">
        <v>4.8226607872396098E-2</v>
      </c>
      <c r="D12" s="31">
        <v>423.12</v>
      </c>
      <c r="E12" s="42">
        <f t="shared" si="0"/>
        <v>14</v>
      </c>
      <c r="F12" s="29">
        <f t="shared" si="1"/>
        <v>5923.68</v>
      </c>
      <c r="G12" s="3"/>
      <c r="J12" s="3"/>
      <c r="K12" s="5"/>
      <c r="L12" s="3"/>
      <c r="M12" s="3"/>
    </row>
    <row r="13" spans="2:13" x14ac:dyDescent="0.3">
      <c r="B13" s="51" t="s">
        <v>12</v>
      </c>
      <c r="C13" s="49">
        <v>4.4696568129173303E-2</v>
      </c>
      <c r="D13" s="50">
        <v>244.33</v>
      </c>
      <c r="E13" s="48">
        <f t="shared" si="0"/>
        <v>22</v>
      </c>
      <c r="F13" s="29">
        <f t="shared" si="1"/>
        <v>5375.26</v>
      </c>
      <c r="G13" s="3"/>
      <c r="J13" s="3"/>
      <c r="K13" s="5"/>
      <c r="L13" s="3"/>
      <c r="M13" s="3"/>
    </row>
    <row r="14" spans="2:13" x14ac:dyDescent="0.3">
      <c r="B14" s="14" t="s">
        <v>23</v>
      </c>
      <c r="C14" s="30">
        <v>4.2964730388390299E-2</v>
      </c>
      <c r="D14" s="31">
        <v>145.56</v>
      </c>
      <c r="E14" s="42">
        <f t="shared" si="0"/>
        <v>35</v>
      </c>
      <c r="F14" s="29">
        <f t="shared" si="1"/>
        <v>5094.6000000000004</v>
      </c>
      <c r="G14" s="3"/>
      <c r="J14" s="3"/>
      <c r="K14" s="5"/>
      <c r="L14" s="3"/>
      <c r="M14" s="3"/>
    </row>
    <row r="15" spans="2:13" x14ac:dyDescent="0.3">
      <c r="B15" s="51" t="s">
        <v>14</v>
      </c>
      <c r="C15" s="49">
        <v>2.8965133443772901E-2</v>
      </c>
      <c r="D15" s="50">
        <v>171.69</v>
      </c>
      <c r="E15" s="48">
        <f t="shared" si="0"/>
        <v>20</v>
      </c>
      <c r="F15" s="29">
        <f t="shared" si="1"/>
        <v>3433.8</v>
      </c>
      <c r="G15" s="3"/>
      <c r="J15" s="3"/>
      <c r="K15" s="5"/>
      <c r="L15" s="3"/>
      <c r="M15" s="3"/>
    </row>
    <row r="16" spans="2:13" x14ac:dyDescent="0.3">
      <c r="B16" s="14" t="s">
        <v>9</v>
      </c>
      <c r="C16" s="30">
        <v>2.2184656901890899E-2</v>
      </c>
      <c r="D16" s="31">
        <v>348.75</v>
      </c>
      <c r="E16" s="42">
        <f t="shared" si="0"/>
        <v>8</v>
      </c>
      <c r="F16" s="29">
        <f t="shared" si="1"/>
        <v>2790</v>
      </c>
      <c r="G16" s="3"/>
      <c r="J16" s="3"/>
      <c r="K16" s="5"/>
      <c r="L16" s="3"/>
      <c r="M16" s="3"/>
    </row>
    <row r="17" spans="2:13" x14ac:dyDescent="0.3">
      <c r="B17" s="51" t="s">
        <v>15</v>
      </c>
      <c r="C17" s="49">
        <v>1.8010120814364702E-2</v>
      </c>
      <c r="D17" s="50">
        <v>572.04999999999995</v>
      </c>
      <c r="E17" s="48">
        <f t="shared" si="0"/>
        <v>4</v>
      </c>
      <c r="F17" s="29">
        <f t="shared" si="1"/>
        <v>2288.1999999999998</v>
      </c>
      <c r="G17" s="3"/>
      <c r="J17" s="3"/>
      <c r="K17" s="5"/>
      <c r="L17" s="3"/>
      <c r="M17" s="3"/>
    </row>
    <row r="18" spans="2:13" x14ac:dyDescent="0.3">
      <c r="B18" s="14" t="s">
        <v>28</v>
      </c>
      <c r="C18" s="30">
        <v>1.6925081539051999E-2</v>
      </c>
      <c r="D18" s="31">
        <v>257.81</v>
      </c>
      <c r="E18" s="42">
        <f t="shared" si="0"/>
        <v>8</v>
      </c>
      <c r="F18" s="29">
        <f t="shared" si="1"/>
        <v>2062.48</v>
      </c>
      <c r="G18" s="3"/>
      <c r="J18" s="3"/>
      <c r="K18" s="5"/>
      <c r="L18" s="3"/>
      <c r="M18" s="3"/>
    </row>
    <row r="19" spans="2:13" x14ac:dyDescent="0.3">
      <c r="B19" s="51" t="s">
        <v>19</v>
      </c>
      <c r="C19" s="49">
        <v>1.48061184448383E-2</v>
      </c>
      <c r="D19" s="50">
        <v>420.12</v>
      </c>
      <c r="E19" s="48">
        <f t="shared" si="0"/>
        <v>4</v>
      </c>
      <c r="F19" s="29">
        <f t="shared" si="1"/>
        <v>1680.48</v>
      </c>
      <c r="G19" s="3"/>
      <c r="J19" s="3"/>
      <c r="K19" s="5"/>
      <c r="L19" s="3"/>
      <c r="M19" s="3"/>
    </row>
    <row r="20" spans="2:13" x14ac:dyDescent="0.3">
      <c r="B20" s="14" t="s">
        <v>25</v>
      </c>
      <c r="C20" s="30">
        <v>1.14417220865668E-2</v>
      </c>
      <c r="D20" s="31">
        <v>222.72</v>
      </c>
      <c r="E20" s="42">
        <f t="shared" si="0"/>
        <v>6</v>
      </c>
      <c r="F20" s="29">
        <f t="shared" si="1"/>
        <v>1336.32</v>
      </c>
      <c r="G20" s="3"/>
      <c r="J20" s="3"/>
      <c r="K20" s="5"/>
      <c r="L20" s="3"/>
      <c r="M20" s="3"/>
    </row>
    <row r="21" spans="2:13" x14ac:dyDescent="0.3">
      <c r="B21" s="51" t="s">
        <v>20</v>
      </c>
      <c r="C21" s="49">
        <v>1.04272825760583E-2</v>
      </c>
      <c r="D21" s="50">
        <v>83.44</v>
      </c>
      <c r="E21" s="48">
        <f t="shared" si="0"/>
        <v>15</v>
      </c>
      <c r="F21" s="29">
        <f t="shared" si="1"/>
        <v>1251.5999999999999</v>
      </c>
      <c r="G21" s="3"/>
      <c r="J21" s="3"/>
      <c r="K21" s="5"/>
      <c r="L21" s="3"/>
      <c r="M21" s="3"/>
    </row>
    <row r="22" spans="2:13" x14ac:dyDescent="0.3">
      <c r="B22" s="14" t="s">
        <v>18</v>
      </c>
      <c r="C22" s="30">
        <v>7.2439807885326304E-3</v>
      </c>
      <c r="D22" s="31">
        <v>57.69</v>
      </c>
      <c r="E22" s="42">
        <f t="shared" si="0"/>
        <v>15</v>
      </c>
      <c r="F22" s="29">
        <f t="shared" si="1"/>
        <v>865.34999999999991</v>
      </c>
      <c r="G22" s="3"/>
      <c r="J22" s="3"/>
      <c r="K22" s="5"/>
      <c r="L22" s="3"/>
      <c r="M22" s="3"/>
    </row>
    <row r="23" spans="2:13" x14ac:dyDescent="0.3">
      <c r="B23" s="51" t="s">
        <v>26</v>
      </c>
      <c r="C23" s="49">
        <v>5.4589361128014897E-3</v>
      </c>
      <c r="D23" s="50">
        <v>178.33</v>
      </c>
      <c r="E23" s="48">
        <f t="shared" si="0"/>
        <v>4</v>
      </c>
      <c r="F23" s="29">
        <f t="shared" si="1"/>
        <v>713.32</v>
      </c>
      <c r="L23" s="3"/>
      <c r="M23" s="3"/>
    </row>
    <row r="24" spans="2:13" x14ac:dyDescent="0.3">
      <c r="B24" s="14" t="s">
        <v>29</v>
      </c>
      <c r="C24" s="30">
        <v>4.81391803422549E-3</v>
      </c>
      <c r="D24" s="31">
        <v>25.05</v>
      </c>
      <c r="E24" s="42">
        <f t="shared" si="0"/>
        <v>23</v>
      </c>
      <c r="F24" s="29">
        <f t="shared" si="1"/>
        <v>576.15</v>
      </c>
    </row>
    <row r="25" spans="2:13" ht="15" thickBot="1" x14ac:dyDescent="0.35">
      <c r="B25" s="52" t="s">
        <v>30</v>
      </c>
      <c r="C25" s="53">
        <v>3.45284108462982E-3</v>
      </c>
      <c r="D25" s="54">
        <v>456.6</v>
      </c>
      <c r="E25" s="56">
        <f t="shared" si="0"/>
        <v>1</v>
      </c>
      <c r="F25" s="33">
        <f t="shared" si="1"/>
        <v>456.6</v>
      </c>
    </row>
    <row r="26" spans="2:13" x14ac:dyDescent="0.3">
      <c r="B26" s="32"/>
      <c r="C26" s="26"/>
      <c r="D26" s="27"/>
      <c r="E26" s="28"/>
      <c r="F26" s="27"/>
    </row>
    <row r="27" spans="2:13" x14ac:dyDescent="0.3">
      <c r="B27" s="32"/>
      <c r="C27" s="26"/>
      <c r="D27" s="27"/>
      <c r="E27" s="28"/>
    </row>
    <row r="28" spans="2:13" x14ac:dyDescent="0.3">
      <c r="B28" s="32"/>
      <c r="C28" s="26"/>
      <c r="D28" s="27"/>
      <c r="E28" s="28"/>
    </row>
    <row r="29" spans="2:13" x14ac:dyDescent="0.3">
      <c r="B29" s="32"/>
      <c r="C29" s="26"/>
      <c r="D29" s="27"/>
      <c r="E29" s="28"/>
      <c r="F29" s="27"/>
    </row>
  </sheetData>
  <autoFilter ref="B2:F2" xr:uid="{4BD82803-20FC-4432-9FBB-D60294C3FA22}">
    <sortState xmlns:xlrd2="http://schemas.microsoft.com/office/spreadsheetml/2017/richdata2" ref="B3:F25">
      <sortCondition descending="1" ref="F2"/>
    </sortState>
  </autoFilter>
  <conditionalFormatting sqref="F3:F26">
    <cfRule type="colorScale" priority="1">
      <colorScale>
        <cfvo type="min"/>
        <cfvo type="max"/>
        <color rgb="FFFFEF9C"/>
        <color rgb="FF63BE7B"/>
      </colorScale>
    </cfRule>
    <cfRule type="colorScale" priority="6">
      <colorScale>
        <cfvo type="min"/>
        <cfvo type="percentile" val="50"/>
        <cfvo type="max"/>
        <color rgb="FFF8696B"/>
        <color rgb="FFFCFCFF"/>
        <color rgb="FF5A8AC6"/>
      </colorScale>
    </cfRule>
  </conditionalFormatting>
  <conditionalFormatting sqref="H3:H22">
    <cfRule type="colorScale" priority="5">
      <colorScale>
        <cfvo type="min"/>
        <cfvo type="percentile" val="50"/>
        <cfvo type="max"/>
        <color rgb="FF63BE7B"/>
        <color rgb="FFFFEB84"/>
        <color rgb="FFF8696B"/>
      </colorScale>
    </cfRule>
  </conditionalFormatting>
  <conditionalFormatting sqref="L3:L22">
    <cfRule type="colorScale" priority="4">
      <colorScale>
        <cfvo type="min"/>
        <cfvo type="max"/>
        <color rgb="FFFCFCFF"/>
        <color rgb="FF63BE7B"/>
      </colorScale>
    </cfRule>
  </conditionalFormatting>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C156C35F-C849-4F06-A5EE-B6062199823B}">
          <xm:f>Tracking!$D$3</xm:f>
        </x15:webExtension>
        <x15:webExtension appRef="{028485AF-9E09-4466-936E-C7F6F858C632}">
          <xm:f>Tracking!$D$4</xm:f>
        </x15:webExtension>
        <x15:webExtension appRef="{32C521DB-2228-4C80-81CA-119BEADF606E}">
          <xm:f>Tracking!$D$5</xm:f>
        </x15:webExtension>
        <x15:webExtension appRef="{1661E3AB-BF56-4486-AB41-5901D02164FC}">
          <xm:f>Tracking!$D$6</xm:f>
        </x15:webExtension>
        <x15:webExtension appRef="{9A13EE2B-7988-44F3-B6A1-BD5A92F751AD}">
          <xm:f>Tracking!$D$7</xm:f>
        </x15:webExtension>
        <x15:webExtension appRef="{D236270F-A1F5-441F-984A-A6F4D9D8BD4C}">
          <xm:f>Tracking!$D$8</xm:f>
        </x15:webExtension>
        <x15:webExtension appRef="{1188C2EC-3BB0-485F-8F80-FCDB5DCC0862}">
          <xm:f>Tracking!$D$9</xm:f>
        </x15:webExtension>
        <x15:webExtension appRef="{F2B91B12-DDF0-40AD-8140-4FCB6AA2A756}">
          <xm:f>Tracking!$D$10</xm:f>
        </x15:webExtension>
        <x15:webExtension appRef="{721F6510-8729-49C1-9DF1-EE699055BE2A}">
          <xm:f>Tracking!$D$11</xm:f>
        </x15:webExtension>
        <x15:webExtension appRef="{7DA3F746-3ADB-4448-8750-CE21F187A1FD}">
          <xm:f>Tracking!$D$12</xm:f>
        </x15:webExtension>
        <x15:webExtension appRef="{3649AF22-1B18-47F7-9E52-23556B63614A}">
          <xm:f>Tracking!$D$13</xm:f>
        </x15:webExtension>
        <x15:webExtension appRef="{418F3A16-3008-492B-957A-4D694E9DDB01}">
          <xm:f>Tracking!$D$14</xm:f>
        </x15:webExtension>
        <x15:webExtension appRef="{3721A494-5DD0-49EA-9CA4-4F001644E52B}">
          <xm:f>Tracking!$D$15</xm:f>
        </x15:webExtension>
        <x15:webExtension appRef="{0C43C324-77AE-4A91-A0E4-67C87EE6C7F6}">
          <xm:f>Tracking!$D$16</xm:f>
        </x15:webExtension>
        <x15:webExtension appRef="{978FF152-F946-466F-BDCA-1AECB784945E}">
          <xm:f>Tracking!$D$17</xm:f>
        </x15:webExtension>
        <x15:webExtension appRef="{5F901EB5-8BFA-4AC8-BE5B-8211CEFD6536}">
          <xm:f>Tracking!$D$18</xm:f>
        </x15:webExtension>
        <x15:webExtension appRef="{ECFABF24-286D-4001-B976-136747985824}">
          <xm:f>Tracking!$D$19</xm:f>
        </x15:webExtension>
        <x15:webExtension appRef="{4F758385-485B-4E34-99AB-16D09E64B03E}">
          <xm:f>Tracking!$D$20</xm:f>
        </x15:webExtension>
        <x15:webExtension appRef="{67B92291-FCE4-4941-B785-6C5A8044D137}">
          <xm:f>Tracking!$D$21</xm:f>
        </x15:webExtension>
        <x15:webExtension appRef="{F6A922E6-9CF6-4FDE-8C66-959084C17F47}">
          <xm:f>Tracking!$D$22</xm:f>
        </x15:webExtension>
        <x15:webExtension appRef="{458DF730-F5FF-4123-8BDA-51544C286B6E}">
          <xm:f>Tracking!$D$23</xm:f>
        </x15:webExtension>
        <x15:webExtension appRef="{335DA43B-D64C-4E9B-B250-04C658197500}">
          <xm:f>Tracking!$D$24</xm:f>
        </x15:webExtension>
        <x15:webExtension appRef="{757E3A78-1C8D-4D58-BC71-F1559E032043}">
          <xm:f>Tracking!$D$25</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u Z I y 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5 k j 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Z I y W S i K R 7 g O A A A A E Q A A A B M A H A B G b 3 J t d W x h c y 9 T Z W N 0 a W 9 u M S 5 t I K I Y A C i g F A A A A A A A A A A A A A A A A A A A A A A A A A A A A C t O T S 7 J z M 9 T C I b Q h t Y A U E s B A i 0 A F A A C A A g A u Z I y W U U E 8 i C j A A A A 9 g A A A B I A A A A A A A A A A A A A A A A A A A A A A E N v b m Z p Z y 9 Q Y W N r Y W d l L n h t b F B L A Q I t A B Q A A g A I A L m S M l k P y u m r p A A A A O k A A A A T A A A A A A A A A A A A A A A A A O 8 A A A B b Q 2 9 u d G V u d F 9 U e X B l c 1 0 u e G 1 s U E s B A i 0 A F A A C A A g A u Z I y 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K 8 X o W 5 J q V J g H t q z X x h G M M A A A A A A g A A A A A A E G Y A A A A B A A A g A A A A M 7 I v v C a B V U U Y q P K J Q C H v s B T J 0 z s d z m V N J g k 2 Q Q H s C M w A A A A A D o A A A A A C A A A g A A A A m V 4 i X a b s Y Z Q F z 5 W f R T W p 8 w h t k E W k v A N A O W k u q e j g 8 S V Q A A A A u I + q K l 9 9 S Q x d P r X S B L g q G a / Y L + f 4 F 6 6 s D g o A w c y i e R c C 7 3 l N B a a I o w B 9 X 2 u O f E q 8 L 3 9 9 A z j T 5 A H W t U W H H g T X 7 l y i 8 Y w n L 2 W 1 i x u y i N S u H 5 d A A A A A w 8 7 D V a V 3 b N D X z T S x k A z y z L N h y B X c y 1 T 7 3 C P D 3 C Z / T w U T M c K y L n r a F 8 X / P B A 0 3 s q k + u R o X l U h s j O b 8 8 e U k S + m Q A = = < / D a t a M a s h u p > 
</file>

<file path=customXml/itemProps1.xml><?xml version="1.0" encoding="utf-8"?>
<ds:datastoreItem xmlns:ds="http://schemas.openxmlformats.org/officeDocument/2006/customXml" ds:itemID="{84D3ED02-C861-4FB0-B27E-D4AFCBCFD5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Breakdown</vt:lpstr>
      <vt:lpstr>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He</dc:creator>
  <cp:lastModifiedBy>Kevin He</cp:lastModifiedBy>
  <cp:lastPrinted>2024-09-18T22:28:43Z</cp:lastPrinted>
  <dcterms:created xsi:type="dcterms:W3CDTF">2024-09-09T01:43:59Z</dcterms:created>
  <dcterms:modified xsi:type="dcterms:W3CDTF">2024-11-07T09:56:51Z</dcterms:modified>
</cp:coreProperties>
</file>