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494"/>
  </bookViews>
  <sheets>
    <sheet name="Sheet1" sheetId="1" r:id="rId1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122" i="1" l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21" i="1"/>
  <c r="Q109" i="1" l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P76" i="1"/>
  <c r="Q76" i="1" s="1"/>
  <c r="P75" i="1"/>
  <c r="Q75" i="1" s="1"/>
  <c r="P74" i="1"/>
  <c r="Q74" i="1" s="1"/>
  <c r="P73" i="1"/>
  <c r="Q73" i="1" s="1"/>
  <c r="P72" i="1"/>
  <c r="Q72" i="1" s="1"/>
  <c r="P71" i="1"/>
  <c r="Q71" i="1" s="1"/>
  <c r="P70" i="1"/>
  <c r="Q70" i="1" s="1"/>
  <c r="Q69" i="1"/>
  <c r="Q68" i="1"/>
  <c r="Q67" i="1"/>
  <c r="Q66" i="1"/>
  <c r="Q65" i="1"/>
  <c r="Q64" i="1"/>
  <c r="R63" i="1"/>
  <c r="Q63" i="1"/>
  <c r="O63" i="1"/>
  <c r="O64" i="1" s="1"/>
  <c r="Q62" i="1"/>
  <c r="R62" i="1" s="1"/>
  <c r="R64" i="1" l="1"/>
  <c r="O65" i="1"/>
  <c r="M105" i="1"/>
  <c r="AA53" i="1" s="1"/>
  <c r="F105" i="1"/>
  <c r="Z53" i="1" s="1"/>
  <c r="M104" i="1"/>
  <c r="AA52" i="1" s="1"/>
  <c r="F104" i="1"/>
  <c r="Z52" i="1" s="1"/>
  <c r="M103" i="1"/>
  <c r="AA51" i="1" s="1"/>
  <c r="F103" i="1"/>
  <c r="Z51" i="1" s="1"/>
  <c r="M102" i="1"/>
  <c r="AA50" i="1" s="1"/>
  <c r="F102" i="1"/>
  <c r="Z50" i="1" s="1"/>
  <c r="M101" i="1"/>
  <c r="AA49" i="1" s="1"/>
  <c r="F101" i="1"/>
  <c r="Z49" i="1" s="1"/>
  <c r="M100" i="1"/>
  <c r="AA48" i="1" s="1"/>
  <c r="F100" i="1"/>
  <c r="Z48" i="1" s="1"/>
  <c r="M99" i="1"/>
  <c r="AA47" i="1" s="1"/>
  <c r="F99" i="1"/>
  <c r="Z47" i="1" s="1"/>
  <c r="M98" i="1"/>
  <c r="AA46" i="1" s="1"/>
  <c r="F98" i="1"/>
  <c r="Z46" i="1" s="1"/>
  <c r="M97" i="1"/>
  <c r="AA45" i="1" s="1"/>
  <c r="F97" i="1"/>
  <c r="Z45" i="1" s="1"/>
  <c r="M96" i="1"/>
  <c r="AA44" i="1" s="1"/>
  <c r="F96" i="1"/>
  <c r="Z44" i="1" s="1"/>
  <c r="M95" i="1"/>
  <c r="AA43" i="1" s="1"/>
  <c r="F95" i="1"/>
  <c r="Z43" i="1" s="1"/>
  <c r="M94" i="1"/>
  <c r="AA42" i="1" s="1"/>
  <c r="F94" i="1"/>
  <c r="Z42" i="1" s="1"/>
  <c r="M93" i="1"/>
  <c r="AA41" i="1" s="1"/>
  <c r="F93" i="1"/>
  <c r="Z41" i="1" s="1"/>
  <c r="M92" i="1"/>
  <c r="AA40" i="1" s="1"/>
  <c r="F92" i="1"/>
  <c r="Z40" i="1" s="1"/>
  <c r="M91" i="1"/>
  <c r="AA39" i="1" s="1"/>
  <c r="F91" i="1"/>
  <c r="Z39" i="1" s="1"/>
  <c r="M90" i="1"/>
  <c r="AA38" i="1" s="1"/>
  <c r="F90" i="1"/>
  <c r="Z38" i="1" s="1"/>
  <c r="M89" i="1"/>
  <c r="AA37" i="1" s="1"/>
  <c r="F89" i="1"/>
  <c r="Z37" i="1" s="1"/>
  <c r="M88" i="1"/>
  <c r="AA36" i="1" s="1"/>
  <c r="F88" i="1"/>
  <c r="Z36" i="1" s="1"/>
  <c r="M87" i="1"/>
  <c r="AA35" i="1" s="1"/>
  <c r="F87" i="1"/>
  <c r="Z35" i="1" s="1"/>
  <c r="M86" i="1"/>
  <c r="AA34" i="1" s="1"/>
  <c r="F86" i="1"/>
  <c r="Z34" i="1" s="1"/>
  <c r="M85" i="1"/>
  <c r="AA33" i="1" s="1"/>
  <c r="F85" i="1"/>
  <c r="Z33" i="1" s="1"/>
  <c r="M84" i="1"/>
  <c r="AA32" i="1" s="1"/>
  <c r="F84" i="1"/>
  <c r="Z32" i="1" s="1"/>
  <c r="M83" i="1"/>
  <c r="AA31" i="1" s="1"/>
  <c r="F83" i="1"/>
  <c r="Z31" i="1" s="1"/>
  <c r="M82" i="1"/>
  <c r="AA30" i="1" s="1"/>
  <c r="F82" i="1"/>
  <c r="Z30" i="1" s="1"/>
  <c r="M81" i="1"/>
  <c r="AA29" i="1" s="1"/>
  <c r="F81" i="1"/>
  <c r="Z29" i="1" s="1"/>
  <c r="M80" i="1"/>
  <c r="AA28" i="1" s="1"/>
  <c r="F80" i="1"/>
  <c r="Z28" i="1" s="1"/>
  <c r="M79" i="1"/>
  <c r="AA27" i="1" s="1"/>
  <c r="F79" i="1"/>
  <c r="Z27" i="1" s="1"/>
  <c r="M78" i="1"/>
  <c r="AA26" i="1" s="1"/>
  <c r="F78" i="1"/>
  <c r="Z26" i="1" s="1"/>
  <c r="M77" i="1"/>
  <c r="AA25" i="1" s="1"/>
  <c r="F77" i="1"/>
  <c r="Z25" i="1" s="1"/>
  <c r="M76" i="1"/>
  <c r="AA24" i="1" s="1"/>
  <c r="F76" i="1"/>
  <c r="Z24" i="1" s="1"/>
  <c r="M75" i="1"/>
  <c r="AA23" i="1" s="1"/>
  <c r="F75" i="1"/>
  <c r="Z23" i="1" s="1"/>
  <c r="M74" i="1"/>
  <c r="AA22" i="1" s="1"/>
  <c r="F74" i="1"/>
  <c r="Z22" i="1" s="1"/>
  <c r="M73" i="1"/>
  <c r="AA21" i="1" s="1"/>
  <c r="F73" i="1"/>
  <c r="Z21" i="1" s="1"/>
  <c r="M72" i="1"/>
  <c r="AA20" i="1" s="1"/>
  <c r="F72" i="1"/>
  <c r="Z20" i="1" s="1"/>
  <c r="M71" i="1"/>
  <c r="AA19" i="1" s="1"/>
  <c r="F71" i="1"/>
  <c r="Z19" i="1" s="1"/>
  <c r="M70" i="1"/>
  <c r="AA18" i="1" s="1"/>
  <c r="F70" i="1"/>
  <c r="Z18" i="1" s="1"/>
  <c r="M69" i="1"/>
  <c r="AA17" i="1" s="1"/>
  <c r="F69" i="1"/>
  <c r="Z17" i="1" s="1"/>
  <c r="M68" i="1"/>
  <c r="AA16" i="1" s="1"/>
  <c r="F68" i="1"/>
  <c r="Z16" i="1" s="1"/>
  <c r="M67" i="1"/>
  <c r="AA15" i="1" s="1"/>
  <c r="F67" i="1"/>
  <c r="Z15" i="1" s="1"/>
  <c r="M66" i="1"/>
  <c r="AA14" i="1" s="1"/>
  <c r="F66" i="1"/>
  <c r="Z14" i="1" s="1"/>
  <c r="M65" i="1"/>
  <c r="AA13" i="1" s="1"/>
  <c r="F65" i="1"/>
  <c r="Z13" i="1" s="1"/>
  <c r="M64" i="1"/>
  <c r="AA12" i="1" s="1"/>
  <c r="F64" i="1"/>
  <c r="Z12" i="1" s="1"/>
  <c r="M63" i="1"/>
  <c r="AA11" i="1" s="1"/>
  <c r="F63" i="1"/>
  <c r="Z11" i="1" s="1"/>
  <c r="M62" i="1"/>
  <c r="AA10" i="1" s="1"/>
  <c r="F62" i="1"/>
  <c r="Z10" i="1" s="1"/>
  <c r="M61" i="1"/>
  <c r="AA9" i="1" s="1"/>
  <c r="F61" i="1"/>
  <c r="Z9" i="1" s="1"/>
  <c r="M60" i="1"/>
  <c r="AA8" i="1" s="1"/>
  <c r="F60" i="1"/>
  <c r="Z8" i="1" s="1"/>
  <c r="M59" i="1"/>
  <c r="AA7" i="1" s="1"/>
  <c r="F59" i="1"/>
  <c r="Z7" i="1" s="1"/>
  <c r="M58" i="1"/>
  <c r="AA6" i="1" s="1"/>
  <c r="F58" i="1"/>
  <c r="Z6" i="1" s="1"/>
  <c r="S53" i="1"/>
  <c r="R53" i="1"/>
  <c r="S52" i="1"/>
  <c r="R52" i="1"/>
  <c r="P52" i="1"/>
  <c r="R51" i="1"/>
  <c r="M51" i="1"/>
  <c r="Y53" i="1" s="1"/>
  <c r="F51" i="1"/>
  <c r="X53" i="1" s="1"/>
  <c r="S50" i="1"/>
  <c r="R50" i="1"/>
  <c r="M50" i="1"/>
  <c r="Y52" i="1" s="1"/>
  <c r="F50" i="1"/>
  <c r="X52" i="1" s="1"/>
  <c r="S49" i="1"/>
  <c r="R49" i="1"/>
  <c r="Q49" i="1"/>
  <c r="M49" i="1"/>
  <c r="Y51" i="1" s="1"/>
  <c r="F49" i="1"/>
  <c r="X51" i="1" s="1"/>
  <c r="S48" i="1"/>
  <c r="R48" i="1"/>
  <c r="M48" i="1"/>
  <c r="F48" i="1"/>
  <c r="R47" i="1"/>
  <c r="M47" i="1"/>
  <c r="Y49" i="1" s="1"/>
  <c r="F47" i="1"/>
  <c r="X49" i="1" s="1"/>
  <c r="S46" i="1"/>
  <c r="M46" i="1"/>
  <c r="Y48" i="1" s="1"/>
  <c r="F46" i="1"/>
  <c r="X48" i="1" s="1"/>
  <c r="S45" i="1"/>
  <c r="R45" i="1"/>
  <c r="M45" i="1"/>
  <c r="Y47" i="1" s="1"/>
  <c r="F45" i="1"/>
  <c r="X47" i="1" s="1"/>
  <c r="S44" i="1"/>
  <c r="R44" i="1"/>
  <c r="M44" i="1"/>
  <c r="F44" i="1"/>
  <c r="S43" i="1"/>
  <c r="R43" i="1"/>
  <c r="P43" i="1"/>
  <c r="M43" i="1"/>
  <c r="Y45" i="1" s="1"/>
  <c r="F43" i="1"/>
  <c r="X45" i="1" s="1"/>
  <c r="S42" i="1"/>
  <c r="M42" i="1"/>
  <c r="Y44" i="1" s="1"/>
  <c r="F42" i="1"/>
  <c r="X44" i="1" s="1"/>
  <c r="S41" i="1"/>
  <c r="R41" i="1"/>
  <c r="M41" i="1"/>
  <c r="Y43" i="1" s="1"/>
  <c r="F41" i="1"/>
  <c r="X43" i="1" s="1"/>
  <c r="S40" i="1"/>
  <c r="R40" i="1"/>
  <c r="P40" i="1"/>
  <c r="M40" i="1"/>
  <c r="F40" i="1"/>
  <c r="R39" i="1"/>
  <c r="Q39" i="1"/>
  <c r="M39" i="1"/>
  <c r="Y41" i="1" s="1"/>
  <c r="F39" i="1"/>
  <c r="X41" i="1" s="1"/>
  <c r="S38" i="1"/>
  <c r="M38" i="1"/>
  <c r="Y40" i="1" s="1"/>
  <c r="F38" i="1"/>
  <c r="X40" i="1" s="1"/>
  <c r="S37" i="1"/>
  <c r="R37" i="1"/>
  <c r="P37" i="1"/>
  <c r="M37" i="1"/>
  <c r="Y39" i="1" s="1"/>
  <c r="F37" i="1"/>
  <c r="X39" i="1" s="1"/>
  <c r="S36" i="1"/>
  <c r="R36" i="1"/>
  <c r="Q36" i="1"/>
  <c r="M36" i="1"/>
  <c r="F36" i="1"/>
  <c r="R35" i="1"/>
  <c r="M35" i="1"/>
  <c r="Y37" i="1" s="1"/>
  <c r="F35" i="1"/>
  <c r="X37" i="1" s="1"/>
  <c r="S34" i="1"/>
  <c r="R34" i="1"/>
  <c r="M34" i="1"/>
  <c r="Y36" i="1" s="1"/>
  <c r="F34" i="1"/>
  <c r="X36" i="1" s="1"/>
  <c r="S33" i="1"/>
  <c r="R33" i="1"/>
  <c r="Q33" i="1"/>
  <c r="M33" i="1"/>
  <c r="Y35" i="1" s="1"/>
  <c r="F33" i="1"/>
  <c r="X35" i="1" s="1"/>
  <c r="S32" i="1"/>
  <c r="R32" i="1"/>
  <c r="M32" i="1"/>
  <c r="F32" i="1"/>
  <c r="R31" i="1"/>
  <c r="M31" i="1"/>
  <c r="Y33" i="1" s="1"/>
  <c r="F31" i="1"/>
  <c r="X33" i="1" s="1"/>
  <c r="S30" i="1"/>
  <c r="M30" i="1"/>
  <c r="Y32" i="1" s="1"/>
  <c r="F30" i="1"/>
  <c r="X32" i="1" s="1"/>
  <c r="S29" i="1"/>
  <c r="R29" i="1"/>
  <c r="P29" i="1"/>
  <c r="M29" i="1"/>
  <c r="Y31" i="1" s="1"/>
  <c r="F29" i="1"/>
  <c r="X31" i="1" s="1"/>
  <c r="S28" i="1"/>
  <c r="R28" i="1"/>
  <c r="M28" i="1"/>
  <c r="F28" i="1"/>
  <c r="S27" i="1"/>
  <c r="R27" i="1"/>
  <c r="P27" i="1"/>
  <c r="M27" i="1"/>
  <c r="Y29" i="1" s="1"/>
  <c r="F27" i="1"/>
  <c r="X29" i="1" s="1"/>
  <c r="S26" i="1"/>
  <c r="M26" i="1"/>
  <c r="Y28" i="1" s="1"/>
  <c r="F26" i="1"/>
  <c r="X28" i="1" s="1"/>
  <c r="S25" i="1"/>
  <c r="R25" i="1"/>
  <c r="M25" i="1"/>
  <c r="Y27" i="1" s="1"/>
  <c r="F25" i="1"/>
  <c r="X27" i="1" s="1"/>
  <c r="S24" i="1"/>
  <c r="R24" i="1"/>
  <c r="P24" i="1"/>
  <c r="M24" i="1"/>
  <c r="F24" i="1"/>
  <c r="R23" i="1"/>
  <c r="Q23" i="1"/>
  <c r="M23" i="1"/>
  <c r="Y25" i="1" s="1"/>
  <c r="F23" i="1"/>
  <c r="X25" i="1" s="1"/>
  <c r="S22" i="1"/>
  <c r="M22" i="1"/>
  <c r="Y24" i="1" s="1"/>
  <c r="F22" i="1"/>
  <c r="X24" i="1" s="1"/>
  <c r="S21" i="1"/>
  <c r="R21" i="1"/>
  <c r="P21" i="1"/>
  <c r="M21" i="1"/>
  <c r="Y23" i="1" s="1"/>
  <c r="F21" i="1"/>
  <c r="X23" i="1" s="1"/>
  <c r="S20" i="1"/>
  <c r="R20" i="1"/>
  <c r="Q20" i="1"/>
  <c r="M20" i="1"/>
  <c r="F20" i="1"/>
  <c r="R19" i="1"/>
  <c r="M19" i="1"/>
  <c r="Y21" i="1" s="1"/>
  <c r="F19" i="1"/>
  <c r="X21" i="1" s="1"/>
  <c r="S18" i="1"/>
  <c r="R18" i="1"/>
  <c r="M18" i="1"/>
  <c r="Y20" i="1" s="1"/>
  <c r="F18" i="1"/>
  <c r="X20" i="1" s="1"/>
  <c r="S17" i="1"/>
  <c r="R17" i="1"/>
  <c r="Q17" i="1"/>
  <c r="M17" i="1"/>
  <c r="Y19" i="1" s="1"/>
  <c r="F17" i="1"/>
  <c r="X19" i="1" s="1"/>
  <c r="S16" i="1"/>
  <c r="R16" i="1"/>
  <c r="M16" i="1"/>
  <c r="F16" i="1"/>
  <c r="R15" i="1"/>
  <c r="M15" i="1"/>
  <c r="Y17" i="1" s="1"/>
  <c r="F15" i="1"/>
  <c r="X17" i="1" s="1"/>
  <c r="S14" i="1"/>
  <c r="M14" i="1"/>
  <c r="Y16" i="1" s="1"/>
  <c r="F14" i="1"/>
  <c r="X16" i="1" s="1"/>
  <c r="S13" i="1"/>
  <c r="R13" i="1"/>
  <c r="P13" i="1"/>
  <c r="M13" i="1"/>
  <c r="Y15" i="1" s="1"/>
  <c r="F13" i="1"/>
  <c r="X15" i="1" s="1"/>
  <c r="S12" i="1"/>
  <c r="R12" i="1"/>
  <c r="M12" i="1"/>
  <c r="F12" i="1"/>
  <c r="S11" i="1"/>
  <c r="R11" i="1"/>
  <c r="P11" i="1"/>
  <c r="M11" i="1"/>
  <c r="Y13" i="1" s="1"/>
  <c r="F11" i="1"/>
  <c r="X13" i="1" s="1"/>
  <c r="S10" i="1"/>
  <c r="M10" i="1"/>
  <c r="Y12" i="1" s="1"/>
  <c r="F10" i="1"/>
  <c r="X12" i="1" s="1"/>
  <c r="S9" i="1"/>
  <c r="R9" i="1"/>
  <c r="M9" i="1"/>
  <c r="Y11" i="1" s="1"/>
  <c r="F9" i="1"/>
  <c r="X11" i="1" s="1"/>
  <c r="S8" i="1"/>
  <c r="R8" i="1"/>
  <c r="P8" i="1"/>
  <c r="M8" i="1"/>
  <c r="F8" i="1"/>
  <c r="R7" i="1"/>
  <c r="M7" i="1"/>
  <c r="Y9" i="1" s="1"/>
  <c r="F7" i="1"/>
  <c r="X9" i="1" s="1"/>
  <c r="S6" i="1"/>
  <c r="W53" i="1" s="1"/>
  <c r="M6" i="1"/>
  <c r="Y8" i="1" s="1"/>
  <c r="F6" i="1"/>
  <c r="X8" i="1" s="1"/>
  <c r="M5" i="1"/>
  <c r="Y7" i="1" s="1"/>
  <c r="F5" i="1"/>
  <c r="X7" i="1" s="1"/>
  <c r="M4" i="1"/>
  <c r="F4" i="1"/>
  <c r="O66" i="1" l="1"/>
  <c r="R65" i="1"/>
  <c r="P22" i="1"/>
  <c r="X22" i="1"/>
  <c r="Q6" i="1"/>
  <c r="Y6" i="1"/>
  <c r="Q8" i="1"/>
  <c r="U8" i="1" s="1"/>
  <c r="Q11" i="1"/>
  <c r="S15" i="1"/>
  <c r="Q22" i="1"/>
  <c r="U22" i="1" s="1"/>
  <c r="Y22" i="1"/>
  <c r="Q21" i="1"/>
  <c r="Q24" i="1"/>
  <c r="Q27" i="1"/>
  <c r="S31" i="1"/>
  <c r="Q38" i="1"/>
  <c r="Y38" i="1"/>
  <c r="Q37" i="1"/>
  <c r="U37" i="1" s="1"/>
  <c r="Q40" i="1"/>
  <c r="Q43" i="1"/>
  <c r="S47" i="1"/>
  <c r="Q52" i="1"/>
  <c r="P6" i="1"/>
  <c r="T36" i="1" s="1"/>
  <c r="X6" i="1"/>
  <c r="P7" i="1"/>
  <c r="R14" i="1"/>
  <c r="V14" i="1" s="1"/>
  <c r="P18" i="1"/>
  <c r="X18" i="1"/>
  <c r="P17" i="1"/>
  <c r="P20" i="1"/>
  <c r="P23" i="1"/>
  <c r="R30" i="1"/>
  <c r="P34" i="1"/>
  <c r="X34" i="1"/>
  <c r="P33" i="1"/>
  <c r="P36" i="1"/>
  <c r="P39" i="1"/>
  <c r="R46" i="1"/>
  <c r="P50" i="1"/>
  <c r="X50" i="1"/>
  <c r="P49" i="1"/>
  <c r="Q18" i="1"/>
  <c r="U18" i="1" s="1"/>
  <c r="Y18" i="1"/>
  <c r="R10" i="1"/>
  <c r="P14" i="1"/>
  <c r="X14" i="1"/>
  <c r="P16" i="1"/>
  <c r="P19" i="1"/>
  <c r="R26" i="1"/>
  <c r="P30" i="1"/>
  <c r="X30" i="1"/>
  <c r="P32" i="1"/>
  <c r="P35" i="1"/>
  <c r="R42" i="1"/>
  <c r="P46" i="1"/>
  <c r="X46" i="1"/>
  <c r="P45" i="1"/>
  <c r="P48" i="1"/>
  <c r="P51" i="1"/>
  <c r="P53" i="1"/>
  <c r="P38" i="1"/>
  <c r="X38" i="1"/>
  <c r="S7" i="1"/>
  <c r="S54" i="1" s="1"/>
  <c r="Q14" i="1"/>
  <c r="Y14" i="1"/>
  <c r="Q13" i="1"/>
  <c r="Q16" i="1"/>
  <c r="Q19" i="1"/>
  <c r="S23" i="1"/>
  <c r="Q30" i="1"/>
  <c r="Y30" i="1"/>
  <c r="Q29" i="1"/>
  <c r="Q32" i="1"/>
  <c r="Q35" i="1"/>
  <c r="S39" i="1"/>
  <c r="Q46" i="1"/>
  <c r="Y46" i="1"/>
  <c r="Q45" i="1"/>
  <c r="Q48" i="1"/>
  <c r="U48" i="1" s="1"/>
  <c r="Q51" i="1"/>
  <c r="Q53" i="1"/>
  <c r="Q34" i="1"/>
  <c r="U34" i="1" s="1"/>
  <c r="Y34" i="1"/>
  <c r="Q50" i="1"/>
  <c r="Y50" i="1"/>
  <c r="R6" i="1"/>
  <c r="V35" i="1" s="1"/>
  <c r="P10" i="1"/>
  <c r="X10" i="1"/>
  <c r="P9" i="1"/>
  <c r="P12" i="1"/>
  <c r="T12" i="1" s="1"/>
  <c r="P15" i="1"/>
  <c r="R22" i="1"/>
  <c r="P26" i="1"/>
  <c r="X26" i="1"/>
  <c r="P25" i="1"/>
  <c r="P28" i="1"/>
  <c r="P31" i="1"/>
  <c r="R38" i="1"/>
  <c r="V38" i="1" s="1"/>
  <c r="P42" i="1"/>
  <c r="X42" i="1"/>
  <c r="P41" i="1"/>
  <c r="P44" i="1"/>
  <c r="P47" i="1"/>
  <c r="Q7" i="1"/>
  <c r="Q10" i="1"/>
  <c r="Y10" i="1"/>
  <c r="Q9" i="1"/>
  <c r="Q12" i="1"/>
  <c r="Q15" i="1"/>
  <c r="S19" i="1"/>
  <c r="Q26" i="1"/>
  <c r="U26" i="1" s="1"/>
  <c r="Y26" i="1"/>
  <c r="Q25" i="1"/>
  <c r="Q28" i="1"/>
  <c r="U28" i="1" s="1"/>
  <c r="Q31" i="1"/>
  <c r="S35" i="1"/>
  <c r="Q42" i="1"/>
  <c r="U42" i="1" s="1"/>
  <c r="Y42" i="1"/>
  <c r="Q41" i="1"/>
  <c r="U41" i="1" s="1"/>
  <c r="Q44" i="1"/>
  <c r="Q47" i="1"/>
  <c r="S51" i="1"/>
  <c r="W51" i="1" s="1"/>
  <c r="T40" i="1"/>
  <c r="T26" i="1"/>
  <c r="T33" i="1"/>
  <c r="T42" i="1"/>
  <c r="T49" i="1"/>
  <c r="T47" i="1"/>
  <c r="T35" i="1"/>
  <c r="T15" i="1"/>
  <c r="T34" i="1"/>
  <c r="T45" i="1"/>
  <c r="T13" i="1"/>
  <c r="U44" i="1"/>
  <c r="U40" i="1"/>
  <c r="U36" i="1"/>
  <c r="U32" i="1"/>
  <c r="U24" i="1"/>
  <c r="U20" i="1"/>
  <c r="U16" i="1"/>
  <c r="U12" i="1"/>
  <c r="U47" i="1"/>
  <c r="U39" i="1"/>
  <c r="U43" i="1"/>
  <c r="U35" i="1"/>
  <c r="U31" i="1"/>
  <c r="U27" i="1"/>
  <c r="U23" i="1"/>
  <c r="U15" i="1"/>
  <c r="U11" i="1"/>
  <c r="U38" i="1"/>
  <c r="U30" i="1"/>
  <c r="U6" i="1"/>
  <c r="U49" i="1"/>
  <c r="U45" i="1"/>
  <c r="U25" i="1"/>
  <c r="U21" i="1"/>
  <c r="U53" i="1"/>
  <c r="U52" i="1"/>
  <c r="U51" i="1"/>
  <c r="U19" i="1"/>
  <c r="U7" i="1"/>
  <c r="U13" i="1"/>
  <c r="U9" i="1"/>
  <c r="U50" i="1"/>
  <c r="U46" i="1"/>
  <c r="U14" i="1"/>
  <c r="U10" i="1"/>
  <c r="U33" i="1"/>
  <c r="U29" i="1"/>
  <c r="U17" i="1"/>
  <c r="V24" i="1"/>
  <c r="V28" i="1"/>
  <c r="V36" i="1"/>
  <c r="V48" i="1"/>
  <c r="W8" i="1"/>
  <c r="W16" i="1"/>
  <c r="W20" i="1"/>
  <c r="W24" i="1"/>
  <c r="W32" i="1"/>
  <c r="W36" i="1"/>
  <c r="W44" i="1"/>
  <c r="W48" i="1"/>
  <c r="V21" i="1"/>
  <c r="V25" i="1"/>
  <c r="V37" i="1"/>
  <c r="V45" i="1"/>
  <c r="V49" i="1"/>
  <c r="W29" i="1"/>
  <c r="W33" i="1"/>
  <c r="W45" i="1"/>
  <c r="W49" i="1"/>
  <c r="V6" i="1"/>
  <c r="V10" i="1"/>
  <c r="V18" i="1"/>
  <c r="V22" i="1"/>
  <c r="V26" i="1"/>
  <c r="V30" i="1"/>
  <c r="V34" i="1"/>
  <c r="V42" i="1"/>
  <c r="V46" i="1"/>
  <c r="V50" i="1"/>
  <c r="V8" i="1"/>
  <c r="V16" i="1"/>
  <c r="V32" i="1"/>
  <c r="V44" i="1"/>
  <c r="W12" i="1"/>
  <c r="V17" i="1"/>
  <c r="V29" i="1"/>
  <c r="W13" i="1"/>
  <c r="W21" i="1"/>
  <c r="W25" i="1"/>
  <c r="W14" i="1"/>
  <c r="W50" i="1"/>
  <c r="V12" i="1"/>
  <c r="V20" i="1"/>
  <c r="V40" i="1"/>
  <c r="W28" i="1"/>
  <c r="W40" i="1"/>
  <c r="V9" i="1"/>
  <c r="V13" i="1"/>
  <c r="V33" i="1"/>
  <c r="V41" i="1"/>
  <c r="W9" i="1"/>
  <c r="W17" i="1"/>
  <c r="W37" i="1"/>
  <c r="W41" i="1"/>
  <c r="W6" i="1"/>
  <c r="W10" i="1"/>
  <c r="W18" i="1"/>
  <c r="W22" i="1"/>
  <c r="W26" i="1"/>
  <c r="W30" i="1"/>
  <c r="W34" i="1"/>
  <c r="W38" i="1"/>
  <c r="W42" i="1"/>
  <c r="W46" i="1"/>
  <c r="V27" i="1"/>
  <c r="V39" i="1"/>
  <c r="V43" i="1"/>
  <c r="V47" i="1"/>
  <c r="V51" i="1"/>
  <c r="V52" i="1"/>
  <c r="V53" i="1"/>
  <c r="V7" i="1"/>
  <c r="V11" i="1"/>
  <c r="V15" i="1"/>
  <c r="V19" i="1"/>
  <c r="V23" i="1"/>
  <c r="V31" i="1"/>
  <c r="W11" i="1"/>
  <c r="W15" i="1"/>
  <c r="W19" i="1"/>
  <c r="W23" i="1"/>
  <c r="W27" i="1"/>
  <c r="W31" i="1"/>
  <c r="W35" i="1"/>
  <c r="W39" i="1"/>
  <c r="W43" i="1"/>
  <c r="W47" i="1"/>
  <c r="W52" i="1"/>
  <c r="R66" i="1" l="1"/>
  <c r="O67" i="1"/>
  <c r="T17" i="1"/>
  <c r="T7" i="1"/>
  <c r="T39" i="1"/>
  <c r="T22" i="1"/>
  <c r="P54" i="1"/>
  <c r="T44" i="1"/>
  <c r="W7" i="1"/>
  <c r="Q54" i="1"/>
  <c r="T41" i="1"/>
  <c r="T11" i="1"/>
  <c r="T43" i="1"/>
  <c r="T38" i="1"/>
  <c r="T18" i="1"/>
  <c r="T48" i="1"/>
  <c r="R54" i="1"/>
  <c r="T6" i="1"/>
  <c r="T54" i="1" s="1"/>
  <c r="T19" i="1"/>
  <c r="T51" i="1"/>
  <c r="T50" i="1"/>
  <c r="T46" i="1"/>
  <c r="T16" i="1"/>
  <c r="T10" i="1"/>
  <c r="T23" i="1"/>
  <c r="T52" i="1"/>
  <c r="T21" i="1"/>
  <c r="T8" i="1"/>
  <c r="T20" i="1"/>
  <c r="T14" i="1"/>
  <c r="T27" i="1"/>
  <c r="T53" i="1"/>
  <c r="T25" i="1"/>
  <c r="T24" i="1"/>
  <c r="T28" i="1"/>
  <c r="T9" i="1"/>
  <c r="T30" i="1"/>
  <c r="T31" i="1"/>
  <c r="T37" i="1"/>
  <c r="T29" i="1"/>
  <c r="T32" i="1"/>
  <c r="U54" i="1"/>
  <c r="W54" i="1"/>
  <c r="V54" i="1"/>
  <c r="O68" i="1" l="1"/>
  <c r="R67" i="1"/>
  <c r="O69" i="1" l="1"/>
  <c r="R68" i="1"/>
  <c r="O70" i="1" l="1"/>
  <c r="R69" i="1"/>
  <c r="O71" i="1" l="1"/>
  <c r="R70" i="1"/>
  <c r="O72" i="1" l="1"/>
  <c r="R71" i="1"/>
  <c r="O73" i="1" l="1"/>
  <c r="R72" i="1"/>
  <c r="O74" i="1" l="1"/>
  <c r="R73" i="1"/>
  <c r="O75" i="1" l="1"/>
  <c r="R74" i="1"/>
  <c r="O76" i="1" l="1"/>
  <c r="R75" i="1"/>
  <c r="O77" i="1" l="1"/>
  <c r="R76" i="1"/>
  <c r="R77" i="1" l="1"/>
  <c r="O78" i="1"/>
  <c r="O79" i="1" l="1"/>
  <c r="R78" i="1"/>
  <c r="O80" i="1" l="1"/>
  <c r="R79" i="1"/>
  <c r="O81" i="1" l="1"/>
  <c r="R80" i="1"/>
  <c r="O82" i="1" l="1"/>
  <c r="R81" i="1"/>
  <c r="O83" i="1" l="1"/>
  <c r="R82" i="1"/>
  <c r="R83" i="1" l="1"/>
  <c r="O84" i="1"/>
  <c r="O85" i="1" l="1"/>
  <c r="R84" i="1"/>
  <c r="R85" i="1" l="1"/>
  <c r="O86" i="1"/>
  <c r="O87" i="1" l="1"/>
  <c r="R86" i="1"/>
  <c r="O88" i="1" l="1"/>
  <c r="R87" i="1"/>
  <c r="O89" i="1" l="1"/>
  <c r="R88" i="1"/>
  <c r="O90" i="1" l="1"/>
  <c r="R89" i="1"/>
  <c r="O91" i="1" l="1"/>
  <c r="R90" i="1"/>
  <c r="O92" i="1" l="1"/>
  <c r="R91" i="1"/>
  <c r="O93" i="1" l="1"/>
  <c r="R92" i="1"/>
  <c r="R93" i="1" l="1"/>
  <c r="O94" i="1"/>
  <c r="O95" i="1" l="1"/>
  <c r="R94" i="1"/>
  <c r="O96" i="1" l="1"/>
  <c r="R95" i="1"/>
  <c r="O97" i="1" l="1"/>
  <c r="R96" i="1"/>
  <c r="O98" i="1" l="1"/>
  <c r="R97" i="1"/>
  <c r="O99" i="1" l="1"/>
  <c r="R98" i="1"/>
  <c r="R99" i="1" l="1"/>
  <c r="O100" i="1"/>
  <c r="O101" i="1" l="1"/>
  <c r="R100" i="1"/>
  <c r="R101" i="1" l="1"/>
  <c r="O102" i="1"/>
  <c r="O103" i="1" l="1"/>
  <c r="R102" i="1"/>
  <c r="O104" i="1" l="1"/>
  <c r="R103" i="1"/>
  <c r="O105" i="1" l="1"/>
  <c r="R104" i="1"/>
  <c r="O106" i="1" l="1"/>
  <c r="R105" i="1"/>
  <c r="O107" i="1" l="1"/>
  <c r="R106" i="1"/>
  <c r="R107" i="1" l="1"/>
  <c r="O108" i="1"/>
  <c r="O109" i="1" l="1"/>
  <c r="R109" i="1" s="1"/>
  <c r="R108" i="1"/>
</calcChain>
</file>

<file path=xl/sharedStrings.xml><?xml version="1.0" encoding="utf-8"?>
<sst xmlns="http://schemas.openxmlformats.org/spreadsheetml/2006/main" count="41" uniqueCount="28">
  <si>
    <t>ParallelTask</t>
  </si>
  <si>
    <t>Threads</t>
  </si>
  <si>
    <t>Average</t>
  </si>
  <si>
    <t>Executor</t>
  </si>
  <si>
    <t>nThreads</t>
  </si>
  <si>
    <t>Runtimes in Seconds</t>
  </si>
  <si>
    <t>Speedups</t>
  </si>
  <si>
    <t>PT</t>
  </si>
  <si>
    <t>Ex</t>
  </si>
  <si>
    <t>Jomp</t>
  </si>
  <si>
    <t>PJ</t>
  </si>
  <si>
    <t>PT-Speedup</t>
  </si>
  <si>
    <t>Ex-Speedup</t>
  </si>
  <si>
    <t>Jomp-Speedup</t>
  </si>
  <si>
    <t>PJ-Speedup</t>
  </si>
  <si>
    <t>ExecutorService with one-off tasks:
18946, 19242, 18436</t>
  </si>
  <si>
    <t>Minimum -&gt;</t>
  </si>
  <si>
    <t xml:space="preserve"> &lt;- Maximum</t>
  </si>
  <si>
    <t>Pyjama</t>
  </si>
  <si>
    <t>Coefficient of Variations</t>
  </si>
  <si>
    <t>EX</t>
  </si>
  <si>
    <t>JMP</t>
  </si>
  <si>
    <t>Ideal Speedups</t>
  </si>
  <si>
    <t>Frquency</t>
  </si>
  <si>
    <t>Multiplier</t>
  </si>
  <si>
    <t>Ideal Speedup</t>
  </si>
  <si>
    <t>no turbo-mode linear speedup</t>
  </si>
  <si>
    <t>64 documents and 20 times the iterations of the original implementation - deterministic, uniform but Unbalanced as each iteration reads afile with different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</si>
</sst>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rgb="FFFF9999"/>
        <bgColor rgb="FFFF8080"/>
      </patternFill>
    </fill>
    <fill>
      <patternFill patternType="solid">
        <fgColor rgb="FF99FF66"/>
        <bgColor rgb="FF99CC00"/>
      </patternFill>
    </fill>
    <fill>
      <patternFill patternType="solid">
        <fgColor rgb="FFFFFFFF"/>
        <bgColor rgb="FFE7E6E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ont="1" applyFill="1"/>
    <xf numFmtId="2" fontId="0" fillId="2" borderId="0" xfId="0" applyNumberFormat="1" applyFill="1"/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ont="1" applyBorder="1"/>
    <xf numFmtId="2" fontId="0" fillId="0" borderId="1" xfId="0" applyNumberFormat="1" applyBorder="1"/>
    <xf numFmtId="2" fontId="0" fillId="3" borderId="1" xfId="0" applyNumberFormat="1" applyFont="1" applyFill="1" applyBorder="1"/>
    <xf numFmtId="2" fontId="0" fillId="4" borderId="1" xfId="0" applyNumberFormat="1" applyFill="1" applyBorder="1"/>
    <xf numFmtId="0" fontId="0" fillId="4" borderId="2" xfId="0" applyFont="1" applyFill="1" applyBorder="1"/>
    <xf numFmtId="0" fontId="0" fillId="5" borderId="1" xfId="0" applyFill="1" applyBorder="1"/>
    <xf numFmtId="2" fontId="0" fillId="5" borderId="1" xfId="0" applyNumberFormat="1" applyFill="1" applyBorder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LUSearch Benchmark</a:t>
            </a:r>
            <a:r>
              <a:rPr lang="en-NZ" baseline="0"/>
              <a:t> - Runtimes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0956073197413772E-2"/>
          <c:y val="6.2920178246261602E-2"/>
          <c:w val="0.89535115814619826"/>
          <c:h val="0.86241034534128436"/>
        </c:manualLayout>
      </c:layout>
      <c:lineChart>
        <c:grouping val="standard"/>
        <c:varyColors val="0"/>
        <c:ser>
          <c:idx val="0"/>
          <c:order val="0"/>
          <c:tx>
            <c:v>ParaTask</c:v>
          </c:tx>
          <c:spPr>
            <a:ln w="12700"/>
          </c:spPr>
          <c:marker>
            <c:spPr>
              <a:noFill/>
            </c:spPr>
          </c:marker>
          <c:val>
            <c:numRef>
              <c:f>Sheet1!$P$6:$P$53</c:f>
              <c:numCache>
                <c:formatCode>0.00</c:formatCode>
                <c:ptCount val="48"/>
                <c:pt idx="0">
                  <c:v>84.955666666666673</c:v>
                </c:pt>
                <c:pt idx="1">
                  <c:v>50.549666666666667</c:v>
                </c:pt>
                <c:pt idx="2">
                  <c:v>36.746333333333332</c:v>
                </c:pt>
                <c:pt idx="3">
                  <c:v>26.598666666666666</c:v>
                </c:pt>
                <c:pt idx="4">
                  <c:v>23.541333333333331</c:v>
                </c:pt>
                <c:pt idx="5">
                  <c:v>20.798999999999999</c:v>
                </c:pt>
                <c:pt idx="6">
                  <c:v>18.728999999999999</c:v>
                </c:pt>
                <c:pt idx="7">
                  <c:v>16.392666666666667</c:v>
                </c:pt>
                <c:pt idx="8">
                  <c:v>15.917999999999999</c:v>
                </c:pt>
                <c:pt idx="9">
                  <c:v>15.782</c:v>
                </c:pt>
                <c:pt idx="10">
                  <c:v>13.792999999999999</c:v>
                </c:pt>
                <c:pt idx="11">
                  <c:v>13.550333333333334</c:v>
                </c:pt>
                <c:pt idx="12">
                  <c:v>11.023</c:v>
                </c:pt>
                <c:pt idx="13">
                  <c:v>10.885999999999999</c:v>
                </c:pt>
                <c:pt idx="14">
                  <c:v>11.777333333333335</c:v>
                </c:pt>
                <c:pt idx="15">
                  <c:v>11.668666666666667</c:v>
                </c:pt>
                <c:pt idx="16">
                  <c:v>11.236333333333334</c:v>
                </c:pt>
                <c:pt idx="17">
                  <c:v>11.298</c:v>
                </c:pt>
                <c:pt idx="18">
                  <c:v>11.455666666666666</c:v>
                </c:pt>
                <c:pt idx="19">
                  <c:v>11.810666666666666</c:v>
                </c:pt>
                <c:pt idx="20">
                  <c:v>12.147666666666666</c:v>
                </c:pt>
                <c:pt idx="21">
                  <c:v>8.0103333333333335</c:v>
                </c:pt>
                <c:pt idx="22">
                  <c:v>8.8606666666666669</c:v>
                </c:pt>
                <c:pt idx="23">
                  <c:v>9.0180000000000007</c:v>
                </c:pt>
                <c:pt idx="24">
                  <c:v>8.49</c:v>
                </c:pt>
                <c:pt idx="25">
                  <c:v>9.0630000000000006</c:v>
                </c:pt>
                <c:pt idx="26">
                  <c:v>9.2843333333333344</c:v>
                </c:pt>
                <c:pt idx="27">
                  <c:v>9.5066666666666659</c:v>
                </c:pt>
                <c:pt idx="28">
                  <c:v>9.5570000000000004</c:v>
                </c:pt>
                <c:pt idx="29">
                  <c:v>9.9960000000000004</c:v>
                </c:pt>
                <c:pt idx="30">
                  <c:v>10.096</c:v>
                </c:pt>
                <c:pt idx="31">
                  <c:v>10.138</c:v>
                </c:pt>
                <c:pt idx="32">
                  <c:v>6.2196666666666669</c:v>
                </c:pt>
                <c:pt idx="33">
                  <c:v>5.5963333333333329</c:v>
                </c:pt>
                <c:pt idx="34">
                  <c:v>6.5306666666666668</c:v>
                </c:pt>
                <c:pt idx="35">
                  <c:v>6.3289999999999997</c:v>
                </c:pt>
                <c:pt idx="36">
                  <c:v>6.6550000000000002</c:v>
                </c:pt>
                <c:pt idx="37">
                  <c:v>6.7583333333333329</c:v>
                </c:pt>
                <c:pt idx="38">
                  <c:v>6.3573333333333331</c:v>
                </c:pt>
                <c:pt idx="39">
                  <c:v>7.0546666666666669</c:v>
                </c:pt>
                <c:pt idx="40">
                  <c:v>7.557666666666667</c:v>
                </c:pt>
                <c:pt idx="41">
                  <c:v>7.7726666666666668</c:v>
                </c:pt>
                <c:pt idx="42">
                  <c:v>7.4160000000000004</c:v>
                </c:pt>
                <c:pt idx="43">
                  <c:v>7.0156666666666672</c:v>
                </c:pt>
                <c:pt idx="44">
                  <c:v>7.5766666666666671</c:v>
                </c:pt>
                <c:pt idx="45">
                  <c:v>7.9026666666666667</c:v>
                </c:pt>
                <c:pt idx="46">
                  <c:v>8.0726666666666667</c:v>
                </c:pt>
                <c:pt idx="47">
                  <c:v>7.7366666666666672</c:v>
                </c:pt>
              </c:numCache>
            </c:numRef>
          </c:val>
          <c:smooth val="0"/>
        </c:ser>
        <c:ser>
          <c:idx val="1"/>
          <c:order val="1"/>
          <c:tx>
            <c:v>Jomp</c:v>
          </c:tx>
          <c:spPr>
            <a:ln w="12700"/>
          </c:spPr>
          <c:marker>
            <c:spPr>
              <a:noFill/>
            </c:spPr>
          </c:marker>
          <c:val>
            <c:numRef>
              <c:f>Sheet1!$R$6:$R$53</c:f>
              <c:numCache>
                <c:formatCode>0.00</c:formatCode>
                <c:ptCount val="48"/>
                <c:pt idx="0">
                  <c:v>90.64</c:v>
                </c:pt>
                <c:pt idx="1">
                  <c:v>50.184333333333335</c:v>
                </c:pt>
                <c:pt idx="2">
                  <c:v>36.342666666666666</c:v>
                </c:pt>
                <c:pt idx="3">
                  <c:v>28.666666666666668</c:v>
                </c:pt>
                <c:pt idx="4">
                  <c:v>26.617333333333331</c:v>
                </c:pt>
                <c:pt idx="5">
                  <c:v>21.387333333333331</c:v>
                </c:pt>
                <c:pt idx="6">
                  <c:v>20.957999999999998</c:v>
                </c:pt>
                <c:pt idx="7">
                  <c:v>19.57033333333333</c:v>
                </c:pt>
                <c:pt idx="8">
                  <c:v>18.771666666666668</c:v>
                </c:pt>
                <c:pt idx="9">
                  <c:v>18.053333333333331</c:v>
                </c:pt>
                <c:pt idx="10">
                  <c:v>16.272333333333332</c:v>
                </c:pt>
                <c:pt idx="11">
                  <c:v>17.468333333333334</c:v>
                </c:pt>
                <c:pt idx="12">
                  <c:v>16.634666666666668</c:v>
                </c:pt>
                <c:pt idx="13">
                  <c:v>16.251999999999999</c:v>
                </c:pt>
                <c:pt idx="14">
                  <c:v>15.933999999999999</c:v>
                </c:pt>
                <c:pt idx="15">
                  <c:v>16.180333333333333</c:v>
                </c:pt>
                <c:pt idx="16">
                  <c:v>16.243666666666666</c:v>
                </c:pt>
                <c:pt idx="17">
                  <c:v>15.815333333333333</c:v>
                </c:pt>
                <c:pt idx="18">
                  <c:v>15.723666666666666</c:v>
                </c:pt>
                <c:pt idx="19">
                  <c:v>15.522666666666666</c:v>
                </c:pt>
                <c:pt idx="20">
                  <c:v>16.385999999999999</c:v>
                </c:pt>
                <c:pt idx="21">
                  <c:v>15.917666666666666</c:v>
                </c:pt>
                <c:pt idx="22">
                  <c:v>15.118333333333334</c:v>
                </c:pt>
                <c:pt idx="23">
                  <c:v>13.701000000000001</c:v>
                </c:pt>
                <c:pt idx="24">
                  <c:v>14.759</c:v>
                </c:pt>
                <c:pt idx="25">
                  <c:v>14.972</c:v>
                </c:pt>
                <c:pt idx="26">
                  <c:v>13.683</c:v>
                </c:pt>
                <c:pt idx="27">
                  <c:v>15.186</c:v>
                </c:pt>
                <c:pt idx="28">
                  <c:v>14.707000000000001</c:v>
                </c:pt>
                <c:pt idx="29">
                  <c:v>15.653666666666666</c:v>
                </c:pt>
                <c:pt idx="30">
                  <c:v>14.957000000000001</c:v>
                </c:pt>
                <c:pt idx="31">
                  <c:v>14.828333333333333</c:v>
                </c:pt>
                <c:pt idx="32">
                  <c:v>15.679</c:v>
                </c:pt>
                <c:pt idx="33">
                  <c:v>13.89</c:v>
                </c:pt>
                <c:pt idx="34">
                  <c:v>15.387333333333334</c:v>
                </c:pt>
                <c:pt idx="35">
                  <c:v>15.936</c:v>
                </c:pt>
                <c:pt idx="36">
                  <c:v>14.177666666666665</c:v>
                </c:pt>
                <c:pt idx="37">
                  <c:v>15.375333333333334</c:v>
                </c:pt>
                <c:pt idx="38">
                  <c:v>15.386666666666667</c:v>
                </c:pt>
                <c:pt idx="39">
                  <c:v>13.554666666666666</c:v>
                </c:pt>
                <c:pt idx="40">
                  <c:v>13.955333333333334</c:v>
                </c:pt>
                <c:pt idx="41">
                  <c:v>13.955333333333334</c:v>
                </c:pt>
                <c:pt idx="42">
                  <c:v>15.285666666666666</c:v>
                </c:pt>
                <c:pt idx="43">
                  <c:v>14.928666666666667</c:v>
                </c:pt>
                <c:pt idx="44">
                  <c:v>14.100333333333333</c:v>
                </c:pt>
                <c:pt idx="45">
                  <c:v>14.263666666666666</c:v>
                </c:pt>
                <c:pt idx="46">
                  <c:v>14.349</c:v>
                </c:pt>
                <c:pt idx="47">
                  <c:v>13.725333333333333</c:v>
                </c:pt>
              </c:numCache>
            </c:numRef>
          </c:val>
          <c:smooth val="0"/>
        </c:ser>
        <c:ser>
          <c:idx val="2"/>
          <c:order val="2"/>
          <c:tx>
            <c:v>Pyjama</c:v>
          </c:tx>
          <c:spPr>
            <a:ln w="12700"/>
          </c:spPr>
          <c:marker>
            <c:spPr>
              <a:noFill/>
            </c:spPr>
          </c:marker>
          <c:val>
            <c:numRef>
              <c:f>Sheet1!$S$6:$S$53</c:f>
              <c:numCache>
                <c:formatCode>0.00</c:formatCode>
                <c:ptCount val="48"/>
                <c:pt idx="0">
                  <c:v>89.88666666666667</c:v>
                </c:pt>
                <c:pt idx="1">
                  <c:v>51.430666666666667</c:v>
                </c:pt>
                <c:pt idx="2">
                  <c:v>37.447000000000003</c:v>
                </c:pt>
                <c:pt idx="3">
                  <c:v>29.656333333333333</c:v>
                </c:pt>
                <c:pt idx="4">
                  <c:v>24.907333333333334</c:v>
                </c:pt>
                <c:pt idx="5">
                  <c:v>23.087333333333333</c:v>
                </c:pt>
                <c:pt idx="6">
                  <c:v>21.884</c:v>
                </c:pt>
                <c:pt idx="7">
                  <c:v>20.831666666666667</c:v>
                </c:pt>
                <c:pt idx="8">
                  <c:v>20.667999999999999</c:v>
                </c:pt>
                <c:pt idx="9">
                  <c:v>19.620666666666668</c:v>
                </c:pt>
                <c:pt idx="10">
                  <c:v>19.187333333333331</c:v>
                </c:pt>
                <c:pt idx="11">
                  <c:v>17.46</c:v>
                </c:pt>
                <c:pt idx="12">
                  <c:v>19.047666666666668</c:v>
                </c:pt>
                <c:pt idx="13">
                  <c:v>19.236333333333331</c:v>
                </c:pt>
                <c:pt idx="14">
                  <c:v>16.991666666666667</c:v>
                </c:pt>
                <c:pt idx="15">
                  <c:v>16.625</c:v>
                </c:pt>
                <c:pt idx="16">
                  <c:v>17.797666666666668</c:v>
                </c:pt>
                <c:pt idx="17">
                  <c:v>18.213000000000001</c:v>
                </c:pt>
                <c:pt idx="18">
                  <c:v>17.306999999999999</c:v>
                </c:pt>
                <c:pt idx="19">
                  <c:v>16.446333333333332</c:v>
                </c:pt>
                <c:pt idx="20">
                  <c:v>18.151</c:v>
                </c:pt>
                <c:pt idx="21">
                  <c:v>15.971666666666666</c:v>
                </c:pt>
                <c:pt idx="22">
                  <c:v>17.228333333333332</c:v>
                </c:pt>
                <c:pt idx="23">
                  <c:v>16.684666666666669</c:v>
                </c:pt>
                <c:pt idx="24">
                  <c:v>15.887</c:v>
                </c:pt>
                <c:pt idx="25">
                  <c:v>17.268666666666668</c:v>
                </c:pt>
                <c:pt idx="26">
                  <c:v>17.442666666666668</c:v>
                </c:pt>
                <c:pt idx="27">
                  <c:v>16.555666666666667</c:v>
                </c:pt>
                <c:pt idx="28">
                  <c:v>17.612333333333332</c:v>
                </c:pt>
                <c:pt idx="29">
                  <c:v>16.981666666666669</c:v>
                </c:pt>
                <c:pt idx="30">
                  <c:v>16.690666666666669</c:v>
                </c:pt>
                <c:pt idx="31">
                  <c:v>15.002333333333334</c:v>
                </c:pt>
                <c:pt idx="32">
                  <c:v>15.458666666666666</c:v>
                </c:pt>
                <c:pt idx="33">
                  <c:v>15.436999999999999</c:v>
                </c:pt>
                <c:pt idx="34">
                  <c:v>16.386666666666667</c:v>
                </c:pt>
                <c:pt idx="35">
                  <c:v>16.614333333333331</c:v>
                </c:pt>
                <c:pt idx="36">
                  <c:v>16.785</c:v>
                </c:pt>
                <c:pt idx="37">
                  <c:v>15.914</c:v>
                </c:pt>
                <c:pt idx="38">
                  <c:v>18.102666666666668</c:v>
                </c:pt>
                <c:pt idx="39">
                  <c:v>17.076666666666668</c:v>
                </c:pt>
                <c:pt idx="40">
                  <c:v>17.126666666666669</c:v>
                </c:pt>
                <c:pt idx="41">
                  <c:v>18.396000000000001</c:v>
                </c:pt>
                <c:pt idx="42">
                  <c:v>18.433333333333334</c:v>
                </c:pt>
                <c:pt idx="43">
                  <c:v>17.400333333333332</c:v>
                </c:pt>
                <c:pt idx="44">
                  <c:v>18.720666666666666</c:v>
                </c:pt>
                <c:pt idx="45">
                  <c:v>19.602</c:v>
                </c:pt>
                <c:pt idx="46">
                  <c:v>19.469333333333331</c:v>
                </c:pt>
                <c:pt idx="47">
                  <c:v>18.909666666666666</c:v>
                </c:pt>
              </c:numCache>
            </c:numRef>
          </c:val>
          <c:smooth val="0"/>
        </c:ser>
        <c:ser>
          <c:idx val="3"/>
          <c:order val="3"/>
          <c:tx>
            <c:v>ExecutorService</c:v>
          </c:tx>
          <c:spPr>
            <a:ln w="12700"/>
          </c:spPr>
          <c:marker>
            <c:symbol val="x"/>
            <c:size val="7"/>
            <c:spPr>
              <a:noFill/>
            </c:spPr>
          </c:marker>
          <c:val>
            <c:numRef>
              <c:f>Sheet1!$Q$6:$Q$53</c:f>
              <c:numCache>
                <c:formatCode>0.00</c:formatCode>
                <c:ptCount val="48"/>
                <c:pt idx="0">
                  <c:v>92.24966666666667</c:v>
                </c:pt>
                <c:pt idx="1">
                  <c:v>50.543333333333337</c:v>
                </c:pt>
                <c:pt idx="2">
                  <c:v>34.401333333333334</c:v>
                </c:pt>
                <c:pt idx="3">
                  <c:v>28.130666666666666</c:v>
                </c:pt>
                <c:pt idx="4">
                  <c:v>22.925999999999998</c:v>
                </c:pt>
                <c:pt idx="5">
                  <c:v>20.263666666666669</c:v>
                </c:pt>
                <c:pt idx="6">
                  <c:v>18.104333333333333</c:v>
                </c:pt>
                <c:pt idx="7">
                  <c:v>16.131</c:v>
                </c:pt>
                <c:pt idx="8">
                  <c:v>14.869333333333334</c:v>
                </c:pt>
                <c:pt idx="9">
                  <c:v>14.025</c:v>
                </c:pt>
                <c:pt idx="10">
                  <c:v>12.700333333333335</c:v>
                </c:pt>
                <c:pt idx="11">
                  <c:v>12.554</c:v>
                </c:pt>
                <c:pt idx="12">
                  <c:v>10.715333333333334</c:v>
                </c:pt>
                <c:pt idx="13">
                  <c:v>11.36</c:v>
                </c:pt>
                <c:pt idx="14">
                  <c:v>12.248666666666667</c:v>
                </c:pt>
                <c:pt idx="15">
                  <c:v>12.473333333333334</c:v>
                </c:pt>
                <c:pt idx="16">
                  <c:v>9.859</c:v>
                </c:pt>
                <c:pt idx="17">
                  <c:v>10.798999999999999</c:v>
                </c:pt>
                <c:pt idx="18">
                  <c:v>10.609666666666666</c:v>
                </c:pt>
                <c:pt idx="19">
                  <c:v>10.618666666666666</c:v>
                </c:pt>
                <c:pt idx="20">
                  <c:v>10.691666666666666</c:v>
                </c:pt>
                <c:pt idx="21">
                  <c:v>8.3879999999999999</c:v>
                </c:pt>
                <c:pt idx="22">
                  <c:v>8.4026666666666667</c:v>
                </c:pt>
                <c:pt idx="23">
                  <c:v>8.5456666666666656</c:v>
                </c:pt>
                <c:pt idx="24">
                  <c:v>8.5883333333333347</c:v>
                </c:pt>
                <c:pt idx="25">
                  <c:v>9.038333333333334</c:v>
                </c:pt>
                <c:pt idx="26">
                  <c:v>9.384666666666666</c:v>
                </c:pt>
                <c:pt idx="27">
                  <c:v>8.9196666666666662</c:v>
                </c:pt>
                <c:pt idx="28">
                  <c:v>9.9423333333333339</c:v>
                </c:pt>
                <c:pt idx="29">
                  <c:v>10.414</c:v>
                </c:pt>
                <c:pt idx="30">
                  <c:v>10.459333333333333</c:v>
                </c:pt>
                <c:pt idx="31">
                  <c:v>9.9533333333333331</c:v>
                </c:pt>
                <c:pt idx="32">
                  <c:v>6.32</c:v>
                </c:pt>
                <c:pt idx="33">
                  <c:v>6.1693333333333333</c:v>
                </c:pt>
                <c:pt idx="34">
                  <c:v>6.3566666666666674</c:v>
                </c:pt>
                <c:pt idx="35">
                  <c:v>6.3566666666666674</c:v>
                </c:pt>
                <c:pt idx="36">
                  <c:v>6.7393333333333327</c:v>
                </c:pt>
                <c:pt idx="37">
                  <c:v>6.7023333333333328</c:v>
                </c:pt>
                <c:pt idx="38">
                  <c:v>6.692333333333333</c:v>
                </c:pt>
                <c:pt idx="39">
                  <c:v>7.4643333333333333</c:v>
                </c:pt>
                <c:pt idx="40">
                  <c:v>7.0030000000000001</c:v>
                </c:pt>
                <c:pt idx="41">
                  <c:v>7.1083333333333334</c:v>
                </c:pt>
                <c:pt idx="42">
                  <c:v>7.4146666666666672</c:v>
                </c:pt>
                <c:pt idx="43">
                  <c:v>7.9946666666666673</c:v>
                </c:pt>
                <c:pt idx="44">
                  <c:v>7.6886666666666672</c:v>
                </c:pt>
                <c:pt idx="45">
                  <c:v>7.8310000000000004</c:v>
                </c:pt>
                <c:pt idx="46">
                  <c:v>7.93</c:v>
                </c:pt>
                <c:pt idx="47">
                  <c:v>7.9656666666666673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90816"/>
        <c:axId val="102693504"/>
      </c:lineChart>
      <c:catAx>
        <c:axId val="10269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/>
                  <a:t>Number</a:t>
                </a:r>
                <a:r>
                  <a:rPr lang="en-NZ" sz="1400" baseline="0"/>
                  <a:t> of Threads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4338912289773067"/>
              <c:y val="0.96196447863370693"/>
            </c:manualLayout>
          </c:layout>
          <c:overlay val="0"/>
        </c:title>
        <c:majorTickMark val="out"/>
        <c:minorTickMark val="none"/>
        <c:tickLblPos val="nextTo"/>
        <c:crossAx val="102693504"/>
        <c:crosses val="autoZero"/>
        <c:auto val="1"/>
        <c:lblAlgn val="ctr"/>
        <c:lblOffset val="100"/>
        <c:tickLblSkip val="1"/>
        <c:noMultiLvlLbl val="0"/>
      </c:catAx>
      <c:valAx>
        <c:axId val="10269350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400"/>
                  <a:t>Runtimes</a:t>
                </a:r>
                <a:r>
                  <a:rPr lang="en-NZ" sz="1400" baseline="0"/>
                  <a:t> (seconds)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1.3347723842220714E-3"/>
              <c:y val="0.4026385435103865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02690816"/>
        <c:crossesAt val="1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81186209093921113"/>
          <c:y val="5.9829367394951552E-2"/>
          <c:w val="0.14717343307592992"/>
          <c:h val="0.13716367267734139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LUSearch Benchmark</a:t>
            </a:r>
            <a:r>
              <a:rPr lang="en-NZ" baseline="0"/>
              <a:t> - Speedups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1855964305610876E-2"/>
          <c:y val="6.2920178246261602E-2"/>
          <c:w val="0.8944512103852662"/>
          <c:h val="0.86241034534128436"/>
        </c:manualLayout>
      </c:layout>
      <c:lineChart>
        <c:grouping val="standard"/>
        <c:varyColors val="0"/>
        <c:ser>
          <c:idx val="0"/>
          <c:order val="0"/>
          <c:tx>
            <c:v>ParaTask</c:v>
          </c:tx>
          <c:spPr>
            <a:ln w="12700"/>
          </c:spPr>
          <c:marker>
            <c:spPr>
              <a:noFill/>
            </c:spPr>
          </c:marker>
          <c:val>
            <c:numRef>
              <c:f>Sheet1!$T$6:$T$53</c:f>
              <c:numCache>
                <c:formatCode>0.00</c:formatCode>
                <c:ptCount val="48"/>
                <c:pt idx="0">
                  <c:v>1</c:v>
                </c:pt>
                <c:pt idx="1">
                  <c:v>1.6806375248105825</c:v>
                </c:pt>
                <c:pt idx="2">
                  <c:v>2.3119494915592487</c:v>
                </c:pt>
                <c:pt idx="3">
                  <c:v>3.1939821544939599</c:v>
                </c:pt>
                <c:pt idx="4">
                  <c:v>3.6087873810602633</c:v>
                </c:pt>
                <c:pt idx="5">
                  <c:v>4.084603426446785</c:v>
                </c:pt>
                <c:pt idx="6">
                  <c:v>4.5360492640646415</c:v>
                </c:pt>
                <c:pt idx="7">
                  <c:v>5.1825409736060841</c:v>
                </c:pt>
                <c:pt idx="8">
                  <c:v>5.3370817104326349</c:v>
                </c:pt>
                <c:pt idx="9">
                  <c:v>5.3830735436995738</c:v>
                </c:pt>
                <c:pt idx="10">
                  <c:v>6.1593320283235462</c:v>
                </c:pt>
                <c:pt idx="11">
                  <c:v>6.2696366633047154</c:v>
                </c:pt>
                <c:pt idx="12">
                  <c:v>7.7071275212434616</c:v>
                </c:pt>
                <c:pt idx="13">
                  <c:v>7.8041215016228804</c:v>
                </c:pt>
                <c:pt idx="14">
                  <c:v>7.2134891882712555</c:v>
                </c:pt>
                <c:pt idx="15">
                  <c:v>7.2806661715134551</c:v>
                </c:pt>
                <c:pt idx="16">
                  <c:v>7.5607997864071912</c:v>
                </c:pt>
                <c:pt idx="17">
                  <c:v>7.5195314804980233</c:v>
                </c:pt>
                <c:pt idx="18">
                  <c:v>7.416038641720256</c:v>
                </c:pt>
                <c:pt idx="19">
                  <c:v>7.1931305034996624</c:v>
                </c:pt>
                <c:pt idx="20">
                  <c:v>6.9935790138023775</c:v>
                </c:pt>
                <c:pt idx="21">
                  <c:v>10.605759227664267</c:v>
                </c:pt>
                <c:pt idx="22">
                  <c:v>9.5879542547588592</c:v>
                </c:pt>
                <c:pt idx="23">
                  <c:v>9.4206771641901383</c:v>
                </c:pt>
                <c:pt idx="24">
                  <c:v>10.006556733411857</c:v>
                </c:pt>
                <c:pt idx="25">
                  <c:v>9.3739012100481816</c:v>
                </c:pt>
                <c:pt idx="26">
                  <c:v>9.1504326284421786</c:v>
                </c:pt>
                <c:pt idx="27">
                  <c:v>8.9364305750350645</c:v>
                </c:pt>
                <c:pt idx="28">
                  <c:v>8.8893655610198454</c:v>
                </c:pt>
                <c:pt idx="29">
                  <c:v>8.498966253167934</c:v>
                </c:pt>
                <c:pt idx="30">
                  <c:v>8.4147847332276822</c:v>
                </c:pt>
                <c:pt idx="31">
                  <c:v>8.3799237193397786</c:v>
                </c:pt>
                <c:pt idx="32">
                  <c:v>13.659199314003967</c:v>
                </c:pt>
                <c:pt idx="33">
                  <c:v>15.180594436833644</c:v>
                </c:pt>
                <c:pt idx="34">
                  <c:v>13.008728052266232</c:v>
                </c:pt>
                <c:pt idx="35">
                  <c:v>13.423236951598463</c:v>
                </c:pt>
                <c:pt idx="36">
                  <c:v>12.765689957425495</c:v>
                </c:pt>
                <c:pt idx="37">
                  <c:v>12.570505548705304</c:v>
                </c:pt>
                <c:pt idx="38">
                  <c:v>13.363412332214766</c:v>
                </c:pt>
                <c:pt idx="39">
                  <c:v>12.042477792477793</c:v>
                </c:pt>
                <c:pt idx="40">
                  <c:v>11.240991487672563</c:v>
                </c:pt>
                <c:pt idx="41">
                  <c:v>10.93005403550905</c:v>
                </c:pt>
                <c:pt idx="42">
                  <c:v>11.455726357425387</c:v>
                </c:pt>
                <c:pt idx="43">
                  <c:v>12.109421770323561</c:v>
                </c:pt>
                <c:pt idx="44">
                  <c:v>11.212802463704355</c:v>
                </c:pt>
                <c:pt idx="45">
                  <c:v>10.750253079129408</c:v>
                </c:pt>
                <c:pt idx="46">
                  <c:v>10.523866545544637</c:v>
                </c:pt>
                <c:pt idx="47">
                  <c:v>10.980913399396812</c:v>
                </c:pt>
              </c:numCache>
            </c:numRef>
          </c:val>
          <c:smooth val="0"/>
        </c:ser>
        <c:ser>
          <c:idx val="1"/>
          <c:order val="1"/>
          <c:tx>
            <c:v>Jomp</c:v>
          </c:tx>
          <c:spPr>
            <a:ln w="12700"/>
          </c:spPr>
          <c:marker>
            <c:spPr>
              <a:noFill/>
            </c:spPr>
          </c:marker>
          <c:val>
            <c:numRef>
              <c:f>Sheet1!$V$6:$V$53</c:f>
              <c:numCache>
                <c:formatCode>0.00</c:formatCode>
                <c:ptCount val="48"/>
                <c:pt idx="0">
                  <c:v>1</c:v>
                </c:pt>
                <c:pt idx="1">
                  <c:v>1.8061413588570139</c:v>
                </c:pt>
                <c:pt idx="2">
                  <c:v>2.4940382287118905</c:v>
                </c:pt>
                <c:pt idx="3">
                  <c:v>3.1618604651162792</c:v>
                </c:pt>
                <c:pt idx="4">
                  <c:v>3.4052998046385818</c:v>
                </c:pt>
                <c:pt idx="5">
                  <c:v>4.2380225055328706</c:v>
                </c:pt>
                <c:pt idx="6">
                  <c:v>4.3248401565034831</c:v>
                </c:pt>
                <c:pt idx="7">
                  <c:v>4.6315000596140425</c:v>
                </c:pt>
                <c:pt idx="8">
                  <c:v>4.8285536713131485</c:v>
                </c:pt>
                <c:pt idx="9">
                  <c:v>5.0206794682422462</c:v>
                </c:pt>
                <c:pt idx="10">
                  <c:v>5.5701907122518799</c:v>
                </c:pt>
                <c:pt idx="11">
                  <c:v>5.1888178608911364</c:v>
                </c:pt>
                <c:pt idx="12">
                  <c:v>5.448861814684193</c:v>
                </c:pt>
                <c:pt idx="13">
                  <c:v>5.5771597341865622</c:v>
                </c:pt>
                <c:pt idx="14">
                  <c:v>5.6884649177858666</c:v>
                </c:pt>
                <c:pt idx="15">
                  <c:v>5.6018623431738117</c:v>
                </c:pt>
                <c:pt idx="16">
                  <c:v>5.5800209312347375</c:v>
                </c:pt>
                <c:pt idx="17">
                  <c:v>5.731146988154955</c:v>
                </c:pt>
                <c:pt idx="18">
                  <c:v>5.7645587331199257</c:v>
                </c:pt>
                <c:pt idx="19">
                  <c:v>5.8392028861020444</c:v>
                </c:pt>
                <c:pt idx="20">
                  <c:v>5.5315513243012333</c:v>
                </c:pt>
                <c:pt idx="21">
                  <c:v>5.6943019286746388</c:v>
                </c:pt>
                <c:pt idx="22">
                  <c:v>5.9953698599933851</c:v>
                </c:pt>
                <c:pt idx="23">
                  <c:v>6.6155755054375591</c:v>
                </c:pt>
                <c:pt idx="24">
                  <c:v>6.1413374889897687</c:v>
                </c:pt>
                <c:pt idx="25">
                  <c:v>6.0539674058242054</c:v>
                </c:pt>
                <c:pt idx="26">
                  <c:v>6.6242783015420592</c:v>
                </c:pt>
                <c:pt idx="27">
                  <c:v>5.9686553404451468</c:v>
                </c:pt>
                <c:pt idx="28">
                  <c:v>6.1630516080777857</c:v>
                </c:pt>
                <c:pt idx="29">
                  <c:v>5.7903366623368333</c:v>
                </c:pt>
                <c:pt idx="30">
                  <c:v>6.0600387778297788</c:v>
                </c:pt>
                <c:pt idx="31">
                  <c:v>6.1126222322131056</c:v>
                </c:pt>
                <c:pt idx="32">
                  <c:v>5.780980929906244</c:v>
                </c:pt>
                <c:pt idx="33">
                  <c:v>6.5255579553635705</c:v>
                </c:pt>
                <c:pt idx="34">
                  <c:v>5.890559334517568</c:v>
                </c:pt>
                <c:pt idx="35">
                  <c:v>5.6877510040160644</c:v>
                </c:pt>
                <c:pt idx="36">
                  <c:v>6.393153551360121</c:v>
                </c:pt>
                <c:pt idx="37">
                  <c:v>5.8951567445692232</c:v>
                </c:pt>
                <c:pt idx="38">
                  <c:v>5.8908145580589251</c:v>
                </c:pt>
                <c:pt idx="39">
                  <c:v>6.6869958685815467</c:v>
                </c:pt>
                <c:pt idx="40">
                  <c:v>6.4950078822911195</c:v>
                </c:pt>
                <c:pt idx="41">
                  <c:v>6.4950078822911195</c:v>
                </c:pt>
                <c:pt idx="42">
                  <c:v>5.9297380988725825</c:v>
                </c:pt>
                <c:pt idx="43">
                  <c:v>6.0715402134595635</c:v>
                </c:pt>
                <c:pt idx="44">
                  <c:v>6.4282168270253655</c:v>
                </c:pt>
                <c:pt idx="45">
                  <c:v>6.3546072772311941</c:v>
                </c:pt>
                <c:pt idx="46">
                  <c:v>6.3168165028921877</c:v>
                </c:pt>
                <c:pt idx="47">
                  <c:v>6.603846901107441</c:v>
                </c:pt>
              </c:numCache>
            </c:numRef>
          </c:val>
          <c:smooth val="0"/>
        </c:ser>
        <c:ser>
          <c:idx val="2"/>
          <c:order val="2"/>
          <c:tx>
            <c:v>Pyjama</c:v>
          </c:tx>
          <c:spPr>
            <a:ln w="12700"/>
          </c:spPr>
          <c:marker>
            <c:spPr>
              <a:noFill/>
            </c:spPr>
          </c:marker>
          <c:val>
            <c:numRef>
              <c:f>Sheet1!$W$6:$W$53</c:f>
              <c:numCache>
                <c:formatCode>0.00</c:formatCode>
                <c:ptCount val="48"/>
                <c:pt idx="0">
                  <c:v>1</c:v>
                </c:pt>
                <c:pt idx="1">
                  <c:v>1.7477250926814094</c:v>
                </c:pt>
                <c:pt idx="2">
                  <c:v>2.4003703011367175</c:v>
                </c:pt>
                <c:pt idx="3">
                  <c:v>3.0309433622947322</c:v>
                </c:pt>
                <c:pt idx="4">
                  <c:v>3.608843446374562</c:v>
                </c:pt>
                <c:pt idx="5">
                  <c:v>3.8933325633103291</c:v>
                </c:pt>
                <c:pt idx="6">
                  <c:v>4.1074148540790834</c:v>
                </c:pt>
                <c:pt idx="7">
                  <c:v>4.3149051924153934</c:v>
                </c:pt>
                <c:pt idx="8">
                  <c:v>4.349074253273983</c:v>
                </c:pt>
                <c:pt idx="9">
                  <c:v>4.5812238795827529</c:v>
                </c:pt>
                <c:pt idx="10">
                  <c:v>4.6846878148778712</c:v>
                </c:pt>
                <c:pt idx="11">
                  <c:v>5.1481481481481479</c:v>
                </c:pt>
                <c:pt idx="12">
                  <c:v>4.7190382024044935</c:v>
                </c:pt>
                <c:pt idx="13">
                  <c:v>4.6727546829783924</c:v>
                </c:pt>
                <c:pt idx="14">
                  <c:v>5.290044139283963</c:v>
                </c:pt>
                <c:pt idx="15">
                  <c:v>5.4067167919799504</c:v>
                </c:pt>
                <c:pt idx="16">
                  <c:v>5.0504747813383775</c:v>
                </c:pt>
                <c:pt idx="17">
                  <c:v>4.9353026226687895</c:v>
                </c:pt>
                <c:pt idx="18">
                  <c:v>5.193659598235782</c:v>
                </c:pt>
                <c:pt idx="19">
                  <c:v>5.4654532925272106</c:v>
                </c:pt>
                <c:pt idx="20">
                  <c:v>4.9521605788478142</c:v>
                </c:pt>
                <c:pt idx="21">
                  <c:v>5.6278827089637904</c:v>
                </c:pt>
                <c:pt idx="22">
                  <c:v>5.217374480023218</c:v>
                </c:pt>
                <c:pt idx="23">
                  <c:v>5.38738162784193</c:v>
                </c:pt>
                <c:pt idx="24">
                  <c:v>5.6578754117622374</c:v>
                </c:pt>
                <c:pt idx="25">
                  <c:v>5.2051885881944173</c:v>
                </c:pt>
                <c:pt idx="26">
                  <c:v>5.153264026907201</c:v>
                </c:pt>
                <c:pt idx="27">
                  <c:v>5.4293595344997687</c:v>
                </c:pt>
                <c:pt idx="28">
                  <c:v>5.1036205689195073</c:v>
                </c:pt>
                <c:pt idx="29">
                  <c:v>5.2931592894297763</c:v>
                </c:pt>
                <c:pt idx="30">
                  <c:v>5.3854449592586668</c:v>
                </c:pt>
                <c:pt idx="31">
                  <c:v>5.9915124313995598</c:v>
                </c:pt>
                <c:pt idx="32">
                  <c:v>5.8146455062963609</c:v>
                </c:pt>
                <c:pt idx="33">
                  <c:v>5.8228066765995123</c:v>
                </c:pt>
                <c:pt idx="34">
                  <c:v>5.4853539462978036</c:v>
                </c:pt>
                <c:pt idx="35">
                  <c:v>5.4101879902895105</c:v>
                </c:pt>
                <c:pt idx="36">
                  <c:v>5.3551782345348027</c:v>
                </c:pt>
                <c:pt idx="37">
                  <c:v>5.6482761509781749</c:v>
                </c:pt>
                <c:pt idx="38">
                  <c:v>4.9653826323930179</c:v>
                </c:pt>
                <c:pt idx="39">
                  <c:v>5.2637126683583837</c:v>
                </c:pt>
                <c:pt idx="40">
                  <c:v>5.2483456597898011</c:v>
                </c:pt>
                <c:pt idx="41">
                  <c:v>4.8862071464811194</c:v>
                </c:pt>
                <c:pt idx="42">
                  <c:v>4.8763110307414106</c:v>
                </c:pt>
                <c:pt idx="43">
                  <c:v>5.1658014214287089</c:v>
                </c:pt>
                <c:pt idx="44">
                  <c:v>4.8014671842170866</c:v>
                </c:pt>
                <c:pt idx="45">
                  <c:v>4.5855865047784237</c:v>
                </c:pt>
                <c:pt idx="46">
                  <c:v>4.6168333105054105</c:v>
                </c:pt>
                <c:pt idx="47">
                  <c:v>4.7534770575895928</c:v>
                </c:pt>
              </c:numCache>
            </c:numRef>
          </c:val>
          <c:smooth val="0"/>
        </c:ser>
        <c:ser>
          <c:idx val="3"/>
          <c:order val="3"/>
          <c:tx>
            <c:v>ExecutorService</c:v>
          </c:tx>
          <c:spPr>
            <a:ln w="12700"/>
          </c:spPr>
          <c:marker>
            <c:symbol val="x"/>
            <c:size val="7"/>
            <c:spPr>
              <a:noFill/>
            </c:spPr>
          </c:marker>
          <c:val>
            <c:numRef>
              <c:f>Sheet1!$U$6:$U$53</c:f>
              <c:numCache>
                <c:formatCode>0.00</c:formatCode>
                <c:ptCount val="48"/>
                <c:pt idx="0">
                  <c:v>1</c:v>
                </c:pt>
                <c:pt idx="1">
                  <c:v>1.8251599287739892</c:v>
                </c:pt>
                <c:pt idx="2">
                  <c:v>2.6815724196736563</c:v>
                </c:pt>
                <c:pt idx="3">
                  <c:v>3.2793274244004174</c:v>
                </c:pt>
                <c:pt idx="4">
                  <c:v>4.0238012155049585</c:v>
                </c:pt>
                <c:pt idx="5">
                  <c:v>4.5524666480235556</c:v>
                </c:pt>
                <c:pt idx="6">
                  <c:v>5.095446762285273</c:v>
                </c:pt>
                <c:pt idx="7">
                  <c:v>5.7187816419730124</c:v>
                </c:pt>
                <c:pt idx="8">
                  <c:v>6.2040217001434721</c:v>
                </c:pt>
                <c:pt idx="9">
                  <c:v>6.5775163398692813</c:v>
                </c:pt>
                <c:pt idx="10">
                  <c:v>7.2635626361512813</c:v>
                </c:pt>
                <c:pt idx="11">
                  <c:v>7.3482289841219268</c:v>
                </c:pt>
                <c:pt idx="12">
                  <c:v>8.6091271075717035</c:v>
                </c:pt>
                <c:pt idx="13">
                  <c:v>8.1205692488262926</c:v>
                </c:pt>
                <c:pt idx="14">
                  <c:v>7.5314047787514289</c:v>
                </c:pt>
                <c:pt idx="15">
                  <c:v>7.3957509353287012</c:v>
                </c:pt>
                <c:pt idx="16">
                  <c:v>9.3568989417452748</c:v>
                </c:pt>
                <c:pt idx="17">
                  <c:v>8.5424267679106105</c:v>
                </c:pt>
                <c:pt idx="18">
                  <c:v>8.6948694586697677</c:v>
                </c:pt>
                <c:pt idx="19">
                  <c:v>8.6875</c:v>
                </c:pt>
                <c:pt idx="20">
                  <c:v>8.6281839438815275</c:v>
                </c:pt>
                <c:pt idx="21">
                  <c:v>10.997814337943094</c:v>
                </c:pt>
                <c:pt idx="22">
                  <c:v>10.978617899079657</c:v>
                </c:pt>
                <c:pt idx="23">
                  <c:v>10.794905800210636</c:v>
                </c:pt>
                <c:pt idx="24">
                  <c:v>10.741276926062486</c:v>
                </c:pt>
                <c:pt idx="25">
                  <c:v>10.206490872210953</c:v>
                </c:pt>
                <c:pt idx="26">
                  <c:v>9.8298287987497339</c:v>
                </c:pt>
                <c:pt idx="27">
                  <c:v>10.342277364624987</c:v>
                </c:pt>
                <c:pt idx="28">
                  <c:v>9.2784725248935533</c:v>
                </c:pt>
                <c:pt idx="29">
                  <c:v>8.8582357083413363</c:v>
                </c:pt>
                <c:pt idx="30">
                  <c:v>8.8198419274651041</c:v>
                </c:pt>
                <c:pt idx="31">
                  <c:v>9.2682183523107842</c:v>
                </c:pt>
                <c:pt idx="32">
                  <c:v>14.596466244725738</c:v>
                </c:pt>
                <c:pt idx="33">
                  <c:v>14.95293926950508</c:v>
                </c:pt>
                <c:pt idx="34">
                  <c:v>14.512270582066071</c:v>
                </c:pt>
                <c:pt idx="35">
                  <c:v>14.512270582066071</c:v>
                </c:pt>
                <c:pt idx="36">
                  <c:v>13.688248095756258</c:v>
                </c:pt>
                <c:pt idx="37">
                  <c:v>13.763813597254689</c:v>
                </c:pt>
                <c:pt idx="38">
                  <c:v>13.784380136474574</c:v>
                </c:pt>
                <c:pt idx="39">
                  <c:v>12.358728173982941</c:v>
                </c:pt>
                <c:pt idx="40">
                  <c:v>13.172878290256557</c:v>
                </c:pt>
                <c:pt idx="41">
                  <c:v>12.97767878077374</c:v>
                </c:pt>
                <c:pt idx="42">
                  <c:v>12.44151231792843</c:v>
                </c:pt>
                <c:pt idx="43">
                  <c:v>11.53890093395597</c:v>
                </c:pt>
                <c:pt idx="44">
                  <c:v>11.998135784271222</c:v>
                </c:pt>
                <c:pt idx="45">
                  <c:v>11.780062146171201</c:v>
                </c:pt>
                <c:pt idx="46">
                  <c:v>11.632997057587222</c:v>
                </c:pt>
                <c:pt idx="47">
                  <c:v>11.580909737623969</c:v>
                </c:pt>
              </c:numCache>
            </c:numRef>
          </c:val>
          <c:smooth val="0"/>
        </c:ser>
        <c:ser>
          <c:idx val="4"/>
          <c:order val="4"/>
          <c:tx>
            <c:v>LinearSpeedup</c:v>
          </c:tx>
          <c:spPr>
            <a:ln w="12700">
              <a:solidFill>
                <a:schemeClr val="bg2">
                  <a:lumMod val="75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Sheet1!$O$6:$O$53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46624"/>
        <c:axId val="110348544"/>
      </c:lineChart>
      <c:catAx>
        <c:axId val="11034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/>
                  <a:t>Number</a:t>
                </a:r>
                <a:r>
                  <a:rPr lang="en-NZ" sz="1400" baseline="0"/>
                  <a:t> of Threads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38052985945604995"/>
              <c:y val="0.96195870553769114"/>
            </c:manualLayout>
          </c:layout>
          <c:overlay val="0"/>
        </c:title>
        <c:majorTickMark val="out"/>
        <c:minorTickMark val="none"/>
        <c:tickLblPos val="nextTo"/>
        <c:crossAx val="110348544"/>
        <c:crosses val="autoZero"/>
        <c:auto val="1"/>
        <c:lblAlgn val="ctr"/>
        <c:lblOffset val="100"/>
        <c:tickLblSkip val="1"/>
        <c:noMultiLvlLbl val="0"/>
      </c:catAx>
      <c:valAx>
        <c:axId val="110348544"/>
        <c:scaling>
          <c:orientation val="minMax"/>
          <c:max val="48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400"/>
                  <a:t>Speedups</a:t>
                </a:r>
              </a:p>
            </c:rich>
          </c:tx>
          <c:layout>
            <c:manualLayout>
              <c:xMode val="edge"/>
              <c:yMode val="edge"/>
              <c:x val="1.3347270532242856E-3"/>
              <c:y val="0.4617302129521078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10346624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79765592015686015"/>
          <c:y val="0.38841875824977512"/>
          <c:w val="0.15881009649451164"/>
          <c:h val="0.17145459084667672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LUSearch Benchmark</a:t>
            </a:r>
            <a:r>
              <a:rPr lang="en-NZ" baseline="0"/>
              <a:t> - Coefficient of Variations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042750870445028E-2"/>
          <c:y val="6.2920178246261602E-2"/>
          <c:w val="0.88026449729048117"/>
          <c:h val="0.86241034534128436"/>
        </c:manualLayout>
      </c:layout>
      <c:lineChart>
        <c:grouping val="standard"/>
        <c:varyColors val="0"/>
        <c:ser>
          <c:idx val="0"/>
          <c:order val="0"/>
          <c:tx>
            <c:v>ParaTask</c:v>
          </c:tx>
          <c:spPr>
            <a:ln w="12700"/>
          </c:spPr>
          <c:marker>
            <c:spPr>
              <a:noFill/>
            </c:spPr>
          </c:marker>
          <c:val>
            <c:numRef>
              <c:f>Sheet1!$X$6:$X$53</c:f>
              <c:numCache>
                <c:formatCode>General</c:formatCode>
                <c:ptCount val="48"/>
                <c:pt idx="0">
                  <c:v>1.6681205945306261E-2</c:v>
                </c:pt>
                <c:pt idx="1">
                  <c:v>9.6661109791380383E-3</c:v>
                </c:pt>
                <c:pt idx="2">
                  <c:v>1.4105823683638257E-2</c:v>
                </c:pt>
                <c:pt idx="3">
                  <c:v>1.2651083007869492E-2</c:v>
                </c:pt>
                <c:pt idx="4">
                  <c:v>1.2987875078493754E-2</c:v>
                </c:pt>
                <c:pt idx="5">
                  <c:v>3.4223049992888476E-4</c:v>
                </c:pt>
                <c:pt idx="6">
                  <c:v>2.5069350862701664E-2</c:v>
                </c:pt>
                <c:pt idx="7">
                  <c:v>1.7815512397891281E-2</c:v>
                </c:pt>
                <c:pt idx="8">
                  <c:v>1.8523923254885919E-2</c:v>
                </c:pt>
                <c:pt idx="9">
                  <c:v>2.1589389146587906E-2</c:v>
                </c:pt>
                <c:pt idx="10">
                  <c:v>9.087955932230652E-3</c:v>
                </c:pt>
                <c:pt idx="11">
                  <c:v>2.5151205016822466E-2</c:v>
                </c:pt>
                <c:pt idx="12">
                  <c:v>1.4042668421014454E-2</c:v>
                </c:pt>
                <c:pt idx="13">
                  <c:v>3.2942166226421288E-3</c:v>
                </c:pt>
                <c:pt idx="14">
                  <c:v>1.7614764088234803E-2</c:v>
                </c:pt>
                <c:pt idx="15">
                  <c:v>2.4045452571800949E-2</c:v>
                </c:pt>
                <c:pt idx="16">
                  <c:v>4.8560750238103877E-2</c:v>
                </c:pt>
                <c:pt idx="17">
                  <c:v>3.4936124193140419E-2</c:v>
                </c:pt>
                <c:pt idx="18">
                  <c:v>2.9907207381741987E-2</c:v>
                </c:pt>
                <c:pt idx="19">
                  <c:v>2.3074948777486382E-2</c:v>
                </c:pt>
                <c:pt idx="20">
                  <c:v>2.8296596825720742E-2</c:v>
                </c:pt>
                <c:pt idx="21">
                  <c:v>1.4118496690106262E-2</c:v>
                </c:pt>
                <c:pt idx="22">
                  <c:v>1.344051628269805E-2</c:v>
                </c:pt>
                <c:pt idx="23">
                  <c:v>3.4187500707376167E-2</c:v>
                </c:pt>
                <c:pt idx="24">
                  <c:v>3.1230743781722591E-2</c:v>
                </c:pt>
                <c:pt idx="25">
                  <c:v>5.0090709367297322E-2</c:v>
                </c:pt>
                <c:pt idx="26">
                  <c:v>5.5296894573073609E-2</c:v>
                </c:pt>
                <c:pt idx="27">
                  <c:v>4.7734974886602465E-2</c:v>
                </c:pt>
                <c:pt idx="28">
                  <c:v>5.3369018539988627E-2</c:v>
                </c:pt>
                <c:pt idx="29">
                  <c:v>6.2627660168374399E-2</c:v>
                </c:pt>
                <c:pt idx="30">
                  <c:v>5.0817319167940141E-2</c:v>
                </c:pt>
                <c:pt idx="31">
                  <c:v>1.3959624375369311E-2</c:v>
                </c:pt>
                <c:pt idx="32">
                  <c:v>1.9215920309938506E-2</c:v>
                </c:pt>
                <c:pt idx="33">
                  <c:v>2.074240081101017E-2</c:v>
                </c:pt>
                <c:pt idx="34">
                  <c:v>4.5337265883889796E-2</c:v>
                </c:pt>
                <c:pt idx="35">
                  <c:v>6.7027604898314053E-2</c:v>
                </c:pt>
                <c:pt idx="36">
                  <c:v>3.3733950895031778E-3</c:v>
                </c:pt>
                <c:pt idx="37">
                  <c:v>3.5450076663268146E-2</c:v>
                </c:pt>
                <c:pt idx="38">
                  <c:v>4.0012304440135198E-2</c:v>
                </c:pt>
                <c:pt idx="39">
                  <c:v>7.0231088065980649E-2</c:v>
                </c:pt>
                <c:pt idx="40">
                  <c:v>3.5182836194122331E-2</c:v>
                </c:pt>
                <c:pt idx="41">
                  <c:v>9.768693334121975E-2</c:v>
                </c:pt>
                <c:pt idx="42">
                  <c:v>4.9915565404374265E-2</c:v>
                </c:pt>
                <c:pt idx="43">
                  <c:v>3.1275419321711372E-2</c:v>
                </c:pt>
                <c:pt idx="44">
                  <c:v>7.1208876848239802E-2</c:v>
                </c:pt>
                <c:pt idx="45">
                  <c:v>5.5600696932846277E-2</c:v>
                </c:pt>
                <c:pt idx="46">
                  <c:v>1.3074253812644017E-2</c:v>
                </c:pt>
                <c:pt idx="47">
                  <c:v>2.7797727045091997E-2</c:v>
                </c:pt>
              </c:numCache>
            </c:numRef>
          </c:val>
          <c:smooth val="0"/>
        </c:ser>
        <c:ser>
          <c:idx val="1"/>
          <c:order val="1"/>
          <c:tx>
            <c:v>Jomp</c:v>
          </c:tx>
          <c:spPr>
            <a:ln w="12700"/>
          </c:spPr>
          <c:marker>
            <c:spPr>
              <a:noFill/>
            </c:spPr>
          </c:marker>
          <c:val>
            <c:numRef>
              <c:f>Sheet1!$Z$6:$Z$53</c:f>
              <c:numCache>
                <c:formatCode>General</c:formatCode>
                <c:ptCount val="48"/>
                <c:pt idx="0">
                  <c:v>1.335968929916005E-2</c:v>
                </c:pt>
                <c:pt idx="1">
                  <c:v>8.074180101546603E-3</c:v>
                </c:pt>
                <c:pt idx="2">
                  <c:v>2.0489861924001936E-2</c:v>
                </c:pt>
                <c:pt idx="3">
                  <c:v>3.534004251060209E-2</c:v>
                </c:pt>
                <c:pt idx="4">
                  <c:v>7.26735756416967E-2</c:v>
                </c:pt>
                <c:pt idx="5">
                  <c:v>1.65104306093369E-2</c:v>
                </c:pt>
                <c:pt idx="6">
                  <c:v>3.9351746181798389E-2</c:v>
                </c:pt>
                <c:pt idx="7">
                  <c:v>3.623819702909579E-3</c:v>
                </c:pt>
                <c:pt idx="8">
                  <c:v>2.0204467226985781E-2</c:v>
                </c:pt>
                <c:pt idx="9">
                  <c:v>3.2033759494436952E-2</c:v>
                </c:pt>
                <c:pt idx="10">
                  <c:v>5.3729927146920001E-2</c:v>
                </c:pt>
                <c:pt idx="11">
                  <c:v>4.7919808100813151E-2</c:v>
                </c:pt>
                <c:pt idx="12">
                  <c:v>5.8443039534525586E-2</c:v>
                </c:pt>
                <c:pt idx="13">
                  <c:v>2.6156393991989102E-2</c:v>
                </c:pt>
                <c:pt idx="14">
                  <c:v>9.613686815894186E-2</c:v>
                </c:pt>
                <c:pt idx="15">
                  <c:v>7.33351961477164E-2</c:v>
                </c:pt>
                <c:pt idx="16">
                  <c:v>5.9001060720570285E-2</c:v>
                </c:pt>
                <c:pt idx="17">
                  <c:v>2.6372317244613419E-2</c:v>
                </c:pt>
                <c:pt idx="18">
                  <c:v>1.7994812850501491E-2</c:v>
                </c:pt>
                <c:pt idx="19">
                  <c:v>2.7639448238711509E-2</c:v>
                </c:pt>
                <c:pt idx="20">
                  <c:v>5.5090951618156372E-2</c:v>
                </c:pt>
                <c:pt idx="21">
                  <c:v>3.3874753268689495E-2</c:v>
                </c:pt>
                <c:pt idx="22">
                  <c:v>1.8121464459519974E-2</c:v>
                </c:pt>
                <c:pt idx="23">
                  <c:v>4.3090622611188283E-2</c:v>
                </c:pt>
                <c:pt idx="24">
                  <c:v>3.7428924213930945E-2</c:v>
                </c:pt>
                <c:pt idx="25">
                  <c:v>3.1879977896766484E-2</c:v>
                </c:pt>
                <c:pt idx="26">
                  <c:v>5.0819079297626447E-2</c:v>
                </c:pt>
                <c:pt idx="27">
                  <c:v>6.4435640075710565E-2</c:v>
                </c:pt>
                <c:pt idx="28">
                  <c:v>5.9284319645712428E-3</c:v>
                </c:pt>
                <c:pt idx="29">
                  <c:v>5.8150712912309097E-2</c:v>
                </c:pt>
                <c:pt idx="30">
                  <c:v>2.1027413361584937E-2</c:v>
                </c:pt>
                <c:pt idx="31">
                  <c:v>3.0126824262592781E-2</c:v>
                </c:pt>
                <c:pt idx="32">
                  <c:v>2.9772472686403369E-2</c:v>
                </c:pt>
                <c:pt idx="33">
                  <c:v>4.7494959292305496E-2</c:v>
                </c:pt>
                <c:pt idx="34">
                  <c:v>5.1320615695590828E-2</c:v>
                </c:pt>
                <c:pt idx="35">
                  <c:v>8.023997816970363E-2</c:v>
                </c:pt>
                <c:pt idx="36">
                  <c:v>4.3619132049373698E-2</c:v>
                </c:pt>
                <c:pt idx="37">
                  <c:v>1.7721439299913506E-2</c:v>
                </c:pt>
                <c:pt idx="38">
                  <c:v>1.6508509698715063E-2</c:v>
                </c:pt>
                <c:pt idx="39">
                  <c:v>2.5286780441085874E-2</c:v>
                </c:pt>
                <c:pt idx="40">
                  <c:v>6.3607167073146148E-2</c:v>
                </c:pt>
                <c:pt idx="41">
                  <c:v>6.3607167073146148E-2</c:v>
                </c:pt>
                <c:pt idx="42">
                  <c:v>2.5458812714071927E-2</c:v>
                </c:pt>
                <c:pt idx="43">
                  <c:v>7.858958917073057E-2</c:v>
                </c:pt>
                <c:pt idx="44">
                  <c:v>6.0488450547210672E-2</c:v>
                </c:pt>
                <c:pt idx="45">
                  <c:v>4.0048306719295546E-2</c:v>
                </c:pt>
                <c:pt idx="46">
                  <c:v>3.3810297922322104E-2</c:v>
                </c:pt>
                <c:pt idx="47">
                  <c:v>7.1320536238870469E-2</c:v>
                </c:pt>
              </c:numCache>
            </c:numRef>
          </c:val>
          <c:smooth val="0"/>
        </c:ser>
        <c:ser>
          <c:idx val="3"/>
          <c:order val="2"/>
          <c:tx>
            <c:v>ExecutorService</c:v>
          </c:tx>
          <c:spPr>
            <a:ln w="12700"/>
          </c:spPr>
          <c:marker>
            <c:symbol val="x"/>
            <c:size val="7"/>
            <c:spPr>
              <a:noFill/>
            </c:spPr>
          </c:marker>
          <c:val>
            <c:numRef>
              <c:f>Sheet1!$Y$6:$Y$53</c:f>
              <c:numCache>
                <c:formatCode>General</c:formatCode>
                <c:ptCount val="48"/>
                <c:pt idx="0">
                  <c:v>1.3652574738877366E-2</c:v>
                </c:pt>
                <c:pt idx="1">
                  <c:v>1.5446891790353306E-2</c:v>
                </c:pt>
                <c:pt idx="2">
                  <c:v>6.9852023696438106E-3</c:v>
                </c:pt>
                <c:pt idx="3">
                  <c:v>2.4366434870727247E-2</c:v>
                </c:pt>
                <c:pt idx="4">
                  <c:v>1.8014252542982487E-2</c:v>
                </c:pt>
                <c:pt idx="5">
                  <c:v>8.6452442309285955E-3</c:v>
                </c:pt>
                <c:pt idx="6">
                  <c:v>1.0597937286938161E-2</c:v>
                </c:pt>
                <c:pt idx="7">
                  <c:v>4.1662730464438972E-3</c:v>
                </c:pt>
                <c:pt idx="8">
                  <c:v>1.1154504669529754E-2</c:v>
                </c:pt>
                <c:pt idx="9">
                  <c:v>3.0064166402270536E-2</c:v>
                </c:pt>
                <c:pt idx="10">
                  <c:v>5.0282777477256971E-2</c:v>
                </c:pt>
                <c:pt idx="11">
                  <c:v>4.9088840864479601E-2</c:v>
                </c:pt>
                <c:pt idx="12">
                  <c:v>2.602282512508107E-2</c:v>
                </c:pt>
                <c:pt idx="13">
                  <c:v>2.1380880714019279E-2</c:v>
                </c:pt>
                <c:pt idx="14">
                  <c:v>1.7012332917322442E-2</c:v>
                </c:pt>
                <c:pt idx="15">
                  <c:v>2.1787681416915793E-2</c:v>
                </c:pt>
                <c:pt idx="16">
                  <c:v>5.2013272740943507E-2</c:v>
                </c:pt>
                <c:pt idx="17">
                  <c:v>1.2801755465347129E-2</c:v>
                </c:pt>
                <c:pt idx="18">
                  <c:v>4.6905909218753421E-2</c:v>
                </c:pt>
                <c:pt idx="19">
                  <c:v>1.8705662144926777E-2</c:v>
                </c:pt>
                <c:pt idx="20">
                  <c:v>1.9318479133006061E-2</c:v>
                </c:pt>
                <c:pt idx="21">
                  <c:v>3.1643921334968725E-2</c:v>
                </c:pt>
                <c:pt idx="22">
                  <c:v>2.6225645016895314E-2</c:v>
                </c:pt>
                <c:pt idx="23">
                  <c:v>3.5258645002040699E-2</c:v>
                </c:pt>
                <c:pt idx="24">
                  <c:v>2.9531474469233397E-2</c:v>
                </c:pt>
                <c:pt idx="25">
                  <c:v>1.5933506747169781E-2</c:v>
                </c:pt>
                <c:pt idx="26">
                  <c:v>3.4343078443457638E-2</c:v>
                </c:pt>
                <c:pt idx="27">
                  <c:v>2.2814011693526429E-2</c:v>
                </c:pt>
                <c:pt idx="28">
                  <c:v>2.4253110919405428E-2</c:v>
                </c:pt>
                <c:pt idx="29">
                  <c:v>3.579652525493994E-2</c:v>
                </c:pt>
                <c:pt idx="30">
                  <c:v>3.9669480868009983E-2</c:v>
                </c:pt>
                <c:pt idx="31">
                  <c:v>3.1682099254672677E-2</c:v>
                </c:pt>
                <c:pt idx="32">
                  <c:v>2.8101372733289616E-2</c:v>
                </c:pt>
                <c:pt idx="33">
                  <c:v>5.6803859390941673E-2</c:v>
                </c:pt>
                <c:pt idx="34">
                  <c:v>1.961097446010001E-2</c:v>
                </c:pt>
                <c:pt idx="35">
                  <c:v>1.961097446010001E-2</c:v>
                </c:pt>
                <c:pt idx="36">
                  <c:v>4.4787363018664476E-2</c:v>
                </c:pt>
                <c:pt idx="37">
                  <c:v>5.3116994478697825E-2</c:v>
                </c:pt>
                <c:pt idx="38">
                  <c:v>3.8441442009395553E-2</c:v>
                </c:pt>
                <c:pt idx="39">
                  <c:v>2.39009501139297E-2</c:v>
                </c:pt>
                <c:pt idx="40">
                  <c:v>2.6045552320341742E-2</c:v>
                </c:pt>
                <c:pt idx="41">
                  <c:v>2.5128430886881752E-2</c:v>
                </c:pt>
                <c:pt idx="42">
                  <c:v>4.562206549733832E-2</c:v>
                </c:pt>
                <c:pt idx="43">
                  <c:v>4.1693170426929826E-2</c:v>
                </c:pt>
                <c:pt idx="44">
                  <c:v>6.663531104427591E-3</c:v>
                </c:pt>
                <c:pt idx="45">
                  <c:v>1.4951349178793035E-2</c:v>
                </c:pt>
                <c:pt idx="46">
                  <c:v>1.9855847717799385E-2</c:v>
                </c:pt>
                <c:pt idx="47">
                  <c:v>6.3275387221088122E-2</c:v>
                </c:pt>
              </c:numCache>
            </c:numRef>
          </c:val>
          <c:smooth val="0"/>
        </c:ser>
        <c:ser>
          <c:idx val="2"/>
          <c:order val="3"/>
          <c:tx>
            <c:v>Pyjama</c:v>
          </c:tx>
          <c:spPr>
            <a:ln w="12700"/>
          </c:spPr>
          <c:marker>
            <c:spPr>
              <a:noFill/>
            </c:spPr>
          </c:marker>
          <c:val>
            <c:numRef>
              <c:f>Sheet1!$AA$6:$AA$53</c:f>
              <c:numCache>
                <c:formatCode>General</c:formatCode>
                <c:ptCount val="48"/>
                <c:pt idx="0">
                  <c:v>2.299687964540869E-3</c:v>
                </c:pt>
                <c:pt idx="1">
                  <c:v>2.1470542935943587E-3</c:v>
                </c:pt>
                <c:pt idx="2">
                  <c:v>2.3698604461606029E-2</c:v>
                </c:pt>
                <c:pt idx="3">
                  <c:v>3.5431233306753677E-2</c:v>
                </c:pt>
                <c:pt idx="4">
                  <c:v>1.8243720023999838E-2</c:v>
                </c:pt>
                <c:pt idx="5">
                  <c:v>1.2547617299892009E-2</c:v>
                </c:pt>
                <c:pt idx="6">
                  <c:v>2.2358124333257297E-2</c:v>
                </c:pt>
                <c:pt idx="7">
                  <c:v>4.6597535460078124E-2</c:v>
                </c:pt>
                <c:pt idx="8">
                  <c:v>3.3001158024745882E-2</c:v>
                </c:pt>
                <c:pt idx="9">
                  <c:v>3.1175171922990411E-2</c:v>
                </c:pt>
                <c:pt idx="10">
                  <c:v>2.5443743722713054E-2</c:v>
                </c:pt>
                <c:pt idx="11">
                  <c:v>4.8442910547057275E-3</c:v>
                </c:pt>
                <c:pt idx="12">
                  <c:v>7.196249696517476E-2</c:v>
                </c:pt>
                <c:pt idx="13">
                  <c:v>5.2768827736248643E-2</c:v>
                </c:pt>
                <c:pt idx="14">
                  <c:v>5.6415284247479755E-2</c:v>
                </c:pt>
                <c:pt idx="15">
                  <c:v>2.1451066766022219E-2</c:v>
                </c:pt>
                <c:pt idx="16">
                  <c:v>1.8205230881967675E-2</c:v>
                </c:pt>
                <c:pt idx="17">
                  <c:v>4.5477502641197723E-2</c:v>
                </c:pt>
                <c:pt idx="18">
                  <c:v>1.2461313610602591E-2</c:v>
                </c:pt>
                <c:pt idx="19">
                  <c:v>1.1695252467640584E-2</c:v>
                </c:pt>
                <c:pt idx="20">
                  <c:v>9.5885703537510834E-3</c:v>
                </c:pt>
                <c:pt idx="21">
                  <c:v>1.6760104272864566E-2</c:v>
                </c:pt>
                <c:pt idx="22">
                  <c:v>1.8327198559493291E-2</c:v>
                </c:pt>
                <c:pt idx="23">
                  <c:v>4.1960577400824303E-2</c:v>
                </c:pt>
                <c:pt idx="24">
                  <c:v>3.4831072214765869E-2</c:v>
                </c:pt>
                <c:pt idx="25">
                  <c:v>1.9061281205129746E-2</c:v>
                </c:pt>
                <c:pt idx="26">
                  <c:v>2.9338089924387196E-2</c:v>
                </c:pt>
                <c:pt idx="27">
                  <c:v>9.9110469325735199E-3</c:v>
                </c:pt>
                <c:pt idx="28">
                  <c:v>3.3781771287279785E-2</c:v>
                </c:pt>
                <c:pt idx="29">
                  <c:v>1.0078957541669988E-2</c:v>
                </c:pt>
                <c:pt idx="30">
                  <c:v>5.0569557348747185E-2</c:v>
                </c:pt>
                <c:pt idx="31">
                  <c:v>7.6359191340323804E-2</c:v>
                </c:pt>
                <c:pt idx="32">
                  <c:v>6.0878139812337292E-2</c:v>
                </c:pt>
                <c:pt idx="33">
                  <c:v>6.2705703671916233E-2</c:v>
                </c:pt>
                <c:pt idx="34">
                  <c:v>5.8460005577124038E-2</c:v>
                </c:pt>
                <c:pt idx="35">
                  <c:v>4.0188984126731844E-2</c:v>
                </c:pt>
                <c:pt idx="36">
                  <c:v>9.1759919451228147E-2</c:v>
                </c:pt>
                <c:pt idx="37">
                  <c:v>2.9231016809190723E-2</c:v>
                </c:pt>
                <c:pt idx="38">
                  <c:v>1.5252397989696973E-2</c:v>
                </c:pt>
                <c:pt idx="39">
                  <c:v>1.3288419779800812E-2</c:v>
                </c:pt>
                <c:pt idx="40">
                  <c:v>2.2686626714955305E-2</c:v>
                </c:pt>
                <c:pt idx="41">
                  <c:v>2.0176924971857513E-2</c:v>
                </c:pt>
                <c:pt idx="42">
                  <c:v>6.6288364946295711E-2</c:v>
                </c:pt>
                <c:pt idx="43">
                  <c:v>1.6228196576468703E-2</c:v>
                </c:pt>
                <c:pt idx="44">
                  <c:v>2.4231040495959186E-2</c:v>
                </c:pt>
                <c:pt idx="45">
                  <c:v>2.8229713026921986E-2</c:v>
                </c:pt>
                <c:pt idx="46">
                  <c:v>3.4697388079077685E-2</c:v>
                </c:pt>
                <c:pt idx="47">
                  <c:v>3.3816254867862605E-2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20896"/>
        <c:axId val="110723840"/>
      </c:lineChart>
      <c:catAx>
        <c:axId val="11072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/>
                  <a:t>Number</a:t>
                </a:r>
                <a:r>
                  <a:rPr lang="en-NZ" sz="1400" baseline="0"/>
                  <a:t> of Threads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40329496682886795"/>
              <c:y val="0.9620746973375478"/>
            </c:manualLayout>
          </c:layout>
          <c:overlay val="0"/>
        </c:title>
        <c:majorTickMark val="out"/>
        <c:minorTickMark val="none"/>
        <c:tickLblPos val="nextTo"/>
        <c:crossAx val="110723840"/>
        <c:crosses val="autoZero"/>
        <c:auto val="1"/>
        <c:lblAlgn val="ctr"/>
        <c:lblOffset val="100"/>
        <c:tickLblSkip val="3"/>
        <c:noMultiLvlLbl val="0"/>
      </c:catAx>
      <c:valAx>
        <c:axId val="110723840"/>
        <c:scaling>
          <c:orientation val="minMax"/>
          <c:max val="0.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400"/>
                  <a:t>Coefficient of Variation</a:t>
                </a:r>
              </a:p>
            </c:rich>
          </c:tx>
          <c:layout>
            <c:manualLayout>
              <c:xMode val="edge"/>
              <c:yMode val="edge"/>
              <c:x val="1.3347263975992097E-3"/>
              <c:y val="0.3602654233646305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10720896"/>
        <c:crossesAt val="1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LUSearch Benchmark</a:t>
            </a:r>
            <a:r>
              <a:rPr lang="en-NZ" baseline="0"/>
              <a:t> - Speedups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0425721684575405E-2"/>
          <c:y val="5.5296145467752335E-2"/>
          <c:w val="0.8944512103852662"/>
          <c:h val="0.86241034534128436"/>
        </c:manualLayout>
      </c:layout>
      <c:lineChart>
        <c:grouping val="standard"/>
        <c:varyColors val="0"/>
        <c:ser>
          <c:idx val="0"/>
          <c:order val="0"/>
          <c:tx>
            <c:v>ParaTask</c:v>
          </c:tx>
          <c:spPr>
            <a:ln w="12700"/>
          </c:spPr>
          <c:marker>
            <c:spPr>
              <a:noFill/>
            </c:spPr>
          </c:marker>
          <c:val>
            <c:numRef>
              <c:f>Sheet1!$T$6:$T$53</c:f>
              <c:numCache>
                <c:formatCode>0.00</c:formatCode>
                <c:ptCount val="48"/>
                <c:pt idx="0">
                  <c:v>1</c:v>
                </c:pt>
                <c:pt idx="1">
                  <c:v>1.6806375248105825</c:v>
                </c:pt>
                <c:pt idx="2">
                  <c:v>2.3119494915592487</c:v>
                </c:pt>
                <c:pt idx="3">
                  <c:v>3.1939821544939599</c:v>
                </c:pt>
                <c:pt idx="4">
                  <c:v>3.6087873810602633</c:v>
                </c:pt>
                <c:pt idx="5">
                  <c:v>4.084603426446785</c:v>
                </c:pt>
                <c:pt idx="6">
                  <c:v>4.5360492640646415</c:v>
                </c:pt>
                <c:pt idx="7">
                  <c:v>5.1825409736060841</c:v>
                </c:pt>
                <c:pt idx="8">
                  <c:v>5.3370817104326349</c:v>
                </c:pt>
                <c:pt idx="9">
                  <c:v>5.3830735436995738</c:v>
                </c:pt>
                <c:pt idx="10">
                  <c:v>6.1593320283235462</c:v>
                </c:pt>
                <c:pt idx="11">
                  <c:v>6.2696366633047154</c:v>
                </c:pt>
                <c:pt idx="12">
                  <c:v>7.7071275212434616</c:v>
                </c:pt>
                <c:pt idx="13">
                  <c:v>7.8041215016228804</c:v>
                </c:pt>
                <c:pt idx="14">
                  <c:v>7.2134891882712555</c:v>
                </c:pt>
                <c:pt idx="15">
                  <c:v>7.2806661715134551</c:v>
                </c:pt>
                <c:pt idx="16">
                  <c:v>7.5607997864071912</c:v>
                </c:pt>
                <c:pt idx="17">
                  <c:v>7.5195314804980233</c:v>
                </c:pt>
                <c:pt idx="18">
                  <c:v>7.416038641720256</c:v>
                </c:pt>
                <c:pt idx="19">
                  <c:v>7.1931305034996624</c:v>
                </c:pt>
                <c:pt idx="20">
                  <c:v>6.9935790138023775</c:v>
                </c:pt>
                <c:pt idx="21">
                  <c:v>10.605759227664267</c:v>
                </c:pt>
                <c:pt idx="22">
                  <c:v>9.5879542547588592</c:v>
                </c:pt>
                <c:pt idx="23">
                  <c:v>9.4206771641901383</c:v>
                </c:pt>
                <c:pt idx="24">
                  <c:v>10.006556733411857</c:v>
                </c:pt>
                <c:pt idx="25">
                  <c:v>9.3739012100481816</c:v>
                </c:pt>
                <c:pt idx="26">
                  <c:v>9.1504326284421786</c:v>
                </c:pt>
                <c:pt idx="27">
                  <c:v>8.9364305750350645</c:v>
                </c:pt>
                <c:pt idx="28">
                  <c:v>8.8893655610198454</c:v>
                </c:pt>
                <c:pt idx="29">
                  <c:v>8.498966253167934</c:v>
                </c:pt>
                <c:pt idx="30">
                  <c:v>8.4147847332276822</c:v>
                </c:pt>
                <c:pt idx="31">
                  <c:v>8.3799237193397786</c:v>
                </c:pt>
                <c:pt idx="32">
                  <c:v>13.659199314003967</c:v>
                </c:pt>
                <c:pt idx="33">
                  <c:v>15.180594436833644</c:v>
                </c:pt>
                <c:pt idx="34">
                  <c:v>13.008728052266232</c:v>
                </c:pt>
                <c:pt idx="35">
                  <c:v>13.423236951598463</c:v>
                </c:pt>
                <c:pt idx="36">
                  <c:v>12.765689957425495</c:v>
                </c:pt>
                <c:pt idx="37">
                  <c:v>12.570505548705304</c:v>
                </c:pt>
                <c:pt idx="38">
                  <c:v>13.363412332214766</c:v>
                </c:pt>
                <c:pt idx="39">
                  <c:v>12.042477792477793</c:v>
                </c:pt>
                <c:pt idx="40">
                  <c:v>11.240991487672563</c:v>
                </c:pt>
                <c:pt idx="41">
                  <c:v>10.93005403550905</c:v>
                </c:pt>
                <c:pt idx="42">
                  <c:v>11.455726357425387</c:v>
                </c:pt>
                <c:pt idx="43">
                  <c:v>12.109421770323561</c:v>
                </c:pt>
                <c:pt idx="44">
                  <c:v>11.212802463704355</c:v>
                </c:pt>
                <c:pt idx="45">
                  <c:v>10.750253079129408</c:v>
                </c:pt>
                <c:pt idx="46">
                  <c:v>10.523866545544637</c:v>
                </c:pt>
                <c:pt idx="47">
                  <c:v>10.980913399396812</c:v>
                </c:pt>
              </c:numCache>
            </c:numRef>
          </c:val>
          <c:smooth val="0"/>
        </c:ser>
        <c:ser>
          <c:idx val="1"/>
          <c:order val="1"/>
          <c:tx>
            <c:v>Jomp</c:v>
          </c:tx>
          <c:spPr>
            <a:ln w="12700"/>
          </c:spPr>
          <c:marker>
            <c:spPr>
              <a:noFill/>
            </c:spPr>
          </c:marker>
          <c:val>
            <c:numRef>
              <c:f>Sheet1!$V$6:$V$53</c:f>
              <c:numCache>
                <c:formatCode>0.00</c:formatCode>
                <c:ptCount val="48"/>
                <c:pt idx="0">
                  <c:v>1</c:v>
                </c:pt>
                <c:pt idx="1">
                  <c:v>1.8061413588570139</c:v>
                </c:pt>
                <c:pt idx="2">
                  <c:v>2.4940382287118905</c:v>
                </c:pt>
                <c:pt idx="3">
                  <c:v>3.1618604651162792</c:v>
                </c:pt>
                <c:pt idx="4">
                  <c:v>3.4052998046385818</c:v>
                </c:pt>
                <c:pt idx="5">
                  <c:v>4.2380225055328706</c:v>
                </c:pt>
                <c:pt idx="6">
                  <c:v>4.3248401565034831</c:v>
                </c:pt>
                <c:pt idx="7">
                  <c:v>4.6315000596140425</c:v>
                </c:pt>
                <c:pt idx="8">
                  <c:v>4.8285536713131485</c:v>
                </c:pt>
                <c:pt idx="9">
                  <c:v>5.0206794682422462</c:v>
                </c:pt>
                <c:pt idx="10">
                  <c:v>5.5701907122518799</c:v>
                </c:pt>
                <c:pt idx="11">
                  <c:v>5.1888178608911364</c:v>
                </c:pt>
                <c:pt idx="12">
                  <c:v>5.448861814684193</c:v>
                </c:pt>
                <c:pt idx="13">
                  <c:v>5.5771597341865622</c:v>
                </c:pt>
                <c:pt idx="14">
                  <c:v>5.6884649177858666</c:v>
                </c:pt>
                <c:pt idx="15">
                  <c:v>5.6018623431738117</c:v>
                </c:pt>
                <c:pt idx="16">
                  <c:v>5.5800209312347375</c:v>
                </c:pt>
                <c:pt idx="17">
                  <c:v>5.731146988154955</c:v>
                </c:pt>
                <c:pt idx="18">
                  <c:v>5.7645587331199257</c:v>
                </c:pt>
                <c:pt idx="19">
                  <c:v>5.8392028861020444</c:v>
                </c:pt>
                <c:pt idx="20">
                  <c:v>5.5315513243012333</c:v>
                </c:pt>
                <c:pt idx="21">
                  <c:v>5.6943019286746388</c:v>
                </c:pt>
                <c:pt idx="22">
                  <c:v>5.9953698599933851</c:v>
                </c:pt>
                <c:pt idx="23">
                  <c:v>6.6155755054375591</c:v>
                </c:pt>
                <c:pt idx="24">
                  <c:v>6.1413374889897687</c:v>
                </c:pt>
                <c:pt idx="25">
                  <c:v>6.0539674058242054</c:v>
                </c:pt>
                <c:pt idx="26">
                  <c:v>6.6242783015420592</c:v>
                </c:pt>
                <c:pt idx="27">
                  <c:v>5.9686553404451468</c:v>
                </c:pt>
                <c:pt idx="28">
                  <c:v>6.1630516080777857</c:v>
                </c:pt>
                <c:pt idx="29">
                  <c:v>5.7903366623368333</c:v>
                </c:pt>
                <c:pt idx="30">
                  <c:v>6.0600387778297788</c:v>
                </c:pt>
                <c:pt idx="31">
                  <c:v>6.1126222322131056</c:v>
                </c:pt>
                <c:pt idx="32">
                  <c:v>5.780980929906244</c:v>
                </c:pt>
                <c:pt idx="33">
                  <c:v>6.5255579553635705</c:v>
                </c:pt>
                <c:pt idx="34">
                  <c:v>5.890559334517568</c:v>
                </c:pt>
                <c:pt idx="35">
                  <c:v>5.6877510040160644</c:v>
                </c:pt>
                <c:pt idx="36">
                  <c:v>6.393153551360121</c:v>
                </c:pt>
                <c:pt idx="37">
                  <c:v>5.8951567445692232</c:v>
                </c:pt>
                <c:pt idx="38">
                  <c:v>5.8908145580589251</c:v>
                </c:pt>
                <c:pt idx="39">
                  <c:v>6.6869958685815467</c:v>
                </c:pt>
                <c:pt idx="40">
                  <c:v>6.4950078822911195</c:v>
                </c:pt>
                <c:pt idx="41">
                  <c:v>6.4950078822911195</c:v>
                </c:pt>
                <c:pt idx="42">
                  <c:v>5.9297380988725825</c:v>
                </c:pt>
                <c:pt idx="43">
                  <c:v>6.0715402134595635</c:v>
                </c:pt>
                <c:pt idx="44">
                  <c:v>6.4282168270253655</c:v>
                </c:pt>
                <c:pt idx="45">
                  <c:v>6.3546072772311941</c:v>
                </c:pt>
                <c:pt idx="46">
                  <c:v>6.3168165028921877</c:v>
                </c:pt>
                <c:pt idx="47">
                  <c:v>6.603846901107441</c:v>
                </c:pt>
              </c:numCache>
            </c:numRef>
          </c:val>
          <c:smooth val="0"/>
        </c:ser>
        <c:ser>
          <c:idx val="2"/>
          <c:order val="2"/>
          <c:tx>
            <c:v>Pyjama</c:v>
          </c:tx>
          <c:spPr>
            <a:ln w="12700"/>
          </c:spPr>
          <c:marker>
            <c:spPr>
              <a:noFill/>
            </c:spPr>
          </c:marker>
          <c:val>
            <c:numRef>
              <c:f>Sheet1!$W$6:$W$53</c:f>
              <c:numCache>
                <c:formatCode>0.00</c:formatCode>
                <c:ptCount val="48"/>
                <c:pt idx="0">
                  <c:v>1</c:v>
                </c:pt>
                <c:pt idx="1">
                  <c:v>1.7477250926814094</c:v>
                </c:pt>
                <c:pt idx="2">
                  <c:v>2.4003703011367175</c:v>
                </c:pt>
                <c:pt idx="3">
                  <c:v>3.0309433622947322</c:v>
                </c:pt>
                <c:pt idx="4">
                  <c:v>3.608843446374562</c:v>
                </c:pt>
                <c:pt idx="5">
                  <c:v>3.8933325633103291</c:v>
                </c:pt>
                <c:pt idx="6">
                  <c:v>4.1074148540790834</c:v>
                </c:pt>
                <c:pt idx="7">
                  <c:v>4.3149051924153934</c:v>
                </c:pt>
                <c:pt idx="8">
                  <c:v>4.349074253273983</c:v>
                </c:pt>
                <c:pt idx="9">
                  <c:v>4.5812238795827529</c:v>
                </c:pt>
                <c:pt idx="10">
                  <c:v>4.6846878148778712</c:v>
                </c:pt>
                <c:pt idx="11">
                  <c:v>5.1481481481481479</c:v>
                </c:pt>
                <c:pt idx="12">
                  <c:v>4.7190382024044935</c:v>
                </c:pt>
                <c:pt idx="13">
                  <c:v>4.6727546829783924</c:v>
                </c:pt>
                <c:pt idx="14">
                  <c:v>5.290044139283963</c:v>
                </c:pt>
                <c:pt idx="15">
                  <c:v>5.4067167919799504</c:v>
                </c:pt>
                <c:pt idx="16">
                  <c:v>5.0504747813383775</c:v>
                </c:pt>
                <c:pt idx="17">
                  <c:v>4.9353026226687895</c:v>
                </c:pt>
                <c:pt idx="18">
                  <c:v>5.193659598235782</c:v>
                </c:pt>
                <c:pt idx="19">
                  <c:v>5.4654532925272106</c:v>
                </c:pt>
                <c:pt idx="20">
                  <c:v>4.9521605788478142</c:v>
                </c:pt>
                <c:pt idx="21">
                  <c:v>5.6278827089637904</c:v>
                </c:pt>
                <c:pt idx="22">
                  <c:v>5.217374480023218</c:v>
                </c:pt>
                <c:pt idx="23">
                  <c:v>5.38738162784193</c:v>
                </c:pt>
                <c:pt idx="24">
                  <c:v>5.6578754117622374</c:v>
                </c:pt>
                <c:pt idx="25">
                  <c:v>5.2051885881944173</c:v>
                </c:pt>
                <c:pt idx="26">
                  <c:v>5.153264026907201</c:v>
                </c:pt>
                <c:pt idx="27">
                  <c:v>5.4293595344997687</c:v>
                </c:pt>
                <c:pt idx="28">
                  <c:v>5.1036205689195073</c:v>
                </c:pt>
                <c:pt idx="29">
                  <c:v>5.2931592894297763</c:v>
                </c:pt>
                <c:pt idx="30">
                  <c:v>5.3854449592586668</c:v>
                </c:pt>
                <c:pt idx="31">
                  <c:v>5.9915124313995598</c:v>
                </c:pt>
                <c:pt idx="32">
                  <c:v>5.8146455062963609</c:v>
                </c:pt>
                <c:pt idx="33">
                  <c:v>5.8228066765995123</c:v>
                </c:pt>
                <c:pt idx="34">
                  <c:v>5.4853539462978036</c:v>
                </c:pt>
                <c:pt idx="35">
                  <c:v>5.4101879902895105</c:v>
                </c:pt>
                <c:pt idx="36">
                  <c:v>5.3551782345348027</c:v>
                </c:pt>
                <c:pt idx="37">
                  <c:v>5.6482761509781749</c:v>
                </c:pt>
                <c:pt idx="38">
                  <c:v>4.9653826323930179</c:v>
                </c:pt>
                <c:pt idx="39">
                  <c:v>5.2637126683583837</c:v>
                </c:pt>
                <c:pt idx="40">
                  <c:v>5.2483456597898011</c:v>
                </c:pt>
                <c:pt idx="41">
                  <c:v>4.8862071464811194</c:v>
                </c:pt>
                <c:pt idx="42">
                  <c:v>4.8763110307414106</c:v>
                </c:pt>
                <c:pt idx="43">
                  <c:v>5.1658014214287089</c:v>
                </c:pt>
                <c:pt idx="44">
                  <c:v>4.8014671842170866</c:v>
                </c:pt>
                <c:pt idx="45">
                  <c:v>4.5855865047784237</c:v>
                </c:pt>
                <c:pt idx="46">
                  <c:v>4.6168333105054105</c:v>
                </c:pt>
                <c:pt idx="47">
                  <c:v>4.7534770575895928</c:v>
                </c:pt>
              </c:numCache>
            </c:numRef>
          </c:val>
          <c:smooth val="0"/>
        </c:ser>
        <c:ser>
          <c:idx val="3"/>
          <c:order val="3"/>
          <c:tx>
            <c:v>ExecutorService</c:v>
          </c:tx>
          <c:spPr>
            <a:ln w="12700"/>
          </c:spPr>
          <c:marker>
            <c:symbol val="x"/>
            <c:size val="7"/>
            <c:spPr>
              <a:noFill/>
            </c:spPr>
          </c:marker>
          <c:val>
            <c:numRef>
              <c:f>Sheet1!$U$6:$U$53</c:f>
              <c:numCache>
                <c:formatCode>0.00</c:formatCode>
                <c:ptCount val="48"/>
                <c:pt idx="0">
                  <c:v>1</c:v>
                </c:pt>
                <c:pt idx="1">
                  <c:v>1.8251599287739892</c:v>
                </c:pt>
                <c:pt idx="2">
                  <c:v>2.6815724196736563</c:v>
                </c:pt>
                <c:pt idx="3">
                  <c:v>3.2793274244004174</c:v>
                </c:pt>
                <c:pt idx="4">
                  <c:v>4.0238012155049585</c:v>
                </c:pt>
                <c:pt idx="5">
                  <c:v>4.5524666480235556</c:v>
                </c:pt>
                <c:pt idx="6">
                  <c:v>5.095446762285273</c:v>
                </c:pt>
                <c:pt idx="7">
                  <c:v>5.7187816419730124</c:v>
                </c:pt>
                <c:pt idx="8">
                  <c:v>6.2040217001434721</c:v>
                </c:pt>
                <c:pt idx="9">
                  <c:v>6.5775163398692813</c:v>
                </c:pt>
                <c:pt idx="10">
                  <c:v>7.2635626361512813</c:v>
                </c:pt>
                <c:pt idx="11">
                  <c:v>7.3482289841219268</c:v>
                </c:pt>
                <c:pt idx="12">
                  <c:v>8.6091271075717035</c:v>
                </c:pt>
                <c:pt idx="13">
                  <c:v>8.1205692488262926</c:v>
                </c:pt>
                <c:pt idx="14">
                  <c:v>7.5314047787514289</c:v>
                </c:pt>
                <c:pt idx="15">
                  <c:v>7.3957509353287012</c:v>
                </c:pt>
                <c:pt idx="16">
                  <c:v>9.3568989417452748</c:v>
                </c:pt>
                <c:pt idx="17">
                  <c:v>8.5424267679106105</c:v>
                </c:pt>
                <c:pt idx="18">
                  <c:v>8.6948694586697677</c:v>
                </c:pt>
                <c:pt idx="19">
                  <c:v>8.6875</c:v>
                </c:pt>
                <c:pt idx="20">
                  <c:v>8.6281839438815275</c:v>
                </c:pt>
                <c:pt idx="21">
                  <c:v>10.997814337943094</c:v>
                </c:pt>
                <c:pt idx="22">
                  <c:v>10.978617899079657</c:v>
                </c:pt>
                <c:pt idx="23">
                  <c:v>10.794905800210636</c:v>
                </c:pt>
                <c:pt idx="24">
                  <c:v>10.741276926062486</c:v>
                </c:pt>
                <c:pt idx="25">
                  <c:v>10.206490872210953</c:v>
                </c:pt>
                <c:pt idx="26">
                  <c:v>9.8298287987497339</c:v>
                </c:pt>
                <c:pt idx="27">
                  <c:v>10.342277364624987</c:v>
                </c:pt>
                <c:pt idx="28">
                  <c:v>9.2784725248935533</c:v>
                </c:pt>
                <c:pt idx="29">
                  <c:v>8.8582357083413363</c:v>
                </c:pt>
                <c:pt idx="30">
                  <c:v>8.8198419274651041</c:v>
                </c:pt>
                <c:pt idx="31">
                  <c:v>9.2682183523107842</c:v>
                </c:pt>
                <c:pt idx="32">
                  <c:v>14.596466244725738</c:v>
                </c:pt>
                <c:pt idx="33">
                  <c:v>14.95293926950508</c:v>
                </c:pt>
                <c:pt idx="34">
                  <c:v>14.512270582066071</c:v>
                </c:pt>
                <c:pt idx="35">
                  <c:v>14.512270582066071</c:v>
                </c:pt>
                <c:pt idx="36">
                  <c:v>13.688248095756258</c:v>
                </c:pt>
                <c:pt idx="37">
                  <c:v>13.763813597254689</c:v>
                </c:pt>
                <c:pt idx="38">
                  <c:v>13.784380136474574</c:v>
                </c:pt>
                <c:pt idx="39">
                  <c:v>12.358728173982941</c:v>
                </c:pt>
                <c:pt idx="40">
                  <c:v>13.172878290256557</c:v>
                </c:pt>
                <c:pt idx="41">
                  <c:v>12.97767878077374</c:v>
                </c:pt>
                <c:pt idx="42">
                  <c:v>12.44151231792843</c:v>
                </c:pt>
                <c:pt idx="43">
                  <c:v>11.53890093395597</c:v>
                </c:pt>
                <c:pt idx="44">
                  <c:v>11.998135784271222</c:v>
                </c:pt>
                <c:pt idx="45">
                  <c:v>11.780062146171201</c:v>
                </c:pt>
                <c:pt idx="46">
                  <c:v>11.632997057587222</c:v>
                </c:pt>
                <c:pt idx="47">
                  <c:v>11.580909737623969</c:v>
                </c:pt>
              </c:numCache>
            </c:numRef>
          </c:val>
          <c:smooth val="0"/>
        </c:ser>
        <c:ser>
          <c:idx val="4"/>
          <c:order val="4"/>
          <c:tx>
            <c:v>LinearSpeedup</c:v>
          </c:tx>
          <c:spPr>
            <a:ln w="12700">
              <a:solidFill>
                <a:schemeClr val="bg2">
                  <a:lumMod val="75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Sheet1!$O$6:$O$53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val>
          <c:smooth val="0"/>
        </c:ser>
        <c:ser>
          <c:idx val="5"/>
          <c:order val="5"/>
          <c:tx>
            <c:v>IdealSpeedup</c:v>
          </c:tx>
          <c:spPr>
            <a:ln w="12700"/>
          </c:spPr>
          <c:marker>
            <c:symbol val="none"/>
          </c:marker>
          <c:val>
            <c:numRef>
              <c:f>Sheet1!$R$62:$R$109</c:f>
              <c:numCache>
                <c:formatCode>0.00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8.8333333333333339</c:v>
                </c:pt>
                <c:pt idx="9">
                  <c:v>9.6296296296296298</c:v>
                </c:pt>
                <c:pt idx="10">
                  <c:v>10.388888888888888</c:v>
                </c:pt>
                <c:pt idx="11">
                  <c:v>11.111111111111111</c:v>
                </c:pt>
                <c:pt idx="12">
                  <c:v>11.916666666666666</c:v>
                </c:pt>
                <c:pt idx="13">
                  <c:v>12.703703703703704</c:v>
                </c:pt>
                <c:pt idx="14">
                  <c:v>13.47222222222222</c:v>
                </c:pt>
                <c:pt idx="15">
                  <c:v>14.222222222222221</c:v>
                </c:pt>
                <c:pt idx="16">
                  <c:v>15.111111111111111</c:v>
                </c:pt>
                <c:pt idx="17">
                  <c:v>16</c:v>
                </c:pt>
                <c:pt idx="18">
                  <c:v>16.888888888888889</c:v>
                </c:pt>
                <c:pt idx="19">
                  <c:v>17.777777777777779</c:v>
                </c:pt>
                <c:pt idx="20">
                  <c:v>18.666666666666664</c:v>
                </c:pt>
                <c:pt idx="21">
                  <c:v>19.555555555555554</c:v>
                </c:pt>
                <c:pt idx="22">
                  <c:v>20.444444444444443</c:v>
                </c:pt>
                <c:pt idx="23">
                  <c:v>21.333333333333332</c:v>
                </c:pt>
                <c:pt idx="24">
                  <c:v>22.222222222222221</c:v>
                </c:pt>
                <c:pt idx="25">
                  <c:v>23.111111111111111</c:v>
                </c:pt>
                <c:pt idx="26">
                  <c:v>24</c:v>
                </c:pt>
                <c:pt idx="27">
                  <c:v>24.888888888888886</c:v>
                </c:pt>
                <c:pt idx="28">
                  <c:v>25.777777777777775</c:v>
                </c:pt>
                <c:pt idx="29">
                  <c:v>26.666666666666664</c:v>
                </c:pt>
                <c:pt idx="30">
                  <c:v>27.555555555555554</c:v>
                </c:pt>
                <c:pt idx="31">
                  <c:v>28.444444444444443</c:v>
                </c:pt>
                <c:pt idx="32">
                  <c:v>29.333333333333332</c:v>
                </c:pt>
                <c:pt idx="33">
                  <c:v>30.222222222222221</c:v>
                </c:pt>
                <c:pt idx="34">
                  <c:v>31.111111111111111</c:v>
                </c:pt>
                <c:pt idx="35">
                  <c:v>32</c:v>
                </c:pt>
                <c:pt idx="36">
                  <c:v>32.888888888888886</c:v>
                </c:pt>
                <c:pt idx="37">
                  <c:v>33.777777777777779</c:v>
                </c:pt>
                <c:pt idx="38">
                  <c:v>34.666666666666664</c:v>
                </c:pt>
                <c:pt idx="39">
                  <c:v>35.555555555555557</c:v>
                </c:pt>
                <c:pt idx="40">
                  <c:v>36.444444444444443</c:v>
                </c:pt>
                <c:pt idx="41">
                  <c:v>37.333333333333329</c:v>
                </c:pt>
                <c:pt idx="42">
                  <c:v>38.222222222222221</c:v>
                </c:pt>
                <c:pt idx="43">
                  <c:v>39.111111111111107</c:v>
                </c:pt>
                <c:pt idx="44">
                  <c:v>40</c:v>
                </c:pt>
                <c:pt idx="45">
                  <c:v>40.888888888888886</c:v>
                </c:pt>
                <c:pt idx="46">
                  <c:v>41.777777777777779</c:v>
                </c:pt>
                <c:pt idx="47">
                  <c:v>42.666666666666664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30272"/>
        <c:axId val="111032192"/>
      </c:lineChart>
      <c:catAx>
        <c:axId val="11103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/>
                  <a:t>Number</a:t>
                </a:r>
                <a:r>
                  <a:rPr lang="en-NZ" sz="1400" baseline="0"/>
                  <a:t> of Threads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38052985945604995"/>
              <c:y val="0.96195870553769114"/>
            </c:manualLayout>
          </c:layout>
          <c:overlay val="0"/>
        </c:title>
        <c:majorTickMark val="out"/>
        <c:minorTickMark val="none"/>
        <c:tickLblPos val="nextTo"/>
        <c:crossAx val="111032192"/>
        <c:crosses val="autoZero"/>
        <c:auto val="1"/>
        <c:lblAlgn val="ctr"/>
        <c:lblOffset val="100"/>
        <c:tickLblSkip val="3"/>
        <c:noMultiLvlLbl val="0"/>
      </c:catAx>
      <c:valAx>
        <c:axId val="111032192"/>
        <c:scaling>
          <c:orientation val="minMax"/>
          <c:max val="48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400"/>
                  <a:t>Speedups</a:t>
                </a:r>
              </a:p>
            </c:rich>
          </c:tx>
          <c:layout>
            <c:manualLayout>
              <c:xMode val="edge"/>
              <c:yMode val="edge"/>
              <c:x val="1.3347270532242856E-3"/>
              <c:y val="0.4617302129521078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11030272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80909767116060205"/>
          <c:y val="0.40112938079928323"/>
          <c:w val="0.14639091550489344"/>
          <c:h val="0.14262292214560957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LUSearch Benchmark</a:t>
            </a:r>
            <a:r>
              <a:rPr lang="en-NZ" baseline="0"/>
              <a:t> - Speedups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0425721684575405E-2"/>
          <c:y val="5.5296145467752335E-2"/>
          <c:w val="0.8944512103852662"/>
          <c:h val="0.86241034534128436"/>
        </c:manualLayout>
      </c:layout>
      <c:lineChart>
        <c:grouping val="standard"/>
        <c:varyColors val="0"/>
        <c:ser>
          <c:idx val="0"/>
          <c:order val="0"/>
          <c:tx>
            <c:v>ParaTask</c:v>
          </c:tx>
          <c:spPr>
            <a:ln w="12700"/>
          </c:spPr>
          <c:marker>
            <c:spPr>
              <a:noFill/>
            </c:spPr>
          </c:marker>
          <c:val>
            <c:numRef>
              <c:f>Sheet1!$T$6:$T$53</c:f>
              <c:numCache>
                <c:formatCode>0.00</c:formatCode>
                <c:ptCount val="48"/>
                <c:pt idx="0">
                  <c:v>1</c:v>
                </c:pt>
                <c:pt idx="1">
                  <c:v>1.6806375248105825</c:v>
                </c:pt>
                <c:pt idx="2">
                  <c:v>2.3119494915592487</c:v>
                </c:pt>
                <c:pt idx="3">
                  <c:v>3.1939821544939599</c:v>
                </c:pt>
                <c:pt idx="4">
                  <c:v>3.6087873810602633</c:v>
                </c:pt>
                <c:pt idx="5">
                  <c:v>4.084603426446785</c:v>
                </c:pt>
                <c:pt idx="6">
                  <c:v>4.5360492640646415</c:v>
                </c:pt>
                <c:pt idx="7">
                  <c:v>5.1825409736060841</c:v>
                </c:pt>
                <c:pt idx="8">
                  <c:v>5.3370817104326349</c:v>
                </c:pt>
                <c:pt idx="9">
                  <c:v>5.3830735436995738</c:v>
                </c:pt>
                <c:pt idx="10">
                  <c:v>6.1593320283235462</c:v>
                </c:pt>
                <c:pt idx="11">
                  <c:v>6.2696366633047154</c:v>
                </c:pt>
                <c:pt idx="12">
                  <c:v>7.7071275212434616</c:v>
                </c:pt>
                <c:pt idx="13">
                  <c:v>7.8041215016228804</c:v>
                </c:pt>
                <c:pt idx="14">
                  <c:v>7.2134891882712555</c:v>
                </c:pt>
                <c:pt idx="15">
                  <c:v>7.2806661715134551</c:v>
                </c:pt>
                <c:pt idx="16">
                  <c:v>7.5607997864071912</c:v>
                </c:pt>
                <c:pt idx="17">
                  <c:v>7.5195314804980233</c:v>
                </c:pt>
                <c:pt idx="18">
                  <c:v>7.416038641720256</c:v>
                </c:pt>
                <c:pt idx="19">
                  <c:v>7.1931305034996624</c:v>
                </c:pt>
                <c:pt idx="20">
                  <c:v>6.9935790138023775</c:v>
                </c:pt>
                <c:pt idx="21">
                  <c:v>10.605759227664267</c:v>
                </c:pt>
                <c:pt idx="22">
                  <c:v>9.5879542547588592</c:v>
                </c:pt>
                <c:pt idx="23">
                  <c:v>9.4206771641901383</c:v>
                </c:pt>
                <c:pt idx="24">
                  <c:v>10.006556733411857</c:v>
                </c:pt>
                <c:pt idx="25">
                  <c:v>9.3739012100481816</c:v>
                </c:pt>
                <c:pt idx="26">
                  <c:v>9.1504326284421786</c:v>
                </c:pt>
                <c:pt idx="27">
                  <c:v>8.9364305750350645</c:v>
                </c:pt>
                <c:pt idx="28">
                  <c:v>8.8893655610198454</c:v>
                </c:pt>
                <c:pt idx="29">
                  <c:v>8.498966253167934</c:v>
                </c:pt>
                <c:pt idx="30">
                  <c:v>8.4147847332276822</c:v>
                </c:pt>
                <c:pt idx="31">
                  <c:v>8.3799237193397786</c:v>
                </c:pt>
                <c:pt idx="32">
                  <c:v>13.659199314003967</c:v>
                </c:pt>
                <c:pt idx="33">
                  <c:v>15.180594436833644</c:v>
                </c:pt>
                <c:pt idx="34">
                  <c:v>13.008728052266232</c:v>
                </c:pt>
                <c:pt idx="35">
                  <c:v>13.423236951598463</c:v>
                </c:pt>
                <c:pt idx="36">
                  <c:v>12.765689957425495</c:v>
                </c:pt>
                <c:pt idx="37">
                  <c:v>12.570505548705304</c:v>
                </c:pt>
                <c:pt idx="38">
                  <c:v>13.363412332214766</c:v>
                </c:pt>
                <c:pt idx="39">
                  <c:v>12.042477792477793</c:v>
                </c:pt>
                <c:pt idx="40">
                  <c:v>11.240991487672563</c:v>
                </c:pt>
                <c:pt idx="41">
                  <c:v>10.93005403550905</c:v>
                </c:pt>
                <c:pt idx="42">
                  <c:v>11.455726357425387</c:v>
                </c:pt>
                <c:pt idx="43">
                  <c:v>12.109421770323561</c:v>
                </c:pt>
                <c:pt idx="44">
                  <c:v>11.212802463704355</c:v>
                </c:pt>
                <c:pt idx="45">
                  <c:v>10.750253079129408</c:v>
                </c:pt>
                <c:pt idx="46">
                  <c:v>10.523866545544637</c:v>
                </c:pt>
                <c:pt idx="47">
                  <c:v>10.980913399396812</c:v>
                </c:pt>
              </c:numCache>
            </c:numRef>
          </c:val>
          <c:smooth val="0"/>
        </c:ser>
        <c:ser>
          <c:idx val="1"/>
          <c:order val="1"/>
          <c:tx>
            <c:v>Jomp</c:v>
          </c:tx>
          <c:spPr>
            <a:ln w="12700"/>
          </c:spPr>
          <c:marker>
            <c:spPr>
              <a:noFill/>
            </c:spPr>
          </c:marker>
          <c:val>
            <c:numRef>
              <c:f>Sheet1!$V$6:$V$53</c:f>
              <c:numCache>
                <c:formatCode>0.00</c:formatCode>
                <c:ptCount val="48"/>
                <c:pt idx="0">
                  <c:v>1</c:v>
                </c:pt>
                <c:pt idx="1">
                  <c:v>1.8061413588570139</c:v>
                </c:pt>
                <c:pt idx="2">
                  <c:v>2.4940382287118905</c:v>
                </c:pt>
                <c:pt idx="3">
                  <c:v>3.1618604651162792</c:v>
                </c:pt>
                <c:pt idx="4">
                  <c:v>3.4052998046385818</c:v>
                </c:pt>
                <c:pt idx="5">
                  <c:v>4.2380225055328706</c:v>
                </c:pt>
                <c:pt idx="6">
                  <c:v>4.3248401565034831</c:v>
                </c:pt>
                <c:pt idx="7">
                  <c:v>4.6315000596140425</c:v>
                </c:pt>
                <c:pt idx="8">
                  <c:v>4.8285536713131485</c:v>
                </c:pt>
                <c:pt idx="9">
                  <c:v>5.0206794682422462</c:v>
                </c:pt>
                <c:pt idx="10">
                  <c:v>5.5701907122518799</c:v>
                </c:pt>
                <c:pt idx="11">
                  <c:v>5.1888178608911364</c:v>
                </c:pt>
                <c:pt idx="12">
                  <c:v>5.448861814684193</c:v>
                </c:pt>
                <c:pt idx="13">
                  <c:v>5.5771597341865622</c:v>
                </c:pt>
                <c:pt idx="14">
                  <c:v>5.6884649177858666</c:v>
                </c:pt>
                <c:pt idx="15">
                  <c:v>5.6018623431738117</c:v>
                </c:pt>
                <c:pt idx="16">
                  <c:v>5.5800209312347375</c:v>
                </c:pt>
                <c:pt idx="17">
                  <c:v>5.731146988154955</c:v>
                </c:pt>
                <c:pt idx="18">
                  <c:v>5.7645587331199257</c:v>
                </c:pt>
                <c:pt idx="19">
                  <c:v>5.8392028861020444</c:v>
                </c:pt>
                <c:pt idx="20">
                  <c:v>5.5315513243012333</c:v>
                </c:pt>
                <c:pt idx="21">
                  <c:v>5.6943019286746388</c:v>
                </c:pt>
                <c:pt idx="22">
                  <c:v>5.9953698599933851</c:v>
                </c:pt>
                <c:pt idx="23">
                  <c:v>6.6155755054375591</c:v>
                </c:pt>
                <c:pt idx="24">
                  <c:v>6.1413374889897687</c:v>
                </c:pt>
                <c:pt idx="25">
                  <c:v>6.0539674058242054</c:v>
                </c:pt>
                <c:pt idx="26">
                  <c:v>6.6242783015420592</c:v>
                </c:pt>
                <c:pt idx="27">
                  <c:v>5.9686553404451468</c:v>
                </c:pt>
                <c:pt idx="28">
                  <c:v>6.1630516080777857</c:v>
                </c:pt>
                <c:pt idx="29">
                  <c:v>5.7903366623368333</c:v>
                </c:pt>
                <c:pt idx="30">
                  <c:v>6.0600387778297788</c:v>
                </c:pt>
                <c:pt idx="31">
                  <c:v>6.1126222322131056</c:v>
                </c:pt>
                <c:pt idx="32">
                  <c:v>5.780980929906244</c:v>
                </c:pt>
                <c:pt idx="33">
                  <c:v>6.5255579553635705</c:v>
                </c:pt>
                <c:pt idx="34">
                  <c:v>5.890559334517568</c:v>
                </c:pt>
                <c:pt idx="35">
                  <c:v>5.6877510040160644</c:v>
                </c:pt>
                <c:pt idx="36">
                  <c:v>6.393153551360121</c:v>
                </c:pt>
                <c:pt idx="37">
                  <c:v>5.8951567445692232</c:v>
                </c:pt>
                <c:pt idx="38">
                  <c:v>5.8908145580589251</c:v>
                </c:pt>
                <c:pt idx="39">
                  <c:v>6.6869958685815467</c:v>
                </c:pt>
                <c:pt idx="40">
                  <c:v>6.4950078822911195</c:v>
                </c:pt>
                <c:pt idx="41">
                  <c:v>6.4950078822911195</c:v>
                </c:pt>
                <c:pt idx="42">
                  <c:v>5.9297380988725825</c:v>
                </c:pt>
                <c:pt idx="43">
                  <c:v>6.0715402134595635</c:v>
                </c:pt>
                <c:pt idx="44">
                  <c:v>6.4282168270253655</c:v>
                </c:pt>
                <c:pt idx="45">
                  <c:v>6.3546072772311941</c:v>
                </c:pt>
                <c:pt idx="46">
                  <c:v>6.3168165028921877</c:v>
                </c:pt>
                <c:pt idx="47">
                  <c:v>6.603846901107441</c:v>
                </c:pt>
              </c:numCache>
            </c:numRef>
          </c:val>
          <c:smooth val="0"/>
        </c:ser>
        <c:ser>
          <c:idx val="2"/>
          <c:order val="2"/>
          <c:tx>
            <c:v>Pyjama</c:v>
          </c:tx>
          <c:spPr>
            <a:ln w="12700"/>
          </c:spPr>
          <c:marker>
            <c:spPr>
              <a:noFill/>
            </c:spPr>
          </c:marker>
          <c:val>
            <c:numRef>
              <c:f>Sheet1!$W$6:$W$53</c:f>
              <c:numCache>
                <c:formatCode>0.00</c:formatCode>
                <c:ptCount val="48"/>
                <c:pt idx="0">
                  <c:v>1</c:v>
                </c:pt>
                <c:pt idx="1">
                  <c:v>1.7477250926814094</c:v>
                </c:pt>
                <c:pt idx="2">
                  <c:v>2.4003703011367175</c:v>
                </c:pt>
                <c:pt idx="3">
                  <c:v>3.0309433622947322</c:v>
                </c:pt>
                <c:pt idx="4">
                  <c:v>3.608843446374562</c:v>
                </c:pt>
                <c:pt idx="5">
                  <c:v>3.8933325633103291</c:v>
                </c:pt>
                <c:pt idx="6">
                  <c:v>4.1074148540790834</c:v>
                </c:pt>
                <c:pt idx="7">
                  <c:v>4.3149051924153934</c:v>
                </c:pt>
                <c:pt idx="8">
                  <c:v>4.349074253273983</c:v>
                </c:pt>
                <c:pt idx="9">
                  <c:v>4.5812238795827529</c:v>
                </c:pt>
                <c:pt idx="10">
                  <c:v>4.6846878148778712</c:v>
                </c:pt>
                <c:pt idx="11">
                  <c:v>5.1481481481481479</c:v>
                </c:pt>
                <c:pt idx="12">
                  <c:v>4.7190382024044935</c:v>
                </c:pt>
                <c:pt idx="13">
                  <c:v>4.6727546829783924</c:v>
                </c:pt>
                <c:pt idx="14">
                  <c:v>5.290044139283963</c:v>
                </c:pt>
                <c:pt idx="15">
                  <c:v>5.4067167919799504</c:v>
                </c:pt>
                <c:pt idx="16">
                  <c:v>5.0504747813383775</c:v>
                </c:pt>
                <c:pt idx="17">
                  <c:v>4.9353026226687895</c:v>
                </c:pt>
                <c:pt idx="18">
                  <c:v>5.193659598235782</c:v>
                </c:pt>
                <c:pt idx="19">
                  <c:v>5.4654532925272106</c:v>
                </c:pt>
                <c:pt idx="20">
                  <c:v>4.9521605788478142</c:v>
                </c:pt>
                <c:pt idx="21">
                  <c:v>5.6278827089637904</c:v>
                </c:pt>
                <c:pt idx="22">
                  <c:v>5.217374480023218</c:v>
                </c:pt>
                <c:pt idx="23">
                  <c:v>5.38738162784193</c:v>
                </c:pt>
                <c:pt idx="24">
                  <c:v>5.6578754117622374</c:v>
                </c:pt>
                <c:pt idx="25">
                  <c:v>5.2051885881944173</c:v>
                </c:pt>
                <c:pt idx="26">
                  <c:v>5.153264026907201</c:v>
                </c:pt>
                <c:pt idx="27">
                  <c:v>5.4293595344997687</c:v>
                </c:pt>
                <c:pt idx="28">
                  <c:v>5.1036205689195073</c:v>
                </c:pt>
                <c:pt idx="29">
                  <c:v>5.2931592894297763</c:v>
                </c:pt>
                <c:pt idx="30">
                  <c:v>5.3854449592586668</c:v>
                </c:pt>
                <c:pt idx="31">
                  <c:v>5.9915124313995598</c:v>
                </c:pt>
                <c:pt idx="32">
                  <c:v>5.8146455062963609</c:v>
                </c:pt>
                <c:pt idx="33">
                  <c:v>5.8228066765995123</c:v>
                </c:pt>
                <c:pt idx="34">
                  <c:v>5.4853539462978036</c:v>
                </c:pt>
                <c:pt idx="35">
                  <c:v>5.4101879902895105</c:v>
                </c:pt>
                <c:pt idx="36">
                  <c:v>5.3551782345348027</c:v>
                </c:pt>
                <c:pt idx="37">
                  <c:v>5.6482761509781749</c:v>
                </c:pt>
                <c:pt idx="38">
                  <c:v>4.9653826323930179</c:v>
                </c:pt>
                <c:pt idx="39">
                  <c:v>5.2637126683583837</c:v>
                </c:pt>
                <c:pt idx="40">
                  <c:v>5.2483456597898011</c:v>
                </c:pt>
                <c:pt idx="41">
                  <c:v>4.8862071464811194</c:v>
                </c:pt>
                <c:pt idx="42">
                  <c:v>4.8763110307414106</c:v>
                </c:pt>
                <c:pt idx="43">
                  <c:v>5.1658014214287089</c:v>
                </c:pt>
                <c:pt idx="44">
                  <c:v>4.8014671842170866</c:v>
                </c:pt>
                <c:pt idx="45">
                  <c:v>4.5855865047784237</c:v>
                </c:pt>
                <c:pt idx="46">
                  <c:v>4.6168333105054105</c:v>
                </c:pt>
                <c:pt idx="47">
                  <c:v>4.7534770575895928</c:v>
                </c:pt>
              </c:numCache>
            </c:numRef>
          </c:val>
          <c:smooth val="0"/>
        </c:ser>
        <c:ser>
          <c:idx val="3"/>
          <c:order val="3"/>
          <c:tx>
            <c:v>ExecutorService</c:v>
          </c:tx>
          <c:spPr>
            <a:ln w="12700"/>
          </c:spPr>
          <c:marker>
            <c:symbol val="x"/>
            <c:size val="7"/>
            <c:spPr>
              <a:noFill/>
            </c:spPr>
          </c:marker>
          <c:val>
            <c:numRef>
              <c:f>Sheet1!$U$6:$U$53</c:f>
              <c:numCache>
                <c:formatCode>0.00</c:formatCode>
                <c:ptCount val="48"/>
                <c:pt idx="0">
                  <c:v>1</c:v>
                </c:pt>
                <c:pt idx="1">
                  <c:v>1.8251599287739892</c:v>
                </c:pt>
                <c:pt idx="2">
                  <c:v>2.6815724196736563</c:v>
                </c:pt>
                <c:pt idx="3">
                  <c:v>3.2793274244004174</c:v>
                </c:pt>
                <c:pt idx="4">
                  <c:v>4.0238012155049585</c:v>
                </c:pt>
                <c:pt idx="5">
                  <c:v>4.5524666480235556</c:v>
                </c:pt>
                <c:pt idx="6">
                  <c:v>5.095446762285273</c:v>
                </c:pt>
                <c:pt idx="7">
                  <c:v>5.7187816419730124</c:v>
                </c:pt>
                <c:pt idx="8">
                  <c:v>6.2040217001434721</c:v>
                </c:pt>
                <c:pt idx="9">
                  <c:v>6.5775163398692813</c:v>
                </c:pt>
                <c:pt idx="10">
                  <c:v>7.2635626361512813</c:v>
                </c:pt>
                <c:pt idx="11">
                  <c:v>7.3482289841219268</c:v>
                </c:pt>
                <c:pt idx="12">
                  <c:v>8.6091271075717035</c:v>
                </c:pt>
                <c:pt idx="13">
                  <c:v>8.1205692488262926</c:v>
                </c:pt>
                <c:pt idx="14">
                  <c:v>7.5314047787514289</c:v>
                </c:pt>
                <c:pt idx="15">
                  <c:v>7.3957509353287012</c:v>
                </c:pt>
                <c:pt idx="16">
                  <c:v>9.3568989417452748</c:v>
                </c:pt>
                <c:pt idx="17">
                  <c:v>8.5424267679106105</c:v>
                </c:pt>
                <c:pt idx="18">
                  <c:v>8.6948694586697677</c:v>
                </c:pt>
                <c:pt idx="19">
                  <c:v>8.6875</c:v>
                </c:pt>
                <c:pt idx="20">
                  <c:v>8.6281839438815275</c:v>
                </c:pt>
                <c:pt idx="21">
                  <c:v>10.997814337943094</c:v>
                </c:pt>
                <c:pt idx="22">
                  <c:v>10.978617899079657</c:v>
                </c:pt>
                <c:pt idx="23">
                  <c:v>10.794905800210636</c:v>
                </c:pt>
                <c:pt idx="24">
                  <c:v>10.741276926062486</c:v>
                </c:pt>
                <c:pt idx="25">
                  <c:v>10.206490872210953</c:v>
                </c:pt>
                <c:pt idx="26">
                  <c:v>9.8298287987497339</c:v>
                </c:pt>
                <c:pt idx="27">
                  <c:v>10.342277364624987</c:v>
                </c:pt>
                <c:pt idx="28">
                  <c:v>9.2784725248935533</c:v>
                </c:pt>
                <c:pt idx="29">
                  <c:v>8.8582357083413363</c:v>
                </c:pt>
                <c:pt idx="30">
                  <c:v>8.8198419274651041</c:v>
                </c:pt>
                <c:pt idx="31">
                  <c:v>9.2682183523107842</c:v>
                </c:pt>
                <c:pt idx="32">
                  <c:v>14.596466244725738</c:v>
                </c:pt>
                <c:pt idx="33">
                  <c:v>14.95293926950508</c:v>
                </c:pt>
                <c:pt idx="34">
                  <c:v>14.512270582066071</c:v>
                </c:pt>
                <c:pt idx="35">
                  <c:v>14.512270582066071</c:v>
                </c:pt>
                <c:pt idx="36">
                  <c:v>13.688248095756258</c:v>
                </c:pt>
                <c:pt idx="37">
                  <c:v>13.763813597254689</c:v>
                </c:pt>
                <c:pt idx="38">
                  <c:v>13.784380136474574</c:v>
                </c:pt>
                <c:pt idx="39">
                  <c:v>12.358728173982941</c:v>
                </c:pt>
                <c:pt idx="40">
                  <c:v>13.172878290256557</c:v>
                </c:pt>
                <c:pt idx="41">
                  <c:v>12.97767878077374</c:v>
                </c:pt>
                <c:pt idx="42">
                  <c:v>12.44151231792843</c:v>
                </c:pt>
                <c:pt idx="43">
                  <c:v>11.53890093395597</c:v>
                </c:pt>
                <c:pt idx="44">
                  <c:v>11.998135784271222</c:v>
                </c:pt>
                <c:pt idx="45">
                  <c:v>11.780062146171201</c:v>
                </c:pt>
                <c:pt idx="46">
                  <c:v>11.632997057587222</c:v>
                </c:pt>
                <c:pt idx="47">
                  <c:v>11.580909737623969</c:v>
                </c:pt>
              </c:numCache>
            </c:numRef>
          </c:val>
          <c:smooth val="0"/>
        </c:ser>
        <c:ser>
          <c:idx val="4"/>
          <c:order val="4"/>
          <c:tx>
            <c:v>LinearSpeedup-NoTurbo</c:v>
          </c:tx>
          <c:spPr>
            <a:ln w="12700">
              <a:solidFill>
                <a:schemeClr val="bg2">
                  <a:lumMod val="75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Sheet1!$P$121:$P$168</c:f>
              <c:numCache>
                <c:formatCode>0.00</c:formatCode>
                <c:ptCount val="48"/>
                <c:pt idx="0">
                  <c:v>0.77777777800000003</c:v>
                </c:pt>
                <c:pt idx="1">
                  <c:v>1.5555555560000001</c:v>
                </c:pt>
                <c:pt idx="2">
                  <c:v>2.3333333340000002</c:v>
                </c:pt>
                <c:pt idx="3">
                  <c:v>3.1111111120000001</c:v>
                </c:pt>
                <c:pt idx="4">
                  <c:v>3.88888889</c:v>
                </c:pt>
                <c:pt idx="5">
                  <c:v>4.6666666680000004</c:v>
                </c:pt>
                <c:pt idx="6">
                  <c:v>5.4444444460000003</c:v>
                </c:pt>
                <c:pt idx="7">
                  <c:v>6.2222222240000002</c:v>
                </c:pt>
                <c:pt idx="8">
                  <c:v>7.0000000020000002</c:v>
                </c:pt>
                <c:pt idx="9">
                  <c:v>7.7777777800000001</c:v>
                </c:pt>
                <c:pt idx="10">
                  <c:v>8.555555558</c:v>
                </c:pt>
                <c:pt idx="11">
                  <c:v>9.3333333360000008</c:v>
                </c:pt>
                <c:pt idx="12">
                  <c:v>10.111111114</c:v>
                </c:pt>
                <c:pt idx="13">
                  <c:v>10.888888892000001</c:v>
                </c:pt>
                <c:pt idx="14">
                  <c:v>11.66666667</c:v>
                </c:pt>
                <c:pt idx="15">
                  <c:v>12.444444448</c:v>
                </c:pt>
                <c:pt idx="16">
                  <c:v>13.222222226000001</c:v>
                </c:pt>
                <c:pt idx="17">
                  <c:v>14.000000004</c:v>
                </c:pt>
                <c:pt idx="18">
                  <c:v>14.777777782000001</c:v>
                </c:pt>
                <c:pt idx="19">
                  <c:v>15.55555556</c:v>
                </c:pt>
                <c:pt idx="20">
                  <c:v>16.333333337999999</c:v>
                </c:pt>
                <c:pt idx="21">
                  <c:v>17.111111116</c:v>
                </c:pt>
                <c:pt idx="22">
                  <c:v>17.888888894000001</c:v>
                </c:pt>
                <c:pt idx="23">
                  <c:v>18.666666672000002</c:v>
                </c:pt>
                <c:pt idx="24">
                  <c:v>19.444444450000002</c:v>
                </c:pt>
                <c:pt idx="25">
                  <c:v>20.222222228</c:v>
                </c:pt>
                <c:pt idx="26">
                  <c:v>21.000000006</c:v>
                </c:pt>
                <c:pt idx="27">
                  <c:v>21.777777784000001</c:v>
                </c:pt>
                <c:pt idx="28">
                  <c:v>22.555555562000002</c:v>
                </c:pt>
                <c:pt idx="29">
                  <c:v>23.333333339999999</c:v>
                </c:pt>
                <c:pt idx="30">
                  <c:v>24.111111118</c:v>
                </c:pt>
                <c:pt idx="31">
                  <c:v>24.888888896000001</c:v>
                </c:pt>
                <c:pt idx="32">
                  <c:v>25.666666674000002</c:v>
                </c:pt>
                <c:pt idx="33">
                  <c:v>26.444444452000003</c:v>
                </c:pt>
                <c:pt idx="34">
                  <c:v>27.22222223</c:v>
                </c:pt>
                <c:pt idx="35">
                  <c:v>28.000000008000001</c:v>
                </c:pt>
                <c:pt idx="36">
                  <c:v>28.777777786000001</c:v>
                </c:pt>
                <c:pt idx="37">
                  <c:v>29.555555564000002</c:v>
                </c:pt>
                <c:pt idx="38">
                  <c:v>30.333333342</c:v>
                </c:pt>
                <c:pt idx="39">
                  <c:v>31.11111112</c:v>
                </c:pt>
                <c:pt idx="40">
                  <c:v>31.888888898000001</c:v>
                </c:pt>
                <c:pt idx="41">
                  <c:v>32.666666675999998</c:v>
                </c:pt>
                <c:pt idx="42">
                  <c:v>33.444444453999999</c:v>
                </c:pt>
                <c:pt idx="43">
                  <c:v>34.222222232</c:v>
                </c:pt>
                <c:pt idx="44">
                  <c:v>35.000000010000001</c:v>
                </c:pt>
                <c:pt idx="45">
                  <c:v>35.777777788000002</c:v>
                </c:pt>
                <c:pt idx="46">
                  <c:v>36.555555566000002</c:v>
                </c:pt>
                <c:pt idx="47">
                  <c:v>37.333333344000003</c:v>
                </c:pt>
              </c:numCache>
            </c:numRef>
          </c:val>
          <c:smooth val="0"/>
        </c:ser>
        <c:ser>
          <c:idx val="5"/>
          <c:order val="5"/>
          <c:tx>
            <c:v>IdealSpeedup</c:v>
          </c:tx>
          <c:spPr>
            <a:ln w="12700"/>
          </c:spPr>
          <c:marker>
            <c:symbol val="none"/>
          </c:marker>
          <c:val>
            <c:numRef>
              <c:f>Sheet1!$R$62:$R$109</c:f>
              <c:numCache>
                <c:formatCode>0.00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8.8333333333333339</c:v>
                </c:pt>
                <c:pt idx="9">
                  <c:v>9.6296296296296298</c:v>
                </c:pt>
                <c:pt idx="10">
                  <c:v>10.388888888888888</c:v>
                </c:pt>
                <c:pt idx="11">
                  <c:v>11.111111111111111</c:v>
                </c:pt>
                <c:pt idx="12">
                  <c:v>11.916666666666666</c:v>
                </c:pt>
                <c:pt idx="13">
                  <c:v>12.703703703703704</c:v>
                </c:pt>
                <c:pt idx="14">
                  <c:v>13.47222222222222</c:v>
                </c:pt>
                <c:pt idx="15">
                  <c:v>14.222222222222221</c:v>
                </c:pt>
                <c:pt idx="16">
                  <c:v>15.111111111111111</c:v>
                </c:pt>
                <c:pt idx="17">
                  <c:v>16</c:v>
                </c:pt>
                <c:pt idx="18">
                  <c:v>16.888888888888889</c:v>
                </c:pt>
                <c:pt idx="19">
                  <c:v>17.777777777777779</c:v>
                </c:pt>
                <c:pt idx="20">
                  <c:v>18.666666666666664</c:v>
                </c:pt>
                <c:pt idx="21">
                  <c:v>19.555555555555554</c:v>
                </c:pt>
                <c:pt idx="22">
                  <c:v>20.444444444444443</c:v>
                </c:pt>
                <c:pt idx="23">
                  <c:v>21.333333333333332</c:v>
                </c:pt>
                <c:pt idx="24">
                  <c:v>22.222222222222221</c:v>
                </c:pt>
                <c:pt idx="25">
                  <c:v>23.111111111111111</c:v>
                </c:pt>
                <c:pt idx="26">
                  <c:v>24</c:v>
                </c:pt>
                <c:pt idx="27">
                  <c:v>24.888888888888886</c:v>
                </c:pt>
                <c:pt idx="28">
                  <c:v>25.777777777777775</c:v>
                </c:pt>
                <c:pt idx="29">
                  <c:v>26.666666666666664</c:v>
                </c:pt>
                <c:pt idx="30">
                  <c:v>27.555555555555554</c:v>
                </c:pt>
                <c:pt idx="31">
                  <c:v>28.444444444444443</c:v>
                </c:pt>
                <c:pt idx="32">
                  <c:v>29.333333333333332</c:v>
                </c:pt>
                <c:pt idx="33">
                  <c:v>30.222222222222221</c:v>
                </c:pt>
                <c:pt idx="34">
                  <c:v>31.111111111111111</c:v>
                </c:pt>
                <c:pt idx="35">
                  <c:v>32</c:v>
                </c:pt>
                <c:pt idx="36">
                  <c:v>32.888888888888886</c:v>
                </c:pt>
                <c:pt idx="37">
                  <c:v>33.777777777777779</c:v>
                </c:pt>
                <c:pt idx="38">
                  <c:v>34.666666666666664</c:v>
                </c:pt>
                <c:pt idx="39">
                  <c:v>35.555555555555557</c:v>
                </c:pt>
                <c:pt idx="40">
                  <c:v>36.444444444444443</c:v>
                </c:pt>
                <c:pt idx="41">
                  <c:v>37.333333333333329</c:v>
                </c:pt>
                <c:pt idx="42">
                  <c:v>38.222222222222221</c:v>
                </c:pt>
                <c:pt idx="43">
                  <c:v>39.111111111111107</c:v>
                </c:pt>
                <c:pt idx="44">
                  <c:v>40</c:v>
                </c:pt>
                <c:pt idx="45">
                  <c:v>40.888888888888886</c:v>
                </c:pt>
                <c:pt idx="46">
                  <c:v>41.777777777777779</c:v>
                </c:pt>
                <c:pt idx="47">
                  <c:v>42.666666666666664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77632"/>
        <c:axId val="110498176"/>
      </c:lineChart>
      <c:catAx>
        <c:axId val="11107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/>
                  <a:t>Number</a:t>
                </a:r>
                <a:r>
                  <a:rPr lang="en-NZ" sz="1400" baseline="0"/>
                  <a:t> of Threads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38052985945604995"/>
              <c:y val="0.96195870553769114"/>
            </c:manualLayout>
          </c:layout>
          <c:overlay val="0"/>
        </c:title>
        <c:majorTickMark val="out"/>
        <c:minorTickMark val="none"/>
        <c:tickLblPos val="nextTo"/>
        <c:crossAx val="110498176"/>
        <c:crosses val="autoZero"/>
        <c:auto val="1"/>
        <c:lblAlgn val="ctr"/>
        <c:lblOffset val="100"/>
        <c:tickLblSkip val="3"/>
        <c:noMultiLvlLbl val="0"/>
      </c:catAx>
      <c:valAx>
        <c:axId val="110498176"/>
        <c:scaling>
          <c:orientation val="minMax"/>
          <c:max val="48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400"/>
                  <a:t>Speedups</a:t>
                </a:r>
              </a:p>
            </c:rich>
          </c:tx>
          <c:layout>
            <c:manualLayout>
              <c:xMode val="edge"/>
              <c:yMode val="edge"/>
              <c:x val="1.3347270532242856E-3"/>
              <c:y val="0.4617302129521078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11077632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74716445999055703"/>
          <c:y val="0.42967754915213946"/>
          <c:w val="0.20973176305773714"/>
          <c:h val="0.14262292214560957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244135</xdr:colOff>
      <xdr:row>52</xdr:row>
      <xdr:rowOff>106364</xdr:rowOff>
    </xdr:from>
    <xdr:to>
      <xdr:col>57</xdr:col>
      <xdr:colOff>25061</xdr:colOff>
      <xdr:row>95</xdr:row>
      <xdr:rowOff>68441</xdr:rowOff>
    </xdr:to>
    <xdr:graphicFrame macro="">
      <xdr:nvGraphicFramePr>
        <xdr:cNvPr id="2" name="Chart 1" title="Crypt Benchmark Runtim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180311</xdr:colOff>
      <xdr:row>52</xdr:row>
      <xdr:rowOff>149532</xdr:rowOff>
    </xdr:from>
    <xdr:to>
      <xdr:col>41</xdr:col>
      <xdr:colOff>574147</xdr:colOff>
      <xdr:row>95</xdr:row>
      <xdr:rowOff>110591</xdr:rowOff>
    </xdr:to>
    <xdr:graphicFrame macro="">
      <xdr:nvGraphicFramePr>
        <xdr:cNvPr id="3" name="Chart 2" title="Crypt Benchmark Runtim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299087</xdr:colOff>
      <xdr:row>5</xdr:row>
      <xdr:rowOff>106964</xdr:rowOff>
    </xdr:from>
    <xdr:to>
      <xdr:col>43</xdr:col>
      <xdr:colOff>307331</xdr:colOff>
      <xdr:row>48</xdr:row>
      <xdr:rowOff>114008</xdr:rowOff>
    </xdr:to>
    <xdr:graphicFrame macro="">
      <xdr:nvGraphicFramePr>
        <xdr:cNvPr id="4" name="Chart 3" title="Crypt Benchmark Runtim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97</xdr:row>
      <xdr:rowOff>0</xdr:rowOff>
    </xdr:from>
    <xdr:to>
      <xdr:col>34</xdr:col>
      <xdr:colOff>497745</xdr:colOff>
      <xdr:row>139</xdr:row>
      <xdr:rowOff>116923</xdr:rowOff>
    </xdr:to>
    <xdr:graphicFrame macro="">
      <xdr:nvGraphicFramePr>
        <xdr:cNvPr id="5" name="Chart 4" title="Crypt Benchmark Runtim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595313</xdr:colOff>
      <xdr:row>97</xdr:row>
      <xdr:rowOff>47625</xdr:rowOff>
    </xdr:from>
    <xdr:to>
      <xdr:col>56</xdr:col>
      <xdr:colOff>331058</xdr:colOff>
      <xdr:row>139</xdr:row>
      <xdr:rowOff>164548</xdr:rowOff>
    </xdr:to>
    <xdr:graphicFrame macro="">
      <xdr:nvGraphicFramePr>
        <xdr:cNvPr id="6" name="Chart 5" title="Crypt Benchmark Runtim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8"/>
  <sheetViews>
    <sheetView tabSelected="1" zoomScale="55" zoomScaleNormal="55" workbookViewId="0">
      <selection activeCell="H8" sqref="H8"/>
    </sheetView>
  </sheetViews>
  <sheetFormatPr defaultRowHeight="12.75" x14ac:dyDescent="0.2"/>
  <cols>
    <col min="1" max="1" width="13.42578125"/>
    <col min="19" max="19" width="12.28515625"/>
    <col min="22" max="22" width="13.42578125"/>
    <col min="23" max="23" width="12.28515625"/>
  </cols>
  <sheetData>
    <row r="1" spans="1:27" x14ac:dyDescent="0.2">
      <c r="B1" s="15" t="s">
        <v>27</v>
      </c>
      <c r="C1" s="15"/>
      <c r="D1" s="15"/>
      <c r="E1" s="15"/>
      <c r="F1" s="15"/>
      <c r="G1" s="15"/>
      <c r="H1" s="15"/>
    </row>
    <row r="3" spans="1:27" x14ac:dyDescent="0.2">
      <c r="A3" t="s">
        <v>0</v>
      </c>
      <c r="B3" t="s">
        <v>1</v>
      </c>
      <c r="F3" s="1" t="s">
        <v>2</v>
      </c>
      <c r="H3" t="s">
        <v>3</v>
      </c>
      <c r="I3" t="s">
        <v>1</v>
      </c>
      <c r="M3" s="1" t="s">
        <v>2</v>
      </c>
    </row>
    <row r="4" spans="1:27" x14ac:dyDescent="0.2">
      <c r="B4">
        <v>1</v>
      </c>
      <c r="C4">
        <v>86785</v>
      </c>
      <c r="D4">
        <v>83332</v>
      </c>
      <c r="E4">
        <v>84750</v>
      </c>
      <c r="F4" s="2">
        <f t="shared" ref="F4:F51" si="0">AVERAGE(C4:E4)</f>
        <v>84955.666666666672</v>
      </c>
      <c r="I4">
        <v>1</v>
      </c>
      <c r="J4">
        <v>92413</v>
      </c>
      <c r="K4">
        <v>90632</v>
      </c>
      <c r="L4">
        <v>93704</v>
      </c>
      <c r="M4" s="2">
        <f t="shared" ref="M4:M51" si="1">AVERAGE(J4:L4)</f>
        <v>92249.666666666672</v>
      </c>
      <c r="O4" s="3" t="s">
        <v>4</v>
      </c>
      <c r="P4" s="16" t="s">
        <v>5</v>
      </c>
      <c r="Q4" s="16"/>
      <c r="R4" s="16"/>
      <c r="S4" s="16"/>
      <c r="T4" s="16" t="s">
        <v>6</v>
      </c>
      <c r="U4" s="16"/>
      <c r="V4" s="16"/>
      <c r="W4" s="16"/>
      <c r="X4" s="13" t="s">
        <v>19</v>
      </c>
      <c r="Y4" s="13"/>
      <c r="Z4" s="13"/>
      <c r="AA4" s="13"/>
    </row>
    <row r="5" spans="1:27" x14ac:dyDescent="0.2">
      <c r="B5">
        <v>2</v>
      </c>
      <c r="C5">
        <v>50178</v>
      </c>
      <c r="D5">
        <v>51240</v>
      </c>
      <c r="E5">
        <v>50231</v>
      </c>
      <c r="F5" s="2">
        <f t="shared" si="0"/>
        <v>50549.666666666664</v>
      </c>
      <c r="I5">
        <v>2</v>
      </c>
      <c r="J5">
        <v>50089</v>
      </c>
      <c r="K5">
        <v>51642</v>
      </c>
      <c r="L5">
        <v>49899</v>
      </c>
      <c r="M5" s="2">
        <f t="shared" si="1"/>
        <v>50543.333333333336</v>
      </c>
      <c r="O5" s="4"/>
      <c r="P5" s="5" t="s">
        <v>7</v>
      </c>
      <c r="Q5" s="5" t="s">
        <v>8</v>
      </c>
      <c r="R5" s="5" t="s">
        <v>9</v>
      </c>
      <c r="S5" s="5" t="s">
        <v>10</v>
      </c>
      <c r="T5" s="5" t="s">
        <v>11</v>
      </c>
      <c r="U5" s="5" t="s">
        <v>12</v>
      </c>
      <c r="V5" s="5" t="s">
        <v>13</v>
      </c>
      <c r="W5" s="5" t="s">
        <v>14</v>
      </c>
      <c r="X5" s="4" t="s">
        <v>7</v>
      </c>
      <c r="Y5" s="4" t="s">
        <v>20</v>
      </c>
      <c r="Z5" s="4" t="s">
        <v>21</v>
      </c>
      <c r="AA5" s="4" t="s">
        <v>10</v>
      </c>
    </row>
    <row r="6" spans="1:27" x14ac:dyDescent="0.2">
      <c r="B6">
        <v>3</v>
      </c>
      <c r="C6">
        <v>36100</v>
      </c>
      <c r="D6">
        <v>37369</v>
      </c>
      <c r="E6">
        <v>36770</v>
      </c>
      <c r="F6" s="2">
        <f t="shared" si="0"/>
        <v>36746.333333333336</v>
      </c>
      <c r="I6">
        <v>3</v>
      </c>
      <c r="J6">
        <v>34587</v>
      </c>
      <c r="K6">
        <v>34062</v>
      </c>
      <c r="L6">
        <v>34555</v>
      </c>
      <c r="M6" s="2">
        <f t="shared" si="1"/>
        <v>34401.333333333336</v>
      </c>
      <c r="O6" s="5">
        <v>1</v>
      </c>
      <c r="P6" s="6">
        <f t="shared" ref="P6:P53" si="2">F4/1000</f>
        <v>84.955666666666673</v>
      </c>
      <c r="Q6" s="6">
        <f t="shared" ref="Q6:Q53" si="3">M4/1000</f>
        <v>92.24966666666667</v>
      </c>
      <c r="R6" s="6">
        <f t="shared" ref="R6:R53" si="4">F58/1000</f>
        <v>90.64</v>
      </c>
      <c r="S6" s="6">
        <f t="shared" ref="S6:S53" si="5">M58/1000</f>
        <v>89.88666666666667</v>
      </c>
      <c r="T6" s="6">
        <f t="shared" ref="T6:T53" si="6">P$6/P6</f>
        <v>1</v>
      </c>
      <c r="U6" s="6">
        <f t="shared" ref="U6:U53" si="7">Q$6/Q6</f>
        <v>1</v>
      </c>
      <c r="V6" s="6">
        <f t="shared" ref="V6:V53" si="8">R$6/R6</f>
        <v>1</v>
      </c>
      <c r="W6" s="6">
        <f t="shared" ref="W6:W53" si="9">S$6/S6</f>
        <v>1</v>
      </c>
      <c r="X6" s="4">
        <f>_xlfn.STDEV.P(C4:E4)/F4</f>
        <v>1.6681205945306261E-2</v>
      </c>
      <c r="Y6" s="4">
        <f>_xlfn.STDEV.P(J4:L4)/M4</f>
        <v>1.3652574738877366E-2</v>
      </c>
      <c r="Z6" s="4">
        <f>_xlfn.STDEV.P(C58:E58)/F58</f>
        <v>1.335968929916005E-2</v>
      </c>
      <c r="AA6" s="4">
        <f>_xlfn.STDEV.P(J58:L58)/M58</f>
        <v>2.299687964540869E-3</v>
      </c>
    </row>
    <row r="7" spans="1:27" x14ac:dyDescent="0.2">
      <c r="B7">
        <v>4</v>
      </c>
      <c r="C7">
        <v>26824</v>
      </c>
      <c r="D7">
        <v>26849</v>
      </c>
      <c r="E7">
        <v>26123</v>
      </c>
      <c r="F7" s="2">
        <f t="shared" si="0"/>
        <v>26598.666666666668</v>
      </c>
      <c r="I7">
        <v>4</v>
      </c>
      <c r="J7">
        <v>29005</v>
      </c>
      <c r="K7">
        <v>27331</v>
      </c>
      <c r="L7">
        <v>28056</v>
      </c>
      <c r="M7" s="2">
        <f t="shared" si="1"/>
        <v>28130.666666666668</v>
      </c>
      <c r="O7" s="5">
        <v>2</v>
      </c>
      <c r="P7" s="6">
        <f t="shared" si="2"/>
        <v>50.549666666666667</v>
      </c>
      <c r="Q7" s="6">
        <f t="shared" si="3"/>
        <v>50.543333333333337</v>
      </c>
      <c r="R7" s="6">
        <f t="shared" si="4"/>
        <v>50.184333333333335</v>
      </c>
      <c r="S7" s="6">
        <f t="shared" si="5"/>
        <v>51.430666666666667</v>
      </c>
      <c r="T7" s="6">
        <f t="shared" si="6"/>
        <v>1.6806375248105825</v>
      </c>
      <c r="U7" s="6">
        <f t="shared" si="7"/>
        <v>1.8251599287739892</v>
      </c>
      <c r="V7" s="6">
        <f t="shared" si="8"/>
        <v>1.8061413588570139</v>
      </c>
      <c r="W7" s="6">
        <f t="shared" si="9"/>
        <v>1.7477250926814094</v>
      </c>
      <c r="X7" s="4">
        <f t="shared" ref="X7:X53" si="10">_xlfn.STDEV.P(C5:E5)/F5</f>
        <v>9.6661109791380383E-3</v>
      </c>
      <c r="Y7" s="4">
        <f t="shared" ref="Y7:Y53" si="11">_xlfn.STDEV.P(J5:L5)/M5</f>
        <v>1.5446891790353306E-2</v>
      </c>
      <c r="Z7" s="4">
        <f t="shared" ref="Z7:Z53" si="12">_xlfn.STDEV.P(C59:E59)/F59</f>
        <v>8.074180101546603E-3</v>
      </c>
      <c r="AA7" s="4">
        <f t="shared" ref="AA7:AA53" si="13">_xlfn.STDEV.P(J59:L59)/M59</f>
        <v>2.1470542935943587E-3</v>
      </c>
    </row>
    <row r="8" spans="1:27" x14ac:dyDescent="0.2">
      <c r="B8">
        <v>5</v>
      </c>
      <c r="C8">
        <v>23197</v>
      </c>
      <c r="D8">
        <v>23487</v>
      </c>
      <c r="E8">
        <v>23940</v>
      </c>
      <c r="F8" s="2">
        <f t="shared" si="0"/>
        <v>23541.333333333332</v>
      </c>
      <c r="I8">
        <v>5</v>
      </c>
      <c r="J8">
        <v>22665</v>
      </c>
      <c r="K8">
        <v>23509</v>
      </c>
      <c r="L8">
        <v>22604</v>
      </c>
      <c r="M8" s="2">
        <f t="shared" si="1"/>
        <v>22926</v>
      </c>
      <c r="O8" s="5">
        <v>3</v>
      </c>
      <c r="P8" s="6">
        <f t="shared" si="2"/>
        <v>36.746333333333332</v>
      </c>
      <c r="Q8" s="6">
        <f t="shared" si="3"/>
        <v>34.401333333333334</v>
      </c>
      <c r="R8" s="6">
        <f t="shared" si="4"/>
        <v>36.342666666666666</v>
      </c>
      <c r="S8" s="6">
        <f t="shared" si="5"/>
        <v>37.447000000000003</v>
      </c>
      <c r="T8" s="6">
        <f t="shared" si="6"/>
        <v>2.3119494915592487</v>
      </c>
      <c r="U8" s="6">
        <f t="shared" si="7"/>
        <v>2.6815724196736563</v>
      </c>
      <c r="V8" s="6">
        <f t="shared" si="8"/>
        <v>2.4940382287118905</v>
      </c>
      <c r="W8" s="6">
        <f t="shared" si="9"/>
        <v>2.4003703011367175</v>
      </c>
      <c r="X8" s="4">
        <f t="shared" si="10"/>
        <v>1.4105823683638257E-2</v>
      </c>
      <c r="Y8" s="4">
        <f t="shared" si="11"/>
        <v>6.9852023696438106E-3</v>
      </c>
      <c r="Z8" s="4">
        <f t="shared" si="12"/>
        <v>2.0489861924001936E-2</v>
      </c>
      <c r="AA8" s="4">
        <f t="shared" si="13"/>
        <v>2.3698604461606029E-2</v>
      </c>
    </row>
    <row r="9" spans="1:27" x14ac:dyDescent="0.2">
      <c r="B9">
        <v>6</v>
      </c>
      <c r="C9">
        <v>20795</v>
      </c>
      <c r="D9">
        <v>20793</v>
      </c>
      <c r="E9">
        <v>20809</v>
      </c>
      <c r="F9" s="2">
        <f t="shared" si="0"/>
        <v>20799</v>
      </c>
      <c r="I9">
        <v>6</v>
      </c>
      <c r="J9">
        <v>20258</v>
      </c>
      <c r="K9">
        <v>20052</v>
      </c>
      <c r="L9">
        <v>20481</v>
      </c>
      <c r="M9" s="2">
        <f t="shared" si="1"/>
        <v>20263.666666666668</v>
      </c>
      <c r="O9" s="5">
        <v>4</v>
      </c>
      <c r="P9" s="6">
        <f t="shared" si="2"/>
        <v>26.598666666666666</v>
      </c>
      <c r="Q9" s="6">
        <f t="shared" si="3"/>
        <v>28.130666666666666</v>
      </c>
      <c r="R9" s="6">
        <f t="shared" si="4"/>
        <v>28.666666666666668</v>
      </c>
      <c r="S9" s="6">
        <f t="shared" si="5"/>
        <v>29.656333333333333</v>
      </c>
      <c r="T9" s="6">
        <f t="shared" si="6"/>
        <v>3.1939821544939599</v>
      </c>
      <c r="U9" s="6">
        <f t="shared" si="7"/>
        <v>3.2793274244004174</v>
      </c>
      <c r="V9" s="6">
        <f t="shared" si="8"/>
        <v>3.1618604651162792</v>
      </c>
      <c r="W9" s="6">
        <f t="shared" si="9"/>
        <v>3.0309433622947322</v>
      </c>
      <c r="X9" s="4">
        <f t="shared" si="10"/>
        <v>1.2651083007869492E-2</v>
      </c>
      <c r="Y9" s="4">
        <f t="shared" si="11"/>
        <v>2.4366434870727247E-2</v>
      </c>
      <c r="Z9" s="4">
        <f t="shared" si="12"/>
        <v>3.534004251060209E-2</v>
      </c>
      <c r="AA9" s="4">
        <f t="shared" si="13"/>
        <v>3.5431233306753677E-2</v>
      </c>
    </row>
    <row r="10" spans="1:27" x14ac:dyDescent="0.2">
      <c r="B10">
        <v>7</v>
      </c>
      <c r="C10">
        <v>18086</v>
      </c>
      <c r="D10">
        <v>19194</v>
      </c>
      <c r="E10">
        <v>18907</v>
      </c>
      <c r="F10" s="2">
        <f t="shared" si="0"/>
        <v>18729</v>
      </c>
      <c r="I10">
        <v>7</v>
      </c>
      <c r="J10">
        <v>18238</v>
      </c>
      <c r="K10">
        <v>18242</v>
      </c>
      <c r="L10">
        <v>17833</v>
      </c>
      <c r="M10" s="2">
        <f t="shared" si="1"/>
        <v>18104.333333333332</v>
      </c>
      <c r="O10" s="5">
        <v>5</v>
      </c>
      <c r="P10" s="6">
        <f t="shared" si="2"/>
        <v>23.541333333333331</v>
      </c>
      <c r="Q10" s="6">
        <f t="shared" si="3"/>
        <v>22.925999999999998</v>
      </c>
      <c r="R10" s="6">
        <f t="shared" si="4"/>
        <v>26.617333333333331</v>
      </c>
      <c r="S10" s="6">
        <f t="shared" si="5"/>
        <v>24.907333333333334</v>
      </c>
      <c r="T10" s="6">
        <f t="shared" si="6"/>
        <v>3.6087873810602633</v>
      </c>
      <c r="U10" s="6">
        <f t="shared" si="7"/>
        <v>4.0238012155049585</v>
      </c>
      <c r="V10" s="6">
        <f t="shared" si="8"/>
        <v>3.4052998046385818</v>
      </c>
      <c r="W10" s="6">
        <f t="shared" si="9"/>
        <v>3.608843446374562</v>
      </c>
      <c r="X10" s="4">
        <f t="shared" si="10"/>
        <v>1.2987875078493754E-2</v>
      </c>
      <c r="Y10" s="4">
        <f t="shared" si="11"/>
        <v>1.8014252542982487E-2</v>
      </c>
      <c r="Z10" s="4">
        <f t="shared" si="12"/>
        <v>7.26735756416967E-2</v>
      </c>
      <c r="AA10" s="4">
        <f t="shared" si="13"/>
        <v>1.8243720023999838E-2</v>
      </c>
    </row>
    <row r="11" spans="1:27" x14ac:dyDescent="0.2">
      <c r="B11">
        <v>8</v>
      </c>
      <c r="C11">
        <v>16166</v>
      </c>
      <c r="D11">
        <v>16805</v>
      </c>
      <c r="E11">
        <v>16207</v>
      </c>
      <c r="F11" s="2">
        <f t="shared" si="0"/>
        <v>16392.666666666668</v>
      </c>
      <c r="I11">
        <v>8</v>
      </c>
      <c r="J11">
        <v>16226</v>
      </c>
      <c r="K11">
        <v>16086</v>
      </c>
      <c r="L11">
        <v>16081</v>
      </c>
      <c r="M11" s="2">
        <f t="shared" si="1"/>
        <v>16131</v>
      </c>
      <c r="O11" s="5">
        <v>6</v>
      </c>
      <c r="P11" s="6">
        <f t="shared" si="2"/>
        <v>20.798999999999999</v>
      </c>
      <c r="Q11" s="6">
        <f t="shared" si="3"/>
        <v>20.263666666666669</v>
      </c>
      <c r="R11" s="6">
        <f t="shared" si="4"/>
        <v>21.387333333333331</v>
      </c>
      <c r="S11" s="6">
        <f t="shared" si="5"/>
        <v>23.087333333333333</v>
      </c>
      <c r="T11" s="6">
        <f t="shared" si="6"/>
        <v>4.084603426446785</v>
      </c>
      <c r="U11" s="6">
        <f t="shared" si="7"/>
        <v>4.5524666480235556</v>
      </c>
      <c r="V11" s="6">
        <f t="shared" si="8"/>
        <v>4.2380225055328706</v>
      </c>
      <c r="W11" s="6">
        <f t="shared" si="9"/>
        <v>3.8933325633103291</v>
      </c>
      <c r="X11" s="4">
        <f t="shared" si="10"/>
        <v>3.4223049992888476E-4</v>
      </c>
      <c r="Y11" s="4">
        <f t="shared" si="11"/>
        <v>8.6452442309285955E-3</v>
      </c>
      <c r="Z11" s="4">
        <f t="shared" si="12"/>
        <v>1.65104306093369E-2</v>
      </c>
      <c r="AA11" s="4">
        <f t="shared" si="13"/>
        <v>1.2547617299892009E-2</v>
      </c>
    </row>
    <row r="12" spans="1:27" x14ac:dyDescent="0.2">
      <c r="B12">
        <v>9</v>
      </c>
      <c r="C12">
        <v>15977</v>
      </c>
      <c r="D12">
        <v>16246</v>
      </c>
      <c r="E12">
        <v>15531</v>
      </c>
      <c r="F12" s="2">
        <f t="shared" si="0"/>
        <v>15918</v>
      </c>
      <c r="I12">
        <v>9</v>
      </c>
      <c r="J12">
        <v>14907</v>
      </c>
      <c r="K12">
        <v>14650</v>
      </c>
      <c r="L12">
        <v>15051</v>
      </c>
      <c r="M12" s="2">
        <f t="shared" si="1"/>
        <v>14869.333333333334</v>
      </c>
      <c r="O12" s="5">
        <v>7</v>
      </c>
      <c r="P12" s="6">
        <f t="shared" si="2"/>
        <v>18.728999999999999</v>
      </c>
      <c r="Q12" s="6">
        <f t="shared" si="3"/>
        <v>18.104333333333333</v>
      </c>
      <c r="R12" s="6">
        <f t="shared" si="4"/>
        <v>20.957999999999998</v>
      </c>
      <c r="S12" s="6">
        <f t="shared" si="5"/>
        <v>21.884</v>
      </c>
      <c r="T12" s="6">
        <f t="shared" si="6"/>
        <v>4.5360492640646415</v>
      </c>
      <c r="U12" s="6">
        <f t="shared" si="7"/>
        <v>5.095446762285273</v>
      </c>
      <c r="V12" s="6">
        <f t="shared" si="8"/>
        <v>4.3248401565034831</v>
      </c>
      <c r="W12" s="6">
        <f t="shared" si="9"/>
        <v>4.1074148540790834</v>
      </c>
      <c r="X12" s="4">
        <f t="shared" si="10"/>
        <v>2.5069350862701664E-2</v>
      </c>
      <c r="Y12" s="4">
        <f t="shared" si="11"/>
        <v>1.0597937286938161E-2</v>
      </c>
      <c r="Z12" s="4">
        <f t="shared" si="12"/>
        <v>3.9351746181798389E-2</v>
      </c>
      <c r="AA12" s="4">
        <f t="shared" si="13"/>
        <v>2.2358124333257297E-2</v>
      </c>
    </row>
    <row r="13" spans="1:27" x14ac:dyDescent="0.2">
      <c r="B13">
        <v>10</v>
      </c>
      <c r="C13">
        <v>15925</v>
      </c>
      <c r="D13">
        <v>16109</v>
      </c>
      <c r="E13">
        <v>15312</v>
      </c>
      <c r="F13" s="2">
        <f t="shared" si="0"/>
        <v>15782</v>
      </c>
      <c r="I13">
        <v>10</v>
      </c>
      <c r="J13">
        <v>13859</v>
      </c>
      <c r="K13">
        <v>13612</v>
      </c>
      <c r="L13">
        <v>14604</v>
      </c>
      <c r="M13" s="2">
        <f t="shared" si="1"/>
        <v>14025</v>
      </c>
      <c r="O13" s="5">
        <v>8</v>
      </c>
      <c r="P13" s="6">
        <f t="shared" si="2"/>
        <v>16.392666666666667</v>
      </c>
      <c r="Q13" s="6">
        <f t="shared" si="3"/>
        <v>16.131</v>
      </c>
      <c r="R13" s="6">
        <f t="shared" si="4"/>
        <v>19.57033333333333</v>
      </c>
      <c r="S13" s="6">
        <f t="shared" si="5"/>
        <v>20.831666666666667</v>
      </c>
      <c r="T13" s="6">
        <f t="shared" si="6"/>
        <v>5.1825409736060841</v>
      </c>
      <c r="U13" s="6">
        <f t="shared" si="7"/>
        <v>5.7187816419730124</v>
      </c>
      <c r="V13" s="6">
        <f t="shared" si="8"/>
        <v>4.6315000596140425</v>
      </c>
      <c r="W13" s="6">
        <f t="shared" si="9"/>
        <v>4.3149051924153934</v>
      </c>
      <c r="X13" s="4">
        <f t="shared" si="10"/>
        <v>1.7815512397891281E-2</v>
      </c>
      <c r="Y13" s="4">
        <f t="shared" si="11"/>
        <v>4.1662730464438972E-3</v>
      </c>
      <c r="Z13" s="4">
        <f t="shared" si="12"/>
        <v>3.623819702909579E-3</v>
      </c>
      <c r="AA13" s="4">
        <f t="shared" si="13"/>
        <v>4.6597535460078124E-2</v>
      </c>
    </row>
    <row r="14" spans="1:27" x14ac:dyDescent="0.2">
      <c r="B14">
        <v>11</v>
      </c>
      <c r="C14">
        <v>13796</v>
      </c>
      <c r="D14">
        <v>13945</v>
      </c>
      <c r="E14">
        <v>13638</v>
      </c>
      <c r="F14" s="2">
        <f t="shared" si="0"/>
        <v>13793</v>
      </c>
      <c r="I14">
        <v>11</v>
      </c>
      <c r="J14">
        <v>12274</v>
      </c>
      <c r="K14">
        <v>12224</v>
      </c>
      <c r="L14">
        <v>13603</v>
      </c>
      <c r="M14" s="2">
        <f t="shared" si="1"/>
        <v>12700.333333333334</v>
      </c>
      <c r="O14" s="5">
        <v>9</v>
      </c>
      <c r="P14" s="6">
        <f t="shared" si="2"/>
        <v>15.917999999999999</v>
      </c>
      <c r="Q14" s="6">
        <f t="shared" si="3"/>
        <v>14.869333333333334</v>
      </c>
      <c r="R14" s="6">
        <f t="shared" si="4"/>
        <v>18.771666666666668</v>
      </c>
      <c r="S14" s="6">
        <f t="shared" si="5"/>
        <v>20.667999999999999</v>
      </c>
      <c r="T14" s="6">
        <f t="shared" si="6"/>
        <v>5.3370817104326349</v>
      </c>
      <c r="U14" s="6">
        <f t="shared" si="7"/>
        <v>6.2040217001434721</v>
      </c>
      <c r="V14" s="6">
        <f t="shared" si="8"/>
        <v>4.8285536713131485</v>
      </c>
      <c r="W14" s="6">
        <f t="shared" si="9"/>
        <v>4.349074253273983</v>
      </c>
      <c r="X14" s="4">
        <f t="shared" si="10"/>
        <v>1.8523923254885919E-2</v>
      </c>
      <c r="Y14" s="4">
        <f t="shared" si="11"/>
        <v>1.1154504669529754E-2</v>
      </c>
      <c r="Z14" s="4">
        <f t="shared" si="12"/>
        <v>2.0204467226985781E-2</v>
      </c>
      <c r="AA14" s="4">
        <f t="shared" si="13"/>
        <v>3.3001158024745882E-2</v>
      </c>
    </row>
    <row r="15" spans="1:27" x14ac:dyDescent="0.2">
      <c r="B15">
        <v>12</v>
      </c>
      <c r="C15">
        <v>13118</v>
      </c>
      <c r="D15">
        <v>13951</v>
      </c>
      <c r="E15">
        <v>13582</v>
      </c>
      <c r="F15" s="2">
        <f t="shared" si="0"/>
        <v>13550.333333333334</v>
      </c>
      <c r="I15">
        <v>12</v>
      </c>
      <c r="J15">
        <v>13297</v>
      </c>
      <c r="K15">
        <v>11788</v>
      </c>
      <c r="L15">
        <v>12577</v>
      </c>
      <c r="M15" s="2">
        <f t="shared" si="1"/>
        <v>12554</v>
      </c>
      <c r="O15" s="5">
        <v>10</v>
      </c>
      <c r="P15" s="6">
        <f t="shared" si="2"/>
        <v>15.782</v>
      </c>
      <c r="Q15" s="6">
        <f t="shared" si="3"/>
        <v>14.025</v>
      </c>
      <c r="R15" s="6">
        <f t="shared" si="4"/>
        <v>18.053333333333331</v>
      </c>
      <c r="S15" s="6">
        <f t="shared" si="5"/>
        <v>19.620666666666668</v>
      </c>
      <c r="T15" s="6">
        <f t="shared" si="6"/>
        <v>5.3830735436995738</v>
      </c>
      <c r="U15" s="6">
        <f t="shared" si="7"/>
        <v>6.5775163398692813</v>
      </c>
      <c r="V15" s="6">
        <f t="shared" si="8"/>
        <v>5.0206794682422462</v>
      </c>
      <c r="W15" s="6">
        <f t="shared" si="9"/>
        <v>4.5812238795827529</v>
      </c>
      <c r="X15" s="4">
        <f t="shared" si="10"/>
        <v>2.1589389146587906E-2</v>
      </c>
      <c r="Y15" s="4">
        <f t="shared" si="11"/>
        <v>3.0064166402270536E-2</v>
      </c>
      <c r="Z15" s="4">
        <f t="shared" si="12"/>
        <v>3.2033759494436952E-2</v>
      </c>
      <c r="AA15" s="4">
        <f t="shared" si="13"/>
        <v>3.1175171922990411E-2</v>
      </c>
    </row>
    <row r="16" spans="1:27" x14ac:dyDescent="0.2">
      <c r="B16">
        <v>13</v>
      </c>
      <c r="C16">
        <v>11228</v>
      </c>
      <c r="D16">
        <v>10987</v>
      </c>
      <c r="E16">
        <v>10854</v>
      </c>
      <c r="F16" s="2">
        <f t="shared" si="0"/>
        <v>11023</v>
      </c>
      <c r="I16">
        <v>13</v>
      </c>
      <c r="J16">
        <v>10993</v>
      </c>
      <c r="K16">
        <v>10819</v>
      </c>
      <c r="L16">
        <v>10334</v>
      </c>
      <c r="M16" s="2">
        <f t="shared" si="1"/>
        <v>10715.333333333334</v>
      </c>
      <c r="O16" s="5">
        <v>11</v>
      </c>
      <c r="P16" s="6">
        <f t="shared" si="2"/>
        <v>13.792999999999999</v>
      </c>
      <c r="Q16" s="6">
        <f t="shared" si="3"/>
        <v>12.700333333333335</v>
      </c>
      <c r="R16" s="6">
        <f t="shared" si="4"/>
        <v>16.272333333333332</v>
      </c>
      <c r="S16" s="6">
        <f t="shared" si="5"/>
        <v>19.187333333333331</v>
      </c>
      <c r="T16" s="6">
        <f t="shared" si="6"/>
        <v>6.1593320283235462</v>
      </c>
      <c r="U16" s="6">
        <f t="shared" si="7"/>
        <v>7.2635626361512813</v>
      </c>
      <c r="V16" s="6">
        <f t="shared" si="8"/>
        <v>5.5701907122518799</v>
      </c>
      <c r="W16" s="6">
        <f t="shared" si="9"/>
        <v>4.6846878148778712</v>
      </c>
      <c r="X16" s="4">
        <f t="shared" si="10"/>
        <v>9.087955932230652E-3</v>
      </c>
      <c r="Y16" s="4">
        <f t="shared" si="11"/>
        <v>5.0282777477256971E-2</v>
      </c>
      <c r="Z16" s="4">
        <f t="shared" si="12"/>
        <v>5.3729927146920001E-2</v>
      </c>
      <c r="AA16" s="4">
        <f t="shared" si="13"/>
        <v>2.5443743722713054E-2</v>
      </c>
    </row>
    <row r="17" spans="2:27" x14ac:dyDescent="0.2">
      <c r="B17">
        <v>14</v>
      </c>
      <c r="C17">
        <v>10879</v>
      </c>
      <c r="D17">
        <v>10933</v>
      </c>
      <c r="E17">
        <v>10846</v>
      </c>
      <c r="F17" s="2">
        <f t="shared" si="0"/>
        <v>10886</v>
      </c>
      <c r="I17">
        <v>14</v>
      </c>
      <c r="J17">
        <v>11031</v>
      </c>
      <c r="K17">
        <v>11439</v>
      </c>
      <c r="L17">
        <v>11610</v>
      </c>
      <c r="M17" s="2">
        <f t="shared" si="1"/>
        <v>11360</v>
      </c>
      <c r="O17" s="5">
        <v>12</v>
      </c>
      <c r="P17" s="6">
        <f t="shared" si="2"/>
        <v>13.550333333333334</v>
      </c>
      <c r="Q17" s="6">
        <f t="shared" si="3"/>
        <v>12.554</v>
      </c>
      <c r="R17" s="6">
        <f t="shared" si="4"/>
        <v>17.468333333333334</v>
      </c>
      <c r="S17" s="6">
        <f t="shared" si="5"/>
        <v>17.46</v>
      </c>
      <c r="T17" s="6">
        <f t="shared" si="6"/>
        <v>6.2696366633047154</v>
      </c>
      <c r="U17" s="6">
        <f t="shared" si="7"/>
        <v>7.3482289841219268</v>
      </c>
      <c r="V17" s="6">
        <f t="shared" si="8"/>
        <v>5.1888178608911364</v>
      </c>
      <c r="W17" s="6">
        <f t="shared" si="9"/>
        <v>5.1481481481481479</v>
      </c>
      <c r="X17" s="4">
        <f t="shared" si="10"/>
        <v>2.5151205016822466E-2</v>
      </c>
      <c r="Y17" s="4">
        <f t="shared" si="11"/>
        <v>4.9088840864479601E-2</v>
      </c>
      <c r="Z17" s="4">
        <f t="shared" si="12"/>
        <v>4.7919808100813151E-2</v>
      </c>
      <c r="AA17" s="4">
        <f t="shared" si="13"/>
        <v>4.8442910547057275E-3</v>
      </c>
    </row>
    <row r="18" spans="2:27" x14ac:dyDescent="0.2">
      <c r="B18">
        <v>15</v>
      </c>
      <c r="C18">
        <v>11893</v>
      </c>
      <c r="D18">
        <v>11953</v>
      </c>
      <c r="E18">
        <v>11486</v>
      </c>
      <c r="F18" s="2">
        <f t="shared" si="0"/>
        <v>11777.333333333334</v>
      </c>
      <c r="I18">
        <v>15</v>
      </c>
      <c r="J18">
        <v>12457</v>
      </c>
      <c r="K18">
        <v>11964</v>
      </c>
      <c r="L18">
        <v>12325</v>
      </c>
      <c r="M18" s="2">
        <f t="shared" si="1"/>
        <v>12248.666666666666</v>
      </c>
      <c r="O18" s="5">
        <v>13</v>
      </c>
      <c r="P18" s="6">
        <f t="shared" si="2"/>
        <v>11.023</v>
      </c>
      <c r="Q18" s="6">
        <f t="shared" si="3"/>
        <v>10.715333333333334</v>
      </c>
      <c r="R18" s="6">
        <f t="shared" si="4"/>
        <v>16.634666666666668</v>
      </c>
      <c r="S18" s="6">
        <f t="shared" si="5"/>
        <v>19.047666666666668</v>
      </c>
      <c r="T18" s="6">
        <f t="shared" si="6"/>
        <v>7.7071275212434616</v>
      </c>
      <c r="U18" s="6">
        <f t="shared" si="7"/>
        <v>8.6091271075717035</v>
      </c>
      <c r="V18" s="6">
        <f t="shared" si="8"/>
        <v>5.448861814684193</v>
      </c>
      <c r="W18" s="6">
        <f t="shared" si="9"/>
        <v>4.7190382024044935</v>
      </c>
      <c r="X18" s="4">
        <f t="shared" si="10"/>
        <v>1.4042668421014454E-2</v>
      </c>
      <c r="Y18" s="4">
        <f t="shared" si="11"/>
        <v>2.602282512508107E-2</v>
      </c>
      <c r="Z18" s="4">
        <f t="shared" si="12"/>
        <v>5.8443039534525586E-2</v>
      </c>
      <c r="AA18" s="4">
        <f t="shared" si="13"/>
        <v>7.196249696517476E-2</v>
      </c>
    </row>
    <row r="19" spans="2:27" x14ac:dyDescent="0.2">
      <c r="B19">
        <v>16</v>
      </c>
      <c r="C19">
        <v>11573</v>
      </c>
      <c r="D19">
        <v>11383</v>
      </c>
      <c r="E19">
        <v>12050</v>
      </c>
      <c r="F19" s="2">
        <f t="shared" si="0"/>
        <v>11668.666666666666</v>
      </c>
      <c r="I19">
        <v>16</v>
      </c>
      <c r="J19">
        <v>12641</v>
      </c>
      <c r="K19">
        <v>12689</v>
      </c>
      <c r="L19">
        <v>12090</v>
      </c>
      <c r="M19" s="2">
        <f t="shared" si="1"/>
        <v>12473.333333333334</v>
      </c>
      <c r="O19" s="5">
        <v>14</v>
      </c>
      <c r="P19" s="6">
        <f t="shared" si="2"/>
        <v>10.885999999999999</v>
      </c>
      <c r="Q19" s="6">
        <f t="shared" si="3"/>
        <v>11.36</v>
      </c>
      <c r="R19" s="6">
        <f t="shared" si="4"/>
        <v>16.251999999999999</v>
      </c>
      <c r="S19" s="6">
        <f t="shared" si="5"/>
        <v>19.236333333333331</v>
      </c>
      <c r="T19" s="6">
        <f t="shared" si="6"/>
        <v>7.8041215016228804</v>
      </c>
      <c r="U19" s="6">
        <f t="shared" si="7"/>
        <v>8.1205692488262926</v>
      </c>
      <c r="V19" s="6">
        <f t="shared" si="8"/>
        <v>5.5771597341865622</v>
      </c>
      <c r="W19" s="6">
        <f t="shared" si="9"/>
        <v>4.6727546829783924</v>
      </c>
      <c r="X19" s="4">
        <f t="shared" si="10"/>
        <v>3.2942166226421288E-3</v>
      </c>
      <c r="Y19" s="4">
        <f t="shared" si="11"/>
        <v>2.1380880714019279E-2</v>
      </c>
      <c r="Z19" s="4">
        <f t="shared" si="12"/>
        <v>2.6156393991989102E-2</v>
      </c>
      <c r="AA19" s="4">
        <f t="shared" si="13"/>
        <v>5.2768827736248643E-2</v>
      </c>
    </row>
    <row r="20" spans="2:27" x14ac:dyDescent="0.2">
      <c r="B20">
        <v>17</v>
      </c>
      <c r="C20">
        <v>11978</v>
      </c>
      <c r="D20">
        <v>11050</v>
      </c>
      <c r="E20">
        <v>10681</v>
      </c>
      <c r="F20" s="2">
        <f t="shared" si="0"/>
        <v>11236.333333333334</v>
      </c>
      <c r="I20">
        <v>17</v>
      </c>
      <c r="J20">
        <v>10567</v>
      </c>
      <c r="K20">
        <v>9369</v>
      </c>
      <c r="L20">
        <v>9641</v>
      </c>
      <c r="M20" s="2">
        <f t="shared" si="1"/>
        <v>9859</v>
      </c>
      <c r="O20" s="5">
        <v>15</v>
      </c>
      <c r="P20" s="6">
        <f t="shared" si="2"/>
        <v>11.777333333333335</v>
      </c>
      <c r="Q20" s="6">
        <f t="shared" si="3"/>
        <v>12.248666666666667</v>
      </c>
      <c r="R20" s="6">
        <f t="shared" si="4"/>
        <v>15.933999999999999</v>
      </c>
      <c r="S20" s="6">
        <f t="shared" si="5"/>
        <v>16.991666666666667</v>
      </c>
      <c r="T20" s="6">
        <f t="shared" si="6"/>
        <v>7.2134891882712555</v>
      </c>
      <c r="U20" s="6">
        <f t="shared" si="7"/>
        <v>7.5314047787514289</v>
      </c>
      <c r="V20" s="6">
        <f t="shared" si="8"/>
        <v>5.6884649177858666</v>
      </c>
      <c r="W20" s="6">
        <f t="shared" si="9"/>
        <v>5.290044139283963</v>
      </c>
      <c r="X20" s="4">
        <f t="shared" si="10"/>
        <v>1.7614764088234803E-2</v>
      </c>
      <c r="Y20" s="4">
        <f t="shared" si="11"/>
        <v>1.7012332917322442E-2</v>
      </c>
      <c r="Z20" s="4">
        <f t="shared" si="12"/>
        <v>9.613686815894186E-2</v>
      </c>
      <c r="AA20" s="4">
        <f t="shared" si="13"/>
        <v>5.6415284247479755E-2</v>
      </c>
    </row>
    <row r="21" spans="2:27" x14ac:dyDescent="0.2">
      <c r="B21">
        <v>18</v>
      </c>
      <c r="C21">
        <v>11846</v>
      </c>
      <c r="D21">
        <v>11116</v>
      </c>
      <c r="E21">
        <v>10932</v>
      </c>
      <c r="F21" s="2">
        <f t="shared" si="0"/>
        <v>11298</v>
      </c>
      <c r="I21">
        <v>18</v>
      </c>
      <c r="J21">
        <v>10993</v>
      </c>
      <c r="K21">
        <v>10681</v>
      </c>
      <c r="L21">
        <v>10723</v>
      </c>
      <c r="M21" s="2">
        <f t="shared" si="1"/>
        <v>10799</v>
      </c>
      <c r="O21" s="5">
        <v>16</v>
      </c>
      <c r="P21" s="6">
        <f t="shared" si="2"/>
        <v>11.668666666666667</v>
      </c>
      <c r="Q21" s="6">
        <f t="shared" si="3"/>
        <v>12.473333333333334</v>
      </c>
      <c r="R21" s="6">
        <f t="shared" si="4"/>
        <v>16.180333333333333</v>
      </c>
      <c r="S21" s="6">
        <f t="shared" si="5"/>
        <v>16.625</v>
      </c>
      <c r="T21" s="6">
        <f t="shared" si="6"/>
        <v>7.2806661715134551</v>
      </c>
      <c r="U21" s="6">
        <f t="shared" si="7"/>
        <v>7.3957509353287012</v>
      </c>
      <c r="V21" s="6">
        <f t="shared" si="8"/>
        <v>5.6018623431738117</v>
      </c>
      <c r="W21" s="6">
        <f t="shared" si="9"/>
        <v>5.4067167919799504</v>
      </c>
      <c r="X21" s="4">
        <f t="shared" si="10"/>
        <v>2.4045452571800949E-2</v>
      </c>
      <c r="Y21" s="4">
        <f t="shared" si="11"/>
        <v>2.1787681416915793E-2</v>
      </c>
      <c r="Z21" s="4">
        <f t="shared" si="12"/>
        <v>7.33351961477164E-2</v>
      </c>
      <c r="AA21" s="4">
        <f t="shared" si="13"/>
        <v>2.1451066766022219E-2</v>
      </c>
    </row>
    <row r="22" spans="2:27" x14ac:dyDescent="0.2">
      <c r="B22">
        <v>19</v>
      </c>
      <c r="C22">
        <v>11145</v>
      </c>
      <c r="D22">
        <v>11933</v>
      </c>
      <c r="E22">
        <v>11289</v>
      </c>
      <c r="F22" s="2">
        <f t="shared" si="0"/>
        <v>11455.666666666666</v>
      </c>
      <c r="I22">
        <v>19</v>
      </c>
      <c r="J22">
        <v>10973</v>
      </c>
      <c r="K22">
        <v>10950</v>
      </c>
      <c r="L22">
        <v>9906</v>
      </c>
      <c r="M22" s="2">
        <f t="shared" si="1"/>
        <v>10609.666666666666</v>
      </c>
      <c r="O22" s="5">
        <v>17</v>
      </c>
      <c r="P22" s="6">
        <f t="shared" si="2"/>
        <v>11.236333333333334</v>
      </c>
      <c r="Q22" s="6">
        <f t="shared" si="3"/>
        <v>9.859</v>
      </c>
      <c r="R22" s="6">
        <f t="shared" si="4"/>
        <v>16.243666666666666</v>
      </c>
      <c r="S22" s="6">
        <f t="shared" si="5"/>
        <v>17.797666666666668</v>
      </c>
      <c r="T22" s="6">
        <f t="shared" si="6"/>
        <v>7.5607997864071912</v>
      </c>
      <c r="U22" s="6">
        <f t="shared" si="7"/>
        <v>9.3568989417452748</v>
      </c>
      <c r="V22" s="6">
        <f t="shared" si="8"/>
        <v>5.5800209312347375</v>
      </c>
      <c r="W22" s="6">
        <f t="shared" si="9"/>
        <v>5.0504747813383775</v>
      </c>
      <c r="X22" s="4">
        <f t="shared" si="10"/>
        <v>4.8560750238103877E-2</v>
      </c>
      <c r="Y22" s="4">
        <f t="shared" si="11"/>
        <v>5.2013272740943507E-2</v>
      </c>
      <c r="Z22" s="4">
        <f t="shared" si="12"/>
        <v>5.9001060720570285E-2</v>
      </c>
      <c r="AA22" s="4">
        <f t="shared" si="13"/>
        <v>1.8205230881967675E-2</v>
      </c>
    </row>
    <row r="23" spans="2:27" x14ac:dyDescent="0.2">
      <c r="B23">
        <v>20</v>
      </c>
      <c r="C23">
        <v>11554</v>
      </c>
      <c r="D23">
        <v>11690</v>
      </c>
      <c r="E23">
        <v>12188</v>
      </c>
      <c r="F23" s="2">
        <f t="shared" si="0"/>
        <v>11810.666666666666</v>
      </c>
      <c r="I23">
        <v>20</v>
      </c>
      <c r="J23">
        <v>10494</v>
      </c>
      <c r="K23">
        <v>10463</v>
      </c>
      <c r="L23">
        <v>10899</v>
      </c>
      <c r="M23" s="2">
        <f t="shared" si="1"/>
        <v>10618.666666666666</v>
      </c>
      <c r="O23" s="5">
        <v>18</v>
      </c>
      <c r="P23" s="6">
        <f t="shared" si="2"/>
        <v>11.298</v>
      </c>
      <c r="Q23" s="6">
        <f t="shared" si="3"/>
        <v>10.798999999999999</v>
      </c>
      <c r="R23" s="6">
        <f t="shared" si="4"/>
        <v>15.815333333333333</v>
      </c>
      <c r="S23" s="6">
        <f t="shared" si="5"/>
        <v>18.213000000000001</v>
      </c>
      <c r="T23" s="6">
        <f t="shared" si="6"/>
        <v>7.5195314804980233</v>
      </c>
      <c r="U23" s="6">
        <f t="shared" si="7"/>
        <v>8.5424267679106105</v>
      </c>
      <c r="V23" s="6">
        <f t="shared" si="8"/>
        <v>5.731146988154955</v>
      </c>
      <c r="W23" s="6">
        <f t="shared" si="9"/>
        <v>4.9353026226687895</v>
      </c>
      <c r="X23" s="4">
        <f t="shared" si="10"/>
        <v>3.4936124193140419E-2</v>
      </c>
      <c r="Y23" s="4">
        <f t="shared" si="11"/>
        <v>1.2801755465347129E-2</v>
      </c>
      <c r="Z23" s="4">
        <f t="shared" si="12"/>
        <v>2.6372317244613419E-2</v>
      </c>
      <c r="AA23" s="4">
        <f t="shared" si="13"/>
        <v>4.5477502641197723E-2</v>
      </c>
    </row>
    <row r="24" spans="2:27" x14ac:dyDescent="0.2">
      <c r="B24">
        <v>21</v>
      </c>
      <c r="C24">
        <v>12631</v>
      </c>
      <c r="D24">
        <v>11951</v>
      </c>
      <c r="E24">
        <v>11861</v>
      </c>
      <c r="F24" s="2">
        <f t="shared" si="0"/>
        <v>12147.666666666666</v>
      </c>
      <c r="I24">
        <v>21</v>
      </c>
      <c r="J24">
        <v>10980</v>
      </c>
      <c r="K24">
        <v>10507</v>
      </c>
      <c r="L24">
        <v>10588</v>
      </c>
      <c r="M24" s="2">
        <f t="shared" si="1"/>
        <v>10691.666666666666</v>
      </c>
      <c r="O24" s="5">
        <v>19</v>
      </c>
      <c r="P24" s="6">
        <f t="shared" si="2"/>
        <v>11.455666666666666</v>
      </c>
      <c r="Q24" s="6">
        <f t="shared" si="3"/>
        <v>10.609666666666666</v>
      </c>
      <c r="R24" s="6">
        <f t="shared" si="4"/>
        <v>15.723666666666666</v>
      </c>
      <c r="S24" s="6">
        <f t="shared" si="5"/>
        <v>17.306999999999999</v>
      </c>
      <c r="T24" s="6">
        <f t="shared" si="6"/>
        <v>7.416038641720256</v>
      </c>
      <c r="U24" s="6">
        <f t="shared" si="7"/>
        <v>8.6948694586697677</v>
      </c>
      <c r="V24" s="6">
        <f t="shared" si="8"/>
        <v>5.7645587331199257</v>
      </c>
      <c r="W24" s="6">
        <f t="shared" si="9"/>
        <v>5.193659598235782</v>
      </c>
      <c r="X24" s="4">
        <f t="shared" si="10"/>
        <v>2.9907207381741987E-2</v>
      </c>
      <c r="Y24" s="4">
        <f t="shared" si="11"/>
        <v>4.6905909218753421E-2</v>
      </c>
      <c r="Z24" s="4">
        <f t="shared" si="12"/>
        <v>1.7994812850501491E-2</v>
      </c>
      <c r="AA24" s="4">
        <f t="shared" si="13"/>
        <v>1.2461313610602591E-2</v>
      </c>
    </row>
    <row r="25" spans="2:27" x14ac:dyDescent="0.2">
      <c r="B25">
        <v>22</v>
      </c>
      <c r="C25">
        <v>8121</v>
      </c>
      <c r="D25">
        <v>7855</v>
      </c>
      <c r="E25">
        <v>8055</v>
      </c>
      <c r="F25" s="2">
        <f t="shared" si="0"/>
        <v>8010.333333333333</v>
      </c>
      <c r="I25">
        <v>22</v>
      </c>
      <c r="J25">
        <v>8590</v>
      </c>
      <c r="K25">
        <v>8561</v>
      </c>
      <c r="L25">
        <v>8013</v>
      </c>
      <c r="M25" s="2">
        <f t="shared" si="1"/>
        <v>8388</v>
      </c>
      <c r="O25" s="5">
        <v>20</v>
      </c>
      <c r="P25" s="6">
        <f t="shared" si="2"/>
        <v>11.810666666666666</v>
      </c>
      <c r="Q25" s="6">
        <f t="shared" si="3"/>
        <v>10.618666666666666</v>
      </c>
      <c r="R25" s="6">
        <f t="shared" si="4"/>
        <v>15.522666666666666</v>
      </c>
      <c r="S25" s="6">
        <f t="shared" si="5"/>
        <v>16.446333333333332</v>
      </c>
      <c r="T25" s="6">
        <f t="shared" si="6"/>
        <v>7.1931305034996624</v>
      </c>
      <c r="U25" s="6">
        <f t="shared" si="7"/>
        <v>8.6875</v>
      </c>
      <c r="V25" s="6">
        <f t="shared" si="8"/>
        <v>5.8392028861020444</v>
      </c>
      <c r="W25" s="6">
        <f t="shared" si="9"/>
        <v>5.4654532925272106</v>
      </c>
      <c r="X25" s="4">
        <f t="shared" si="10"/>
        <v>2.3074948777486382E-2</v>
      </c>
      <c r="Y25" s="4">
        <f t="shared" si="11"/>
        <v>1.8705662144926777E-2</v>
      </c>
      <c r="Z25" s="4">
        <f t="shared" si="12"/>
        <v>2.7639448238711509E-2</v>
      </c>
      <c r="AA25" s="4">
        <f t="shared" si="13"/>
        <v>1.1695252467640584E-2</v>
      </c>
    </row>
    <row r="26" spans="2:27" x14ac:dyDescent="0.2">
      <c r="B26">
        <v>23</v>
      </c>
      <c r="C26">
        <v>8923</v>
      </c>
      <c r="D26">
        <v>8694</v>
      </c>
      <c r="E26">
        <v>8965</v>
      </c>
      <c r="F26" s="2">
        <f t="shared" si="0"/>
        <v>8860.6666666666661</v>
      </c>
      <c r="I26">
        <v>23</v>
      </c>
      <c r="J26">
        <v>8624</v>
      </c>
      <c r="K26">
        <v>8482</v>
      </c>
      <c r="L26">
        <v>8102</v>
      </c>
      <c r="M26" s="2">
        <f t="shared" si="1"/>
        <v>8402.6666666666661</v>
      </c>
      <c r="O26" s="5">
        <v>21</v>
      </c>
      <c r="P26" s="6">
        <f t="shared" si="2"/>
        <v>12.147666666666666</v>
      </c>
      <c r="Q26" s="6">
        <f t="shared" si="3"/>
        <v>10.691666666666666</v>
      </c>
      <c r="R26" s="6">
        <f t="shared" si="4"/>
        <v>16.385999999999999</v>
      </c>
      <c r="S26" s="6">
        <f t="shared" si="5"/>
        <v>18.151</v>
      </c>
      <c r="T26" s="6">
        <f t="shared" si="6"/>
        <v>6.9935790138023775</v>
      </c>
      <c r="U26" s="6">
        <f t="shared" si="7"/>
        <v>8.6281839438815275</v>
      </c>
      <c r="V26" s="6">
        <f t="shared" si="8"/>
        <v>5.5315513243012333</v>
      </c>
      <c r="W26" s="6">
        <f t="shared" si="9"/>
        <v>4.9521605788478142</v>
      </c>
      <c r="X26" s="4">
        <f t="shared" si="10"/>
        <v>2.8296596825720742E-2</v>
      </c>
      <c r="Y26" s="4">
        <f t="shared" si="11"/>
        <v>1.9318479133006061E-2</v>
      </c>
      <c r="Z26" s="4">
        <f t="shared" si="12"/>
        <v>5.5090951618156372E-2</v>
      </c>
      <c r="AA26" s="4">
        <f t="shared" si="13"/>
        <v>9.5885703537510834E-3</v>
      </c>
    </row>
    <row r="27" spans="2:27" x14ac:dyDescent="0.2">
      <c r="B27">
        <v>24</v>
      </c>
      <c r="C27">
        <v>9374</v>
      </c>
      <c r="D27">
        <v>9058</v>
      </c>
      <c r="E27">
        <v>8622</v>
      </c>
      <c r="F27" s="2">
        <f t="shared" si="0"/>
        <v>9018</v>
      </c>
      <c r="I27">
        <v>24</v>
      </c>
      <c r="J27">
        <v>8241</v>
      </c>
      <c r="K27">
        <v>8956</v>
      </c>
      <c r="L27">
        <v>8440</v>
      </c>
      <c r="M27" s="2">
        <f t="shared" si="1"/>
        <v>8545.6666666666661</v>
      </c>
      <c r="O27" s="5">
        <v>22</v>
      </c>
      <c r="P27" s="6">
        <f t="shared" si="2"/>
        <v>8.0103333333333335</v>
      </c>
      <c r="Q27" s="6">
        <f t="shared" si="3"/>
        <v>8.3879999999999999</v>
      </c>
      <c r="R27" s="6">
        <f t="shared" si="4"/>
        <v>15.917666666666666</v>
      </c>
      <c r="S27" s="6">
        <f t="shared" si="5"/>
        <v>15.971666666666666</v>
      </c>
      <c r="T27" s="6">
        <f t="shared" si="6"/>
        <v>10.605759227664267</v>
      </c>
      <c r="U27" s="6">
        <f t="shared" si="7"/>
        <v>10.997814337943094</v>
      </c>
      <c r="V27" s="6">
        <f t="shared" si="8"/>
        <v>5.6943019286746388</v>
      </c>
      <c r="W27" s="6">
        <f t="shared" si="9"/>
        <v>5.6278827089637904</v>
      </c>
      <c r="X27" s="4">
        <f t="shared" si="10"/>
        <v>1.4118496690106262E-2</v>
      </c>
      <c r="Y27" s="4">
        <f t="shared" si="11"/>
        <v>3.1643921334968725E-2</v>
      </c>
      <c r="Z27" s="4">
        <f t="shared" si="12"/>
        <v>3.3874753268689495E-2</v>
      </c>
      <c r="AA27" s="4">
        <f t="shared" si="13"/>
        <v>1.6760104272864566E-2</v>
      </c>
    </row>
    <row r="28" spans="2:27" x14ac:dyDescent="0.2">
      <c r="B28">
        <v>25</v>
      </c>
      <c r="C28">
        <v>8566</v>
      </c>
      <c r="D28">
        <v>8770</v>
      </c>
      <c r="E28">
        <v>8134</v>
      </c>
      <c r="F28" s="2">
        <f t="shared" si="0"/>
        <v>8490</v>
      </c>
      <c r="I28">
        <v>25</v>
      </c>
      <c r="J28">
        <v>8625</v>
      </c>
      <c r="K28">
        <v>8879</v>
      </c>
      <c r="L28">
        <v>8261</v>
      </c>
      <c r="M28" s="2">
        <f t="shared" si="1"/>
        <v>8588.3333333333339</v>
      </c>
      <c r="O28" s="5">
        <v>23</v>
      </c>
      <c r="P28" s="6">
        <f t="shared" si="2"/>
        <v>8.8606666666666669</v>
      </c>
      <c r="Q28" s="6">
        <f t="shared" si="3"/>
        <v>8.4026666666666667</v>
      </c>
      <c r="R28" s="6">
        <f t="shared" si="4"/>
        <v>15.118333333333334</v>
      </c>
      <c r="S28" s="6">
        <f t="shared" si="5"/>
        <v>17.228333333333332</v>
      </c>
      <c r="T28" s="6">
        <f t="shared" si="6"/>
        <v>9.5879542547588592</v>
      </c>
      <c r="U28" s="6">
        <f t="shared" si="7"/>
        <v>10.978617899079657</v>
      </c>
      <c r="V28" s="6">
        <f t="shared" si="8"/>
        <v>5.9953698599933851</v>
      </c>
      <c r="W28" s="6">
        <f t="shared" si="9"/>
        <v>5.217374480023218</v>
      </c>
      <c r="X28" s="4">
        <f t="shared" si="10"/>
        <v>1.344051628269805E-2</v>
      </c>
      <c r="Y28" s="4">
        <f t="shared" si="11"/>
        <v>2.6225645016895314E-2</v>
      </c>
      <c r="Z28" s="4">
        <f t="shared" si="12"/>
        <v>1.8121464459519974E-2</v>
      </c>
      <c r="AA28" s="4">
        <f t="shared" si="13"/>
        <v>1.8327198559493291E-2</v>
      </c>
    </row>
    <row r="29" spans="2:27" x14ac:dyDescent="0.2">
      <c r="B29">
        <v>26</v>
      </c>
      <c r="C29">
        <v>9619</v>
      </c>
      <c r="D29">
        <v>9063</v>
      </c>
      <c r="E29">
        <v>8507</v>
      </c>
      <c r="F29" s="2">
        <f t="shared" si="0"/>
        <v>9063</v>
      </c>
      <c r="I29">
        <v>26</v>
      </c>
      <c r="J29">
        <v>9025</v>
      </c>
      <c r="K29">
        <v>9221</v>
      </c>
      <c r="L29">
        <v>8869</v>
      </c>
      <c r="M29" s="2">
        <f t="shared" si="1"/>
        <v>9038.3333333333339</v>
      </c>
      <c r="O29" s="5">
        <v>24</v>
      </c>
      <c r="P29" s="6">
        <f t="shared" si="2"/>
        <v>9.0180000000000007</v>
      </c>
      <c r="Q29" s="6">
        <f t="shared" si="3"/>
        <v>8.5456666666666656</v>
      </c>
      <c r="R29" s="6">
        <f t="shared" si="4"/>
        <v>13.701000000000001</v>
      </c>
      <c r="S29" s="6">
        <f t="shared" si="5"/>
        <v>16.684666666666669</v>
      </c>
      <c r="T29" s="6">
        <f t="shared" si="6"/>
        <v>9.4206771641901383</v>
      </c>
      <c r="U29" s="6">
        <f t="shared" si="7"/>
        <v>10.794905800210636</v>
      </c>
      <c r="V29" s="6">
        <f t="shared" si="8"/>
        <v>6.6155755054375591</v>
      </c>
      <c r="W29" s="6">
        <f t="shared" si="9"/>
        <v>5.38738162784193</v>
      </c>
      <c r="X29" s="4">
        <f t="shared" si="10"/>
        <v>3.4187500707376167E-2</v>
      </c>
      <c r="Y29" s="4">
        <f t="shared" si="11"/>
        <v>3.5258645002040699E-2</v>
      </c>
      <c r="Z29" s="4">
        <f t="shared" si="12"/>
        <v>4.3090622611188283E-2</v>
      </c>
      <c r="AA29" s="4">
        <f t="shared" si="13"/>
        <v>4.1960577400824303E-2</v>
      </c>
    </row>
    <row r="30" spans="2:27" x14ac:dyDescent="0.2">
      <c r="B30">
        <v>27</v>
      </c>
      <c r="C30">
        <v>9465</v>
      </c>
      <c r="D30">
        <v>8585</v>
      </c>
      <c r="E30">
        <v>9803</v>
      </c>
      <c r="F30" s="2">
        <f t="shared" si="0"/>
        <v>9284.3333333333339</v>
      </c>
      <c r="I30">
        <v>27</v>
      </c>
      <c r="J30">
        <v>9342</v>
      </c>
      <c r="K30">
        <v>9013</v>
      </c>
      <c r="L30">
        <v>9799</v>
      </c>
      <c r="M30" s="2">
        <f t="shared" si="1"/>
        <v>9384.6666666666661</v>
      </c>
      <c r="O30" s="5">
        <v>25</v>
      </c>
      <c r="P30" s="6">
        <f t="shared" si="2"/>
        <v>8.49</v>
      </c>
      <c r="Q30" s="6">
        <f t="shared" si="3"/>
        <v>8.5883333333333347</v>
      </c>
      <c r="R30" s="6">
        <f t="shared" si="4"/>
        <v>14.759</v>
      </c>
      <c r="S30" s="6">
        <f t="shared" si="5"/>
        <v>15.887</v>
      </c>
      <c r="T30" s="6">
        <f t="shared" si="6"/>
        <v>10.006556733411857</v>
      </c>
      <c r="U30" s="6">
        <f t="shared" si="7"/>
        <v>10.741276926062486</v>
      </c>
      <c r="V30" s="6">
        <f t="shared" si="8"/>
        <v>6.1413374889897687</v>
      </c>
      <c r="W30" s="6">
        <f t="shared" si="9"/>
        <v>5.6578754117622374</v>
      </c>
      <c r="X30" s="4">
        <f t="shared" si="10"/>
        <v>3.1230743781722591E-2</v>
      </c>
      <c r="Y30" s="4">
        <f t="shared" si="11"/>
        <v>2.9531474469233397E-2</v>
      </c>
      <c r="Z30" s="4">
        <f t="shared" si="12"/>
        <v>3.7428924213930945E-2</v>
      </c>
      <c r="AA30" s="4">
        <f t="shared" si="13"/>
        <v>3.4831072214765869E-2</v>
      </c>
    </row>
    <row r="31" spans="2:27" x14ac:dyDescent="0.2">
      <c r="B31">
        <v>28</v>
      </c>
      <c r="C31">
        <v>9595</v>
      </c>
      <c r="D31">
        <v>10013</v>
      </c>
      <c r="E31">
        <v>8912</v>
      </c>
      <c r="F31" s="2">
        <f t="shared" si="0"/>
        <v>9506.6666666666661</v>
      </c>
      <c r="I31">
        <v>28</v>
      </c>
      <c r="J31">
        <v>8993</v>
      </c>
      <c r="K31">
        <v>8642</v>
      </c>
      <c r="L31">
        <v>9124</v>
      </c>
      <c r="M31" s="2">
        <f t="shared" si="1"/>
        <v>8919.6666666666661</v>
      </c>
      <c r="O31" s="5">
        <v>26</v>
      </c>
      <c r="P31" s="6">
        <f t="shared" si="2"/>
        <v>9.0630000000000006</v>
      </c>
      <c r="Q31" s="6">
        <f t="shared" si="3"/>
        <v>9.038333333333334</v>
      </c>
      <c r="R31" s="6">
        <f t="shared" si="4"/>
        <v>14.972</v>
      </c>
      <c r="S31" s="6">
        <f t="shared" si="5"/>
        <v>17.268666666666668</v>
      </c>
      <c r="T31" s="6">
        <f t="shared" si="6"/>
        <v>9.3739012100481816</v>
      </c>
      <c r="U31" s="6">
        <f t="shared" si="7"/>
        <v>10.206490872210953</v>
      </c>
      <c r="V31" s="6">
        <f t="shared" si="8"/>
        <v>6.0539674058242054</v>
      </c>
      <c r="W31" s="6">
        <f t="shared" si="9"/>
        <v>5.2051885881944173</v>
      </c>
      <c r="X31" s="4">
        <f t="shared" si="10"/>
        <v>5.0090709367297322E-2</v>
      </c>
      <c r="Y31" s="4">
        <f t="shared" si="11"/>
        <v>1.5933506747169781E-2</v>
      </c>
      <c r="Z31" s="4">
        <f t="shared" si="12"/>
        <v>3.1879977896766484E-2</v>
      </c>
      <c r="AA31" s="4">
        <f t="shared" si="13"/>
        <v>1.9061281205129746E-2</v>
      </c>
    </row>
    <row r="32" spans="2:27" x14ac:dyDescent="0.2">
      <c r="B32">
        <v>29</v>
      </c>
      <c r="C32">
        <v>9178</v>
      </c>
      <c r="D32">
        <v>10278</v>
      </c>
      <c r="E32">
        <v>9215</v>
      </c>
      <c r="F32" s="2">
        <f t="shared" si="0"/>
        <v>9557</v>
      </c>
      <c r="I32">
        <v>29</v>
      </c>
      <c r="J32">
        <v>9727</v>
      </c>
      <c r="K32">
        <v>10279</v>
      </c>
      <c r="L32">
        <v>9821</v>
      </c>
      <c r="M32" s="2">
        <f t="shared" si="1"/>
        <v>9942.3333333333339</v>
      </c>
      <c r="O32" s="5">
        <v>27</v>
      </c>
      <c r="P32" s="6">
        <f t="shared" si="2"/>
        <v>9.2843333333333344</v>
      </c>
      <c r="Q32" s="6">
        <f t="shared" si="3"/>
        <v>9.384666666666666</v>
      </c>
      <c r="R32" s="6">
        <f t="shared" si="4"/>
        <v>13.683</v>
      </c>
      <c r="S32" s="6">
        <f t="shared" si="5"/>
        <v>17.442666666666668</v>
      </c>
      <c r="T32" s="6">
        <f t="shared" si="6"/>
        <v>9.1504326284421786</v>
      </c>
      <c r="U32" s="6">
        <f t="shared" si="7"/>
        <v>9.8298287987497339</v>
      </c>
      <c r="V32" s="6">
        <f t="shared" si="8"/>
        <v>6.6242783015420592</v>
      </c>
      <c r="W32" s="6">
        <f t="shared" si="9"/>
        <v>5.153264026907201</v>
      </c>
      <c r="X32" s="4">
        <f t="shared" si="10"/>
        <v>5.5296894573073609E-2</v>
      </c>
      <c r="Y32" s="4">
        <f t="shared" si="11"/>
        <v>3.4343078443457638E-2</v>
      </c>
      <c r="Z32" s="4">
        <f t="shared" si="12"/>
        <v>5.0819079297626447E-2</v>
      </c>
      <c r="AA32" s="4">
        <f t="shared" si="13"/>
        <v>2.9338089924387196E-2</v>
      </c>
    </row>
    <row r="33" spans="2:27" x14ac:dyDescent="0.2">
      <c r="B33">
        <v>30</v>
      </c>
      <c r="C33">
        <v>9799</v>
      </c>
      <c r="D33">
        <v>10842</v>
      </c>
      <c r="E33">
        <v>9347</v>
      </c>
      <c r="F33" s="2">
        <f t="shared" si="0"/>
        <v>9996</v>
      </c>
      <c r="I33">
        <v>30</v>
      </c>
      <c r="J33">
        <v>10866</v>
      </c>
      <c r="K33">
        <v>9953</v>
      </c>
      <c r="L33">
        <v>10423</v>
      </c>
      <c r="M33" s="2">
        <f t="shared" si="1"/>
        <v>10414</v>
      </c>
      <c r="O33" s="5">
        <v>28</v>
      </c>
      <c r="P33" s="6">
        <f t="shared" si="2"/>
        <v>9.5066666666666659</v>
      </c>
      <c r="Q33" s="6">
        <f t="shared" si="3"/>
        <v>8.9196666666666662</v>
      </c>
      <c r="R33" s="6">
        <f t="shared" si="4"/>
        <v>15.186</v>
      </c>
      <c r="S33" s="6">
        <f t="shared" si="5"/>
        <v>16.555666666666667</v>
      </c>
      <c r="T33" s="6">
        <f t="shared" si="6"/>
        <v>8.9364305750350645</v>
      </c>
      <c r="U33" s="6">
        <f t="shared" si="7"/>
        <v>10.342277364624987</v>
      </c>
      <c r="V33" s="6">
        <f t="shared" si="8"/>
        <v>5.9686553404451468</v>
      </c>
      <c r="W33" s="6">
        <f t="shared" si="9"/>
        <v>5.4293595344997687</v>
      </c>
      <c r="X33" s="4">
        <f t="shared" si="10"/>
        <v>4.7734974886602465E-2</v>
      </c>
      <c r="Y33" s="4">
        <f t="shared" si="11"/>
        <v>2.2814011693526429E-2</v>
      </c>
      <c r="Z33" s="4">
        <f t="shared" si="12"/>
        <v>6.4435640075710565E-2</v>
      </c>
      <c r="AA33" s="4">
        <f t="shared" si="13"/>
        <v>9.9110469325735199E-3</v>
      </c>
    </row>
    <row r="34" spans="2:27" x14ac:dyDescent="0.2">
      <c r="B34">
        <v>31</v>
      </c>
      <c r="C34">
        <v>9608</v>
      </c>
      <c r="D34">
        <v>9875</v>
      </c>
      <c r="E34">
        <v>10805</v>
      </c>
      <c r="F34" s="2">
        <f t="shared" si="0"/>
        <v>10096</v>
      </c>
      <c r="I34">
        <v>31</v>
      </c>
      <c r="J34">
        <v>10806</v>
      </c>
      <c r="K34">
        <v>9876</v>
      </c>
      <c r="L34">
        <v>10696</v>
      </c>
      <c r="M34" s="2">
        <f t="shared" si="1"/>
        <v>10459.333333333334</v>
      </c>
      <c r="O34" s="5">
        <v>29</v>
      </c>
      <c r="P34" s="6">
        <f t="shared" si="2"/>
        <v>9.5570000000000004</v>
      </c>
      <c r="Q34" s="6">
        <f t="shared" si="3"/>
        <v>9.9423333333333339</v>
      </c>
      <c r="R34" s="6">
        <f t="shared" si="4"/>
        <v>14.707000000000001</v>
      </c>
      <c r="S34" s="6">
        <f t="shared" si="5"/>
        <v>17.612333333333332</v>
      </c>
      <c r="T34" s="6">
        <f t="shared" si="6"/>
        <v>8.8893655610198454</v>
      </c>
      <c r="U34" s="6">
        <f t="shared" si="7"/>
        <v>9.2784725248935533</v>
      </c>
      <c r="V34" s="6">
        <f t="shared" si="8"/>
        <v>6.1630516080777857</v>
      </c>
      <c r="W34" s="6">
        <f t="shared" si="9"/>
        <v>5.1036205689195073</v>
      </c>
      <c r="X34" s="4">
        <f t="shared" si="10"/>
        <v>5.3369018539988627E-2</v>
      </c>
      <c r="Y34" s="4">
        <f t="shared" si="11"/>
        <v>2.4253110919405428E-2</v>
      </c>
      <c r="Z34" s="4">
        <f t="shared" si="12"/>
        <v>5.9284319645712428E-3</v>
      </c>
      <c r="AA34" s="4">
        <f t="shared" si="13"/>
        <v>3.3781771287279785E-2</v>
      </c>
    </row>
    <row r="35" spans="2:27" x14ac:dyDescent="0.2">
      <c r="B35">
        <v>32</v>
      </c>
      <c r="C35">
        <v>10337</v>
      </c>
      <c r="D35">
        <v>10020</v>
      </c>
      <c r="E35">
        <v>10057</v>
      </c>
      <c r="F35" s="2">
        <f t="shared" si="0"/>
        <v>10138</v>
      </c>
      <c r="I35">
        <v>32</v>
      </c>
      <c r="J35">
        <v>9586</v>
      </c>
      <c r="K35">
        <v>9918</v>
      </c>
      <c r="L35">
        <v>10356</v>
      </c>
      <c r="M35" s="2">
        <f t="shared" si="1"/>
        <v>9953.3333333333339</v>
      </c>
      <c r="O35" s="5">
        <v>30</v>
      </c>
      <c r="P35" s="6">
        <f t="shared" si="2"/>
        <v>9.9960000000000004</v>
      </c>
      <c r="Q35" s="6">
        <f t="shared" si="3"/>
        <v>10.414</v>
      </c>
      <c r="R35" s="6">
        <f t="shared" si="4"/>
        <v>15.653666666666666</v>
      </c>
      <c r="S35" s="6">
        <f t="shared" si="5"/>
        <v>16.981666666666669</v>
      </c>
      <c r="T35" s="6">
        <f t="shared" si="6"/>
        <v>8.498966253167934</v>
      </c>
      <c r="U35" s="6">
        <f t="shared" si="7"/>
        <v>8.8582357083413363</v>
      </c>
      <c r="V35" s="6">
        <f t="shared" si="8"/>
        <v>5.7903366623368333</v>
      </c>
      <c r="W35" s="6">
        <f t="shared" si="9"/>
        <v>5.2931592894297763</v>
      </c>
      <c r="X35" s="4">
        <f t="shared" si="10"/>
        <v>6.2627660168374399E-2</v>
      </c>
      <c r="Y35" s="4">
        <f t="shared" si="11"/>
        <v>3.579652525493994E-2</v>
      </c>
      <c r="Z35" s="4">
        <f t="shared" si="12"/>
        <v>5.8150712912309097E-2</v>
      </c>
      <c r="AA35" s="4">
        <f t="shared" si="13"/>
        <v>1.0078957541669988E-2</v>
      </c>
    </row>
    <row r="36" spans="2:27" x14ac:dyDescent="0.2">
      <c r="B36">
        <v>33</v>
      </c>
      <c r="C36">
        <v>6285</v>
      </c>
      <c r="D36">
        <v>6322</v>
      </c>
      <c r="E36">
        <v>6052</v>
      </c>
      <c r="F36" s="2">
        <f t="shared" si="0"/>
        <v>6219.666666666667</v>
      </c>
      <c r="I36">
        <v>33</v>
      </c>
      <c r="J36">
        <v>6569</v>
      </c>
      <c r="K36">
        <v>6167</v>
      </c>
      <c r="L36">
        <v>6224</v>
      </c>
      <c r="M36" s="2">
        <f t="shared" si="1"/>
        <v>6320</v>
      </c>
      <c r="O36" s="5">
        <v>31</v>
      </c>
      <c r="P36" s="6">
        <f t="shared" si="2"/>
        <v>10.096</v>
      </c>
      <c r="Q36" s="6">
        <f t="shared" si="3"/>
        <v>10.459333333333333</v>
      </c>
      <c r="R36" s="6">
        <f t="shared" si="4"/>
        <v>14.957000000000001</v>
      </c>
      <c r="S36" s="6">
        <f t="shared" si="5"/>
        <v>16.690666666666669</v>
      </c>
      <c r="T36" s="6">
        <f t="shared" si="6"/>
        <v>8.4147847332276822</v>
      </c>
      <c r="U36" s="6">
        <f t="shared" si="7"/>
        <v>8.8198419274651041</v>
      </c>
      <c r="V36" s="6">
        <f t="shared" si="8"/>
        <v>6.0600387778297788</v>
      </c>
      <c r="W36" s="6">
        <f t="shared" si="9"/>
        <v>5.3854449592586668</v>
      </c>
      <c r="X36" s="4">
        <f t="shared" si="10"/>
        <v>5.0817319167940141E-2</v>
      </c>
      <c r="Y36" s="4">
        <f t="shared" si="11"/>
        <v>3.9669480868009983E-2</v>
      </c>
      <c r="Z36" s="4">
        <f t="shared" si="12"/>
        <v>2.1027413361584937E-2</v>
      </c>
      <c r="AA36" s="4">
        <f t="shared" si="13"/>
        <v>5.0569557348747185E-2</v>
      </c>
    </row>
    <row r="37" spans="2:27" x14ac:dyDescent="0.2">
      <c r="B37">
        <v>34</v>
      </c>
      <c r="C37">
        <v>5441</v>
      </c>
      <c r="D37">
        <v>5720</v>
      </c>
      <c r="E37">
        <v>5628</v>
      </c>
      <c r="F37" s="2">
        <f t="shared" si="0"/>
        <v>5596.333333333333</v>
      </c>
      <c r="I37">
        <v>34</v>
      </c>
      <c r="J37">
        <v>6012</v>
      </c>
      <c r="K37">
        <v>5841</v>
      </c>
      <c r="L37">
        <v>6655</v>
      </c>
      <c r="M37" s="2">
        <f t="shared" si="1"/>
        <v>6169.333333333333</v>
      </c>
      <c r="O37" s="5">
        <v>32</v>
      </c>
      <c r="P37" s="6">
        <f t="shared" si="2"/>
        <v>10.138</v>
      </c>
      <c r="Q37" s="6">
        <f t="shared" si="3"/>
        <v>9.9533333333333331</v>
      </c>
      <c r="R37" s="6">
        <f t="shared" si="4"/>
        <v>14.828333333333333</v>
      </c>
      <c r="S37" s="6">
        <f t="shared" si="5"/>
        <v>15.002333333333334</v>
      </c>
      <c r="T37" s="6">
        <f t="shared" si="6"/>
        <v>8.3799237193397786</v>
      </c>
      <c r="U37" s="6">
        <f t="shared" si="7"/>
        <v>9.2682183523107842</v>
      </c>
      <c r="V37" s="6">
        <f t="shared" si="8"/>
        <v>6.1126222322131056</v>
      </c>
      <c r="W37" s="6">
        <f t="shared" si="9"/>
        <v>5.9915124313995598</v>
      </c>
      <c r="X37" s="4">
        <f t="shared" si="10"/>
        <v>1.3959624375369311E-2</v>
      </c>
      <c r="Y37" s="4">
        <f t="shared" si="11"/>
        <v>3.1682099254672677E-2</v>
      </c>
      <c r="Z37" s="4">
        <f t="shared" si="12"/>
        <v>3.0126824262592781E-2</v>
      </c>
      <c r="AA37" s="4">
        <f t="shared" si="13"/>
        <v>7.6359191340323804E-2</v>
      </c>
    </row>
    <row r="38" spans="2:27" x14ac:dyDescent="0.2">
      <c r="B38">
        <v>35</v>
      </c>
      <c r="C38">
        <v>6814</v>
      </c>
      <c r="D38">
        <v>6656</v>
      </c>
      <c r="E38">
        <v>6122</v>
      </c>
      <c r="F38" s="2">
        <f t="shared" si="0"/>
        <v>6530.666666666667</v>
      </c>
      <c r="I38">
        <v>35</v>
      </c>
      <c r="J38">
        <v>6221</v>
      </c>
      <c r="K38">
        <v>6522</v>
      </c>
      <c r="L38">
        <v>6327</v>
      </c>
      <c r="M38" s="2">
        <f t="shared" si="1"/>
        <v>6356.666666666667</v>
      </c>
      <c r="O38" s="5">
        <v>33</v>
      </c>
      <c r="P38" s="6">
        <f t="shared" si="2"/>
        <v>6.2196666666666669</v>
      </c>
      <c r="Q38" s="6">
        <f t="shared" si="3"/>
        <v>6.32</v>
      </c>
      <c r="R38" s="6">
        <f t="shared" si="4"/>
        <v>15.679</v>
      </c>
      <c r="S38" s="6">
        <f t="shared" si="5"/>
        <v>15.458666666666666</v>
      </c>
      <c r="T38" s="6">
        <f t="shared" si="6"/>
        <v>13.659199314003967</v>
      </c>
      <c r="U38" s="6">
        <f t="shared" si="7"/>
        <v>14.596466244725738</v>
      </c>
      <c r="V38" s="6">
        <f t="shared" si="8"/>
        <v>5.780980929906244</v>
      </c>
      <c r="W38" s="6">
        <f t="shared" si="9"/>
        <v>5.8146455062963609</v>
      </c>
      <c r="X38" s="4">
        <f t="shared" si="10"/>
        <v>1.9215920309938506E-2</v>
      </c>
      <c r="Y38" s="4">
        <f t="shared" si="11"/>
        <v>2.8101372733289616E-2</v>
      </c>
      <c r="Z38" s="4">
        <f t="shared" si="12"/>
        <v>2.9772472686403369E-2</v>
      </c>
      <c r="AA38" s="4">
        <f t="shared" si="13"/>
        <v>6.0878139812337292E-2</v>
      </c>
    </row>
    <row r="39" spans="2:27" x14ac:dyDescent="0.2">
      <c r="B39">
        <v>36</v>
      </c>
      <c r="C39">
        <v>6320</v>
      </c>
      <c r="D39">
        <v>5814</v>
      </c>
      <c r="E39">
        <v>6853</v>
      </c>
      <c r="F39" s="2">
        <f t="shared" si="0"/>
        <v>6329</v>
      </c>
      <c r="I39">
        <v>36</v>
      </c>
      <c r="J39">
        <v>6221</v>
      </c>
      <c r="K39">
        <v>6522</v>
      </c>
      <c r="L39">
        <v>6327</v>
      </c>
      <c r="M39" s="2">
        <f t="shared" si="1"/>
        <v>6356.666666666667</v>
      </c>
      <c r="O39" s="5">
        <v>34</v>
      </c>
      <c r="P39" s="6">
        <f t="shared" si="2"/>
        <v>5.5963333333333329</v>
      </c>
      <c r="Q39" s="6">
        <f t="shared" si="3"/>
        <v>6.1693333333333333</v>
      </c>
      <c r="R39" s="6">
        <f t="shared" si="4"/>
        <v>13.89</v>
      </c>
      <c r="S39" s="6">
        <f t="shared" si="5"/>
        <v>15.436999999999999</v>
      </c>
      <c r="T39" s="6">
        <f t="shared" si="6"/>
        <v>15.180594436833644</v>
      </c>
      <c r="U39" s="6">
        <f t="shared" si="7"/>
        <v>14.95293926950508</v>
      </c>
      <c r="V39" s="6">
        <f t="shared" si="8"/>
        <v>6.5255579553635705</v>
      </c>
      <c r="W39" s="6">
        <f t="shared" si="9"/>
        <v>5.8228066765995123</v>
      </c>
      <c r="X39" s="4">
        <f t="shared" si="10"/>
        <v>2.074240081101017E-2</v>
      </c>
      <c r="Y39" s="4">
        <f t="shared" si="11"/>
        <v>5.6803859390941673E-2</v>
      </c>
      <c r="Z39" s="4">
        <f t="shared" si="12"/>
        <v>4.7494959292305496E-2</v>
      </c>
      <c r="AA39" s="4">
        <f t="shared" si="13"/>
        <v>6.2705703671916233E-2</v>
      </c>
    </row>
    <row r="40" spans="2:27" x14ac:dyDescent="0.2">
      <c r="B40">
        <v>37</v>
      </c>
      <c r="C40">
        <v>6649</v>
      </c>
      <c r="D40">
        <v>6631</v>
      </c>
      <c r="E40">
        <v>6685</v>
      </c>
      <c r="F40" s="2">
        <f t="shared" si="0"/>
        <v>6655</v>
      </c>
      <c r="I40">
        <v>37</v>
      </c>
      <c r="J40">
        <v>6471</v>
      </c>
      <c r="K40">
        <v>6586</v>
      </c>
      <c r="L40">
        <v>7161</v>
      </c>
      <c r="M40" s="2">
        <f t="shared" si="1"/>
        <v>6739.333333333333</v>
      </c>
      <c r="O40" s="5">
        <v>35</v>
      </c>
      <c r="P40" s="6">
        <f t="shared" si="2"/>
        <v>6.5306666666666668</v>
      </c>
      <c r="Q40" s="6">
        <f t="shared" si="3"/>
        <v>6.3566666666666674</v>
      </c>
      <c r="R40" s="6">
        <f t="shared" si="4"/>
        <v>15.387333333333334</v>
      </c>
      <c r="S40" s="6">
        <f t="shared" si="5"/>
        <v>16.386666666666667</v>
      </c>
      <c r="T40" s="6">
        <f t="shared" si="6"/>
        <v>13.008728052266232</v>
      </c>
      <c r="U40" s="6">
        <f t="shared" si="7"/>
        <v>14.512270582066071</v>
      </c>
      <c r="V40" s="6">
        <f t="shared" si="8"/>
        <v>5.890559334517568</v>
      </c>
      <c r="W40" s="6">
        <f t="shared" si="9"/>
        <v>5.4853539462978036</v>
      </c>
      <c r="X40" s="4">
        <f t="shared" si="10"/>
        <v>4.5337265883889796E-2</v>
      </c>
      <c r="Y40" s="4">
        <f t="shared" si="11"/>
        <v>1.961097446010001E-2</v>
      </c>
      <c r="Z40" s="4">
        <f t="shared" si="12"/>
        <v>5.1320615695590828E-2</v>
      </c>
      <c r="AA40" s="4">
        <f t="shared" si="13"/>
        <v>5.8460005577124038E-2</v>
      </c>
    </row>
    <row r="41" spans="2:27" x14ac:dyDescent="0.2">
      <c r="B41">
        <v>38</v>
      </c>
      <c r="C41">
        <v>6884</v>
      </c>
      <c r="D41">
        <v>6423</v>
      </c>
      <c r="E41">
        <v>6968</v>
      </c>
      <c r="F41" s="2">
        <f t="shared" si="0"/>
        <v>6758.333333333333</v>
      </c>
      <c r="I41">
        <v>38</v>
      </c>
      <c r="J41">
        <v>6506</v>
      </c>
      <c r="K41">
        <v>7202</v>
      </c>
      <c r="L41">
        <v>6399</v>
      </c>
      <c r="M41" s="2">
        <f t="shared" si="1"/>
        <v>6702.333333333333</v>
      </c>
      <c r="O41" s="5">
        <v>36</v>
      </c>
      <c r="P41" s="6">
        <f t="shared" si="2"/>
        <v>6.3289999999999997</v>
      </c>
      <c r="Q41" s="6">
        <f t="shared" si="3"/>
        <v>6.3566666666666674</v>
      </c>
      <c r="R41" s="6">
        <f t="shared" si="4"/>
        <v>15.936</v>
      </c>
      <c r="S41" s="6">
        <f t="shared" si="5"/>
        <v>16.614333333333331</v>
      </c>
      <c r="T41" s="6">
        <f t="shared" si="6"/>
        <v>13.423236951598463</v>
      </c>
      <c r="U41" s="6">
        <f t="shared" si="7"/>
        <v>14.512270582066071</v>
      </c>
      <c r="V41" s="6">
        <f t="shared" si="8"/>
        <v>5.6877510040160644</v>
      </c>
      <c r="W41" s="6">
        <f t="shared" si="9"/>
        <v>5.4101879902895105</v>
      </c>
      <c r="X41" s="4">
        <f t="shared" si="10"/>
        <v>6.7027604898314053E-2</v>
      </c>
      <c r="Y41" s="4">
        <f t="shared" si="11"/>
        <v>1.961097446010001E-2</v>
      </c>
      <c r="Z41" s="4">
        <f t="shared" si="12"/>
        <v>8.023997816970363E-2</v>
      </c>
      <c r="AA41" s="4">
        <f t="shared" si="13"/>
        <v>4.0188984126731844E-2</v>
      </c>
    </row>
    <row r="42" spans="2:27" x14ac:dyDescent="0.2">
      <c r="B42">
        <v>39</v>
      </c>
      <c r="C42">
        <v>6436</v>
      </c>
      <c r="D42">
        <v>6014</v>
      </c>
      <c r="E42">
        <v>6622</v>
      </c>
      <c r="F42" s="2">
        <f t="shared" si="0"/>
        <v>6357.333333333333</v>
      </c>
      <c r="I42">
        <v>39</v>
      </c>
      <c r="J42">
        <v>6338</v>
      </c>
      <c r="K42">
        <v>6798</v>
      </c>
      <c r="L42">
        <v>6941</v>
      </c>
      <c r="M42" s="2">
        <f t="shared" si="1"/>
        <v>6692.333333333333</v>
      </c>
      <c r="O42" s="5">
        <v>37</v>
      </c>
      <c r="P42" s="6">
        <f t="shared" si="2"/>
        <v>6.6550000000000002</v>
      </c>
      <c r="Q42" s="6">
        <f t="shared" si="3"/>
        <v>6.7393333333333327</v>
      </c>
      <c r="R42" s="6">
        <f t="shared" si="4"/>
        <v>14.177666666666665</v>
      </c>
      <c r="S42" s="6">
        <f t="shared" si="5"/>
        <v>16.785</v>
      </c>
      <c r="T42" s="6">
        <f t="shared" si="6"/>
        <v>12.765689957425495</v>
      </c>
      <c r="U42" s="6">
        <f t="shared" si="7"/>
        <v>13.688248095756258</v>
      </c>
      <c r="V42" s="6">
        <f t="shared" si="8"/>
        <v>6.393153551360121</v>
      </c>
      <c r="W42" s="6">
        <f t="shared" si="9"/>
        <v>5.3551782345348027</v>
      </c>
      <c r="X42" s="4">
        <f t="shared" si="10"/>
        <v>3.3733950895031778E-3</v>
      </c>
      <c r="Y42" s="4">
        <f t="shared" si="11"/>
        <v>4.4787363018664476E-2</v>
      </c>
      <c r="Z42" s="4">
        <f t="shared" si="12"/>
        <v>4.3619132049373698E-2</v>
      </c>
      <c r="AA42" s="4">
        <f t="shared" si="13"/>
        <v>9.1759919451228147E-2</v>
      </c>
    </row>
    <row r="43" spans="2:27" x14ac:dyDescent="0.2">
      <c r="B43">
        <v>40</v>
      </c>
      <c r="C43">
        <v>7751</v>
      </c>
      <c r="D43">
        <v>6774</v>
      </c>
      <c r="E43">
        <v>6639</v>
      </c>
      <c r="F43" s="2">
        <f t="shared" si="0"/>
        <v>7054.666666666667</v>
      </c>
      <c r="I43">
        <v>40</v>
      </c>
      <c r="J43">
        <v>7371</v>
      </c>
      <c r="K43">
        <v>7308</v>
      </c>
      <c r="L43">
        <v>7714</v>
      </c>
      <c r="M43" s="2">
        <f t="shared" si="1"/>
        <v>7464.333333333333</v>
      </c>
      <c r="O43" s="5">
        <v>38</v>
      </c>
      <c r="P43" s="6">
        <f t="shared" si="2"/>
        <v>6.7583333333333329</v>
      </c>
      <c r="Q43" s="6">
        <f t="shared" si="3"/>
        <v>6.7023333333333328</v>
      </c>
      <c r="R43" s="6">
        <f t="shared" si="4"/>
        <v>15.375333333333334</v>
      </c>
      <c r="S43" s="6">
        <f t="shared" si="5"/>
        <v>15.914</v>
      </c>
      <c r="T43" s="6">
        <f t="shared" si="6"/>
        <v>12.570505548705304</v>
      </c>
      <c r="U43" s="6">
        <f t="shared" si="7"/>
        <v>13.763813597254689</v>
      </c>
      <c r="V43" s="6">
        <f t="shared" si="8"/>
        <v>5.8951567445692232</v>
      </c>
      <c r="W43" s="6">
        <f t="shared" si="9"/>
        <v>5.6482761509781749</v>
      </c>
      <c r="X43" s="4">
        <f t="shared" si="10"/>
        <v>3.5450076663268146E-2</v>
      </c>
      <c r="Y43" s="4">
        <f t="shared" si="11"/>
        <v>5.3116994478697825E-2</v>
      </c>
      <c r="Z43" s="4">
        <f t="shared" si="12"/>
        <v>1.7721439299913506E-2</v>
      </c>
      <c r="AA43" s="4">
        <f t="shared" si="13"/>
        <v>2.9231016809190723E-2</v>
      </c>
    </row>
    <row r="44" spans="2:27" x14ac:dyDescent="0.2">
      <c r="B44">
        <v>41</v>
      </c>
      <c r="C44">
        <v>7410</v>
      </c>
      <c r="D44">
        <v>7931</v>
      </c>
      <c r="E44">
        <v>7332</v>
      </c>
      <c r="F44" s="2">
        <f t="shared" si="0"/>
        <v>7557.666666666667</v>
      </c>
      <c r="I44">
        <v>41</v>
      </c>
      <c r="J44">
        <v>6752</v>
      </c>
      <c r="K44">
        <v>7077</v>
      </c>
      <c r="L44">
        <v>7180</v>
      </c>
      <c r="M44" s="2">
        <f t="shared" si="1"/>
        <v>7003</v>
      </c>
      <c r="O44" s="5">
        <v>39</v>
      </c>
      <c r="P44" s="6">
        <f t="shared" si="2"/>
        <v>6.3573333333333331</v>
      </c>
      <c r="Q44" s="6">
        <f t="shared" si="3"/>
        <v>6.692333333333333</v>
      </c>
      <c r="R44" s="6">
        <f t="shared" si="4"/>
        <v>15.386666666666667</v>
      </c>
      <c r="S44" s="6">
        <f t="shared" si="5"/>
        <v>18.102666666666668</v>
      </c>
      <c r="T44" s="6">
        <f t="shared" si="6"/>
        <v>13.363412332214766</v>
      </c>
      <c r="U44" s="6">
        <f t="shared" si="7"/>
        <v>13.784380136474574</v>
      </c>
      <c r="V44" s="6">
        <f t="shared" si="8"/>
        <v>5.8908145580589251</v>
      </c>
      <c r="W44" s="6">
        <f t="shared" si="9"/>
        <v>4.9653826323930179</v>
      </c>
      <c r="X44" s="4">
        <f t="shared" si="10"/>
        <v>4.0012304440135198E-2</v>
      </c>
      <c r="Y44" s="4">
        <f t="shared" si="11"/>
        <v>3.8441442009395553E-2</v>
      </c>
      <c r="Z44" s="4">
        <f t="shared" si="12"/>
        <v>1.6508509698715063E-2</v>
      </c>
      <c r="AA44" s="4">
        <f t="shared" si="13"/>
        <v>1.5252397989696973E-2</v>
      </c>
    </row>
    <row r="45" spans="2:27" x14ac:dyDescent="0.2">
      <c r="B45">
        <v>42</v>
      </c>
      <c r="C45">
        <v>6896</v>
      </c>
      <c r="D45">
        <v>8748</v>
      </c>
      <c r="E45">
        <v>7674</v>
      </c>
      <c r="F45" s="2">
        <f t="shared" si="0"/>
        <v>7772.666666666667</v>
      </c>
      <c r="I45">
        <v>42</v>
      </c>
      <c r="J45">
        <v>6870</v>
      </c>
      <c r="K45">
        <v>7155</v>
      </c>
      <c r="L45">
        <v>7300</v>
      </c>
      <c r="M45" s="2">
        <f t="shared" si="1"/>
        <v>7108.333333333333</v>
      </c>
      <c r="O45" s="5">
        <v>40</v>
      </c>
      <c r="P45" s="6">
        <f t="shared" si="2"/>
        <v>7.0546666666666669</v>
      </c>
      <c r="Q45" s="6">
        <f t="shared" si="3"/>
        <v>7.4643333333333333</v>
      </c>
      <c r="R45" s="6">
        <f t="shared" si="4"/>
        <v>13.554666666666666</v>
      </c>
      <c r="S45" s="6">
        <f t="shared" si="5"/>
        <v>17.076666666666668</v>
      </c>
      <c r="T45" s="6">
        <f t="shared" si="6"/>
        <v>12.042477792477793</v>
      </c>
      <c r="U45" s="6">
        <f t="shared" si="7"/>
        <v>12.358728173982941</v>
      </c>
      <c r="V45" s="6">
        <f t="shared" si="8"/>
        <v>6.6869958685815467</v>
      </c>
      <c r="W45" s="6">
        <f t="shared" si="9"/>
        <v>5.2637126683583837</v>
      </c>
      <c r="X45" s="4">
        <f t="shared" si="10"/>
        <v>7.0231088065980649E-2</v>
      </c>
      <c r="Y45" s="4">
        <f t="shared" si="11"/>
        <v>2.39009501139297E-2</v>
      </c>
      <c r="Z45" s="4">
        <f t="shared" si="12"/>
        <v>2.5286780441085874E-2</v>
      </c>
      <c r="AA45" s="4">
        <f t="shared" si="13"/>
        <v>1.3288419779800812E-2</v>
      </c>
    </row>
    <row r="46" spans="2:27" x14ac:dyDescent="0.2">
      <c r="B46">
        <v>43</v>
      </c>
      <c r="C46">
        <v>7759</v>
      </c>
      <c r="D46">
        <v>7587</v>
      </c>
      <c r="E46">
        <v>6902</v>
      </c>
      <c r="F46" s="2">
        <f t="shared" si="0"/>
        <v>7416</v>
      </c>
      <c r="I46">
        <v>43</v>
      </c>
      <c r="J46">
        <v>7843</v>
      </c>
      <c r="K46">
        <v>7385</v>
      </c>
      <c r="L46">
        <v>7016</v>
      </c>
      <c r="M46" s="2">
        <f t="shared" si="1"/>
        <v>7414.666666666667</v>
      </c>
      <c r="O46" s="5">
        <v>41</v>
      </c>
      <c r="P46" s="6">
        <f t="shared" si="2"/>
        <v>7.557666666666667</v>
      </c>
      <c r="Q46" s="6">
        <f t="shared" si="3"/>
        <v>7.0030000000000001</v>
      </c>
      <c r="R46" s="6">
        <f t="shared" si="4"/>
        <v>13.955333333333334</v>
      </c>
      <c r="S46" s="6">
        <f t="shared" si="5"/>
        <v>17.126666666666669</v>
      </c>
      <c r="T46" s="6">
        <f t="shared" si="6"/>
        <v>11.240991487672563</v>
      </c>
      <c r="U46" s="6">
        <f t="shared" si="7"/>
        <v>13.172878290256557</v>
      </c>
      <c r="V46" s="6">
        <f t="shared" si="8"/>
        <v>6.4950078822911195</v>
      </c>
      <c r="W46" s="6">
        <f t="shared" si="9"/>
        <v>5.2483456597898011</v>
      </c>
      <c r="X46" s="4">
        <f t="shared" si="10"/>
        <v>3.5182836194122331E-2</v>
      </c>
      <c r="Y46" s="4">
        <f t="shared" si="11"/>
        <v>2.6045552320341742E-2</v>
      </c>
      <c r="Z46" s="4">
        <f t="shared" si="12"/>
        <v>6.3607167073146148E-2</v>
      </c>
      <c r="AA46" s="4">
        <f t="shared" si="13"/>
        <v>2.2686626714955305E-2</v>
      </c>
    </row>
    <row r="47" spans="2:27" x14ac:dyDescent="0.2">
      <c r="B47">
        <v>44</v>
      </c>
      <c r="C47">
        <v>6986</v>
      </c>
      <c r="D47">
        <v>6763</v>
      </c>
      <c r="E47">
        <v>7298</v>
      </c>
      <c r="F47" s="2">
        <f t="shared" si="0"/>
        <v>7015.666666666667</v>
      </c>
      <c r="I47">
        <v>44</v>
      </c>
      <c r="J47">
        <v>8097</v>
      </c>
      <c r="K47">
        <v>7545</v>
      </c>
      <c r="L47">
        <v>8342</v>
      </c>
      <c r="M47" s="2">
        <f t="shared" si="1"/>
        <v>7994.666666666667</v>
      </c>
      <c r="O47" s="5">
        <v>42</v>
      </c>
      <c r="P47" s="6">
        <f t="shared" si="2"/>
        <v>7.7726666666666668</v>
      </c>
      <c r="Q47" s="6">
        <f t="shared" si="3"/>
        <v>7.1083333333333334</v>
      </c>
      <c r="R47" s="6">
        <f t="shared" si="4"/>
        <v>13.955333333333334</v>
      </c>
      <c r="S47" s="6">
        <f t="shared" si="5"/>
        <v>18.396000000000001</v>
      </c>
      <c r="T47" s="6">
        <f t="shared" si="6"/>
        <v>10.93005403550905</v>
      </c>
      <c r="U47" s="6">
        <f t="shared" si="7"/>
        <v>12.97767878077374</v>
      </c>
      <c r="V47" s="6">
        <f t="shared" si="8"/>
        <v>6.4950078822911195</v>
      </c>
      <c r="W47" s="6">
        <f t="shared" si="9"/>
        <v>4.8862071464811194</v>
      </c>
      <c r="X47" s="4">
        <f t="shared" si="10"/>
        <v>9.768693334121975E-2</v>
      </c>
      <c r="Y47" s="4">
        <f t="shared" si="11"/>
        <v>2.5128430886881752E-2</v>
      </c>
      <c r="Z47" s="4">
        <f t="shared" si="12"/>
        <v>6.3607167073146148E-2</v>
      </c>
      <c r="AA47" s="4">
        <f t="shared" si="13"/>
        <v>2.0176924971857513E-2</v>
      </c>
    </row>
    <row r="48" spans="2:27" x14ac:dyDescent="0.2">
      <c r="B48">
        <v>45</v>
      </c>
      <c r="C48">
        <v>8093</v>
      </c>
      <c r="D48">
        <v>7805</v>
      </c>
      <c r="E48">
        <v>6832</v>
      </c>
      <c r="F48" s="2">
        <f t="shared" si="0"/>
        <v>7576.666666666667</v>
      </c>
      <c r="I48">
        <v>45</v>
      </c>
      <c r="J48">
        <v>7664</v>
      </c>
      <c r="K48">
        <v>7642</v>
      </c>
      <c r="L48">
        <v>7760</v>
      </c>
      <c r="M48" s="2">
        <f t="shared" si="1"/>
        <v>7688.666666666667</v>
      </c>
      <c r="O48" s="5">
        <v>43</v>
      </c>
      <c r="P48" s="6">
        <f t="shared" si="2"/>
        <v>7.4160000000000004</v>
      </c>
      <c r="Q48" s="6">
        <f t="shared" si="3"/>
        <v>7.4146666666666672</v>
      </c>
      <c r="R48" s="6">
        <f t="shared" si="4"/>
        <v>15.285666666666666</v>
      </c>
      <c r="S48" s="6">
        <f t="shared" si="5"/>
        <v>18.433333333333334</v>
      </c>
      <c r="T48" s="6">
        <f t="shared" si="6"/>
        <v>11.455726357425387</v>
      </c>
      <c r="U48" s="6">
        <f t="shared" si="7"/>
        <v>12.44151231792843</v>
      </c>
      <c r="V48" s="6">
        <f t="shared" si="8"/>
        <v>5.9297380988725825</v>
      </c>
      <c r="W48" s="6">
        <f t="shared" si="9"/>
        <v>4.8763110307414106</v>
      </c>
      <c r="X48" s="4">
        <f t="shared" si="10"/>
        <v>4.9915565404374265E-2</v>
      </c>
      <c r="Y48" s="4">
        <f t="shared" si="11"/>
        <v>4.562206549733832E-2</v>
      </c>
      <c r="Z48" s="4">
        <f t="shared" si="12"/>
        <v>2.5458812714071927E-2</v>
      </c>
      <c r="AA48" s="4">
        <f t="shared" si="13"/>
        <v>6.6288364946295711E-2</v>
      </c>
    </row>
    <row r="49" spans="1:27" x14ac:dyDescent="0.2">
      <c r="B49">
        <v>46</v>
      </c>
      <c r="C49">
        <v>8094</v>
      </c>
      <c r="D49">
        <v>7295</v>
      </c>
      <c r="E49">
        <v>8319</v>
      </c>
      <c r="F49" s="2">
        <f t="shared" si="0"/>
        <v>7902.666666666667</v>
      </c>
      <c r="I49">
        <v>46</v>
      </c>
      <c r="J49">
        <v>7717</v>
      </c>
      <c r="K49">
        <v>7992</v>
      </c>
      <c r="L49">
        <v>7784</v>
      </c>
      <c r="M49" s="2">
        <f t="shared" si="1"/>
        <v>7831</v>
      </c>
      <c r="O49" s="5">
        <v>44</v>
      </c>
      <c r="P49" s="6">
        <f t="shared" si="2"/>
        <v>7.0156666666666672</v>
      </c>
      <c r="Q49" s="6">
        <f t="shared" si="3"/>
        <v>7.9946666666666673</v>
      </c>
      <c r="R49" s="6">
        <f t="shared" si="4"/>
        <v>14.928666666666667</v>
      </c>
      <c r="S49" s="6">
        <f t="shared" si="5"/>
        <v>17.400333333333332</v>
      </c>
      <c r="T49" s="6">
        <f t="shared" si="6"/>
        <v>12.109421770323561</v>
      </c>
      <c r="U49" s="6">
        <f t="shared" si="7"/>
        <v>11.53890093395597</v>
      </c>
      <c r="V49" s="6">
        <f t="shared" si="8"/>
        <v>6.0715402134595635</v>
      </c>
      <c r="W49" s="6">
        <f t="shared" si="9"/>
        <v>5.1658014214287089</v>
      </c>
      <c r="X49" s="4">
        <f t="shared" si="10"/>
        <v>3.1275419321711372E-2</v>
      </c>
      <c r="Y49" s="4">
        <f t="shared" si="11"/>
        <v>4.1693170426929826E-2</v>
      </c>
      <c r="Z49" s="4">
        <f t="shared" si="12"/>
        <v>7.858958917073057E-2</v>
      </c>
      <c r="AA49" s="4">
        <f t="shared" si="13"/>
        <v>1.6228196576468703E-2</v>
      </c>
    </row>
    <row r="50" spans="1:27" x14ac:dyDescent="0.2">
      <c r="B50">
        <v>47</v>
      </c>
      <c r="C50">
        <v>8122</v>
      </c>
      <c r="D50">
        <v>8170</v>
      </c>
      <c r="E50">
        <v>7926</v>
      </c>
      <c r="F50" s="2">
        <f t="shared" si="0"/>
        <v>8072.666666666667</v>
      </c>
      <c r="I50">
        <v>47</v>
      </c>
      <c r="J50">
        <v>8095</v>
      </c>
      <c r="K50">
        <v>7977</v>
      </c>
      <c r="L50">
        <v>7718</v>
      </c>
      <c r="M50" s="2">
        <f t="shared" si="1"/>
        <v>7930</v>
      </c>
      <c r="O50" s="5">
        <v>45</v>
      </c>
      <c r="P50" s="6">
        <f t="shared" si="2"/>
        <v>7.5766666666666671</v>
      </c>
      <c r="Q50" s="6">
        <f t="shared" si="3"/>
        <v>7.6886666666666672</v>
      </c>
      <c r="R50" s="6">
        <f t="shared" si="4"/>
        <v>14.100333333333333</v>
      </c>
      <c r="S50" s="6">
        <f t="shared" si="5"/>
        <v>18.720666666666666</v>
      </c>
      <c r="T50" s="6">
        <f t="shared" si="6"/>
        <v>11.212802463704355</v>
      </c>
      <c r="U50" s="6">
        <f t="shared" si="7"/>
        <v>11.998135784271222</v>
      </c>
      <c r="V50" s="6">
        <f t="shared" si="8"/>
        <v>6.4282168270253655</v>
      </c>
      <c r="W50" s="6">
        <f t="shared" si="9"/>
        <v>4.8014671842170866</v>
      </c>
      <c r="X50" s="4">
        <f t="shared" si="10"/>
        <v>7.1208876848239802E-2</v>
      </c>
      <c r="Y50" s="4">
        <f t="shared" si="11"/>
        <v>6.663531104427591E-3</v>
      </c>
      <c r="Z50" s="4">
        <f t="shared" si="12"/>
        <v>6.0488450547210672E-2</v>
      </c>
      <c r="AA50" s="4">
        <f t="shared" si="13"/>
        <v>2.4231040495959186E-2</v>
      </c>
    </row>
    <row r="51" spans="1:27" x14ac:dyDescent="0.2">
      <c r="B51">
        <v>48</v>
      </c>
      <c r="C51">
        <v>7968</v>
      </c>
      <c r="D51">
        <v>7450</v>
      </c>
      <c r="E51">
        <v>7792</v>
      </c>
      <c r="F51" s="2">
        <f t="shared" si="0"/>
        <v>7736.666666666667</v>
      </c>
      <c r="I51">
        <v>48</v>
      </c>
      <c r="J51">
        <v>7278</v>
      </c>
      <c r="K51">
        <v>8147</v>
      </c>
      <c r="L51">
        <v>8472</v>
      </c>
      <c r="M51" s="2">
        <f t="shared" si="1"/>
        <v>7965.666666666667</v>
      </c>
      <c r="O51" s="5">
        <v>46</v>
      </c>
      <c r="P51" s="6">
        <f t="shared" si="2"/>
        <v>7.9026666666666667</v>
      </c>
      <c r="Q51" s="6">
        <f t="shared" si="3"/>
        <v>7.8310000000000004</v>
      </c>
      <c r="R51" s="6">
        <f t="shared" si="4"/>
        <v>14.263666666666666</v>
      </c>
      <c r="S51" s="6">
        <f t="shared" si="5"/>
        <v>19.602</v>
      </c>
      <c r="T51" s="6">
        <f t="shared" si="6"/>
        <v>10.750253079129408</v>
      </c>
      <c r="U51" s="6">
        <f t="shared" si="7"/>
        <v>11.780062146171201</v>
      </c>
      <c r="V51" s="6">
        <f t="shared" si="8"/>
        <v>6.3546072772311941</v>
      </c>
      <c r="W51" s="6">
        <f t="shared" si="9"/>
        <v>4.5855865047784237</v>
      </c>
      <c r="X51" s="4">
        <f t="shared" si="10"/>
        <v>5.5600696932846277E-2</v>
      </c>
      <c r="Y51" s="4">
        <f t="shared" si="11"/>
        <v>1.4951349178793035E-2</v>
      </c>
      <c r="Z51" s="4">
        <f t="shared" si="12"/>
        <v>4.0048306719295546E-2</v>
      </c>
      <c r="AA51" s="4">
        <f t="shared" si="13"/>
        <v>2.8229713026921986E-2</v>
      </c>
    </row>
    <row r="52" spans="1:27" ht="12.75" customHeight="1" x14ac:dyDescent="0.2">
      <c r="J52" s="17" t="s">
        <v>15</v>
      </c>
      <c r="K52" s="17"/>
      <c r="L52" s="17"/>
      <c r="O52" s="5">
        <v>47</v>
      </c>
      <c r="P52" s="6">
        <f t="shared" si="2"/>
        <v>8.0726666666666667</v>
      </c>
      <c r="Q52" s="6">
        <f t="shared" si="3"/>
        <v>7.93</v>
      </c>
      <c r="R52" s="6">
        <f t="shared" si="4"/>
        <v>14.349</v>
      </c>
      <c r="S52" s="6">
        <f t="shared" si="5"/>
        <v>19.469333333333331</v>
      </c>
      <c r="T52" s="6">
        <f t="shared" si="6"/>
        <v>10.523866545544637</v>
      </c>
      <c r="U52" s="6">
        <f t="shared" si="7"/>
        <v>11.632997057587222</v>
      </c>
      <c r="V52" s="6">
        <f t="shared" si="8"/>
        <v>6.3168165028921877</v>
      </c>
      <c r="W52" s="6">
        <f t="shared" si="9"/>
        <v>4.6168333105054105</v>
      </c>
      <c r="X52" s="4">
        <f t="shared" si="10"/>
        <v>1.3074253812644017E-2</v>
      </c>
      <c r="Y52" s="4">
        <f t="shared" si="11"/>
        <v>1.9855847717799385E-2</v>
      </c>
      <c r="Z52" s="4">
        <f t="shared" si="12"/>
        <v>3.3810297922322104E-2</v>
      </c>
      <c r="AA52" s="4">
        <f t="shared" si="13"/>
        <v>3.4697388079077685E-2</v>
      </c>
    </row>
    <row r="53" spans="1:27" x14ac:dyDescent="0.2">
      <c r="J53" s="17"/>
      <c r="K53" s="17"/>
      <c r="L53" s="17"/>
      <c r="O53" s="5">
        <v>48</v>
      </c>
      <c r="P53" s="6">
        <f t="shared" si="2"/>
        <v>7.7366666666666672</v>
      </c>
      <c r="Q53" s="6">
        <f t="shared" si="3"/>
        <v>7.9656666666666673</v>
      </c>
      <c r="R53" s="6">
        <f t="shared" si="4"/>
        <v>13.725333333333333</v>
      </c>
      <c r="S53" s="6">
        <f t="shared" si="5"/>
        <v>18.909666666666666</v>
      </c>
      <c r="T53" s="6">
        <f t="shared" si="6"/>
        <v>10.980913399396812</v>
      </c>
      <c r="U53" s="6">
        <f t="shared" si="7"/>
        <v>11.580909737623969</v>
      </c>
      <c r="V53" s="6">
        <f t="shared" si="8"/>
        <v>6.603846901107441</v>
      </c>
      <c r="W53" s="6">
        <f t="shared" si="9"/>
        <v>4.7534770575895928</v>
      </c>
      <c r="X53" s="4">
        <f t="shared" si="10"/>
        <v>2.7797727045091997E-2</v>
      </c>
      <c r="Y53" s="4">
        <f t="shared" si="11"/>
        <v>6.3275387221088122E-2</v>
      </c>
      <c r="Z53" s="4">
        <f t="shared" si="12"/>
        <v>7.1320536238870469E-2</v>
      </c>
      <c r="AA53" s="4">
        <f t="shared" si="13"/>
        <v>3.3816254867862605E-2</v>
      </c>
    </row>
    <row r="54" spans="1:27" x14ac:dyDescent="0.2">
      <c r="J54" s="17"/>
      <c r="K54" s="17"/>
      <c r="L54" s="17"/>
      <c r="O54" s="7" t="s">
        <v>16</v>
      </c>
      <c r="P54" s="7">
        <f>MIN(P6:P53)</f>
        <v>5.5963333333333329</v>
      </c>
      <c r="Q54" s="7">
        <f>MIN(Q6:Q53)</f>
        <v>6.1693333333333333</v>
      </c>
      <c r="R54" s="7">
        <f>MIN(R6:R53)</f>
        <v>13.554666666666666</v>
      </c>
      <c r="S54" s="7">
        <f>MIN(S6:S53)</f>
        <v>15.002333333333334</v>
      </c>
      <c r="T54" s="8">
        <f>MAX(T6:T53)</f>
        <v>15.180594436833644</v>
      </c>
      <c r="U54" s="8">
        <f>MAX(U6:U53)</f>
        <v>14.95293926950508</v>
      </c>
      <c r="V54" s="8">
        <f>MAX(V6:V53)</f>
        <v>6.6869958685815467</v>
      </c>
      <c r="W54" s="8">
        <f>MAX(W6:W53)</f>
        <v>5.9915124313995598</v>
      </c>
      <c r="X54" s="9" t="s">
        <v>17</v>
      </c>
    </row>
    <row r="55" spans="1:27" x14ac:dyDescent="0.2">
      <c r="J55" s="17"/>
      <c r="K55" s="17"/>
      <c r="L55" s="17"/>
    </row>
    <row r="57" spans="1:27" x14ac:dyDescent="0.2">
      <c r="A57" t="s">
        <v>9</v>
      </c>
      <c r="B57" t="s">
        <v>1</v>
      </c>
      <c r="F57" s="1" t="s">
        <v>2</v>
      </c>
      <c r="H57" t="s">
        <v>18</v>
      </c>
      <c r="I57" t="s">
        <v>1</v>
      </c>
      <c r="M57" s="1" t="s">
        <v>2</v>
      </c>
    </row>
    <row r="58" spans="1:27" x14ac:dyDescent="0.2">
      <c r="B58">
        <v>1</v>
      </c>
      <c r="C58">
        <v>91655</v>
      </c>
      <c r="D58">
        <v>88938</v>
      </c>
      <c r="E58">
        <v>91327</v>
      </c>
      <c r="F58" s="2">
        <f t="shared" ref="F58:F105" si="14">AVERAGE(C58:E58)</f>
        <v>90640</v>
      </c>
      <c r="I58">
        <v>1</v>
      </c>
      <c r="J58">
        <v>90005</v>
      </c>
      <c r="K58">
        <v>90059</v>
      </c>
      <c r="L58">
        <v>89596</v>
      </c>
      <c r="M58" s="2">
        <f t="shared" ref="M58:M105" si="15">AVERAGE(J58:L58)</f>
        <v>89886.666666666672</v>
      </c>
    </row>
    <row r="59" spans="1:27" x14ac:dyDescent="0.2">
      <c r="B59">
        <v>2</v>
      </c>
      <c r="C59">
        <v>50651</v>
      </c>
      <c r="D59">
        <v>49663</v>
      </c>
      <c r="E59">
        <v>50239</v>
      </c>
      <c r="F59" s="2">
        <f t="shared" si="14"/>
        <v>50184.333333333336</v>
      </c>
      <c r="I59">
        <v>2</v>
      </c>
      <c r="J59">
        <v>51291</v>
      </c>
      <c r="K59">
        <v>51440</v>
      </c>
      <c r="L59">
        <v>51561</v>
      </c>
      <c r="M59" s="2">
        <f t="shared" si="15"/>
        <v>51430.666666666664</v>
      </c>
    </row>
    <row r="60" spans="1:27" x14ac:dyDescent="0.2">
      <c r="B60">
        <v>3</v>
      </c>
      <c r="C60">
        <v>37382</v>
      </c>
      <c r="D60">
        <v>35676</v>
      </c>
      <c r="E60">
        <v>35970</v>
      </c>
      <c r="F60" s="2">
        <f t="shared" si="14"/>
        <v>36342.666666666664</v>
      </c>
      <c r="I60">
        <v>3</v>
      </c>
      <c r="J60">
        <v>36274</v>
      </c>
      <c r="K60">
        <v>37647</v>
      </c>
      <c r="L60">
        <v>38420</v>
      </c>
      <c r="M60" s="2">
        <f t="shared" si="15"/>
        <v>37447</v>
      </c>
      <c r="O60" s="14" t="s">
        <v>22</v>
      </c>
      <c r="P60" s="14"/>
      <c r="Q60" s="14"/>
      <c r="R60" s="14"/>
    </row>
    <row r="61" spans="1:27" x14ac:dyDescent="0.2">
      <c r="B61">
        <v>4</v>
      </c>
      <c r="C61">
        <v>30059</v>
      </c>
      <c r="D61">
        <v>28263</v>
      </c>
      <c r="E61">
        <v>27678</v>
      </c>
      <c r="F61" s="2">
        <f t="shared" si="14"/>
        <v>28666.666666666668</v>
      </c>
      <c r="I61">
        <v>4</v>
      </c>
      <c r="J61">
        <v>28351</v>
      </c>
      <c r="K61">
        <v>30924</v>
      </c>
      <c r="L61">
        <v>29694</v>
      </c>
      <c r="M61" s="2">
        <f t="shared" si="15"/>
        <v>29656.333333333332</v>
      </c>
      <c r="O61" s="5" t="s">
        <v>1</v>
      </c>
      <c r="P61" s="10" t="s">
        <v>23</v>
      </c>
      <c r="Q61" s="10" t="s">
        <v>24</v>
      </c>
      <c r="R61" s="10" t="s">
        <v>25</v>
      </c>
    </row>
    <row r="62" spans="1:27" x14ac:dyDescent="0.2">
      <c r="B62">
        <v>5</v>
      </c>
      <c r="C62">
        <v>23902</v>
      </c>
      <c r="D62">
        <v>28263</v>
      </c>
      <c r="E62">
        <v>27687</v>
      </c>
      <c r="F62" s="2">
        <f t="shared" si="14"/>
        <v>26617.333333333332</v>
      </c>
      <c r="I62">
        <v>5</v>
      </c>
      <c r="J62">
        <v>25509</v>
      </c>
      <c r="K62">
        <v>24411</v>
      </c>
      <c r="L62">
        <v>24802</v>
      </c>
      <c r="M62" s="2">
        <f t="shared" si="15"/>
        <v>24907.333333333332</v>
      </c>
      <c r="O62" s="5">
        <v>1</v>
      </c>
      <c r="P62" s="10">
        <v>2.7</v>
      </c>
      <c r="Q62" s="10">
        <f>P62/2.7</f>
        <v>1</v>
      </c>
      <c r="R62" s="11">
        <f>O62*Q62</f>
        <v>1</v>
      </c>
    </row>
    <row r="63" spans="1:27" x14ac:dyDescent="0.2">
      <c r="B63">
        <v>6</v>
      </c>
      <c r="C63">
        <v>20933</v>
      </c>
      <c r="D63">
        <v>21794</v>
      </c>
      <c r="E63">
        <v>21435</v>
      </c>
      <c r="F63" s="2">
        <f t="shared" si="14"/>
        <v>21387.333333333332</v>
      </c>
      <c r="I63">
        <v>6</v>
      </c>
      <c r="J63">
        <v>22908</v>
      </c>
      <c r="K63">
        <v>22858</v>
      </c>
      <c r="L63">
        <v>23496</v>
      </c>
      <c r="M63" s="2">
        <f t="shared" si="15"/>
        <v>23087.333333333332</v>
      </c>
      <c r="O63" s="5">
        <f t="shared" ref="O63:O109" si="16">O62+1</f>
        <v>2</v>
      </c>
      <c r="P63" s="10">
        <v>2.7</v>
      </c>
      <c r="Q63" s="10">
        <f t="shared" ref="Q63:Q109" si="17">P63/2.7</f>
        <v>1</v>
      </c>
      <c r="R63" s="11">
        <f t="shared" ref="R63:R109" si="18">O63*Q63</f>
        <v>2</v>
      </c>
    </row>
    <row r="64" spans="1:27" x14ac:dyDescent="0.2">
      <c r="B64">
        <v>7</v>
      </c>
      <c r="C64">
        <v>21616</v>
      </c>
      <c r="D64">
        <v>21463</v>
      </c>
      <c r="E64">
        <v>19795</v>
      </c>
      <c r="F64" s="2">
        <f t="shared" si="14"/>
        <v>20958</v>
      </c>
      <c r="I64">
        <v>7</v>
      </c>
      <c r="J64">
        <v>21584</v>
      </c>
      <c r="K64">
        <v>22574</v>
      </c>
      <c r="L64">
        <v>21494</v>
      </c>
      <c r="M64" s="2">
        <f t="shared" si="15"/>
        <v>21884</v>
      </c>
      <c r="O64" s="5">
        <f t="shared" si="16"/>
        <v>3</v>
      </c>
      <c r="P64" s="10">
        <v>2.7</v>
      </c>
      <c r="Q64" s="10">
        <f t="shared" si="17"/>
        <v>1</v>
      </c>
      <c r="R64" s="11">
        <f t="shared" si="18"/>
        <v>3</v>
      </c>
    </row>
    <row r="65" spans="2:18" x14ac:dyDescent="0.2">
      <c r="B65">
        <v>8</v>
      </c>
      <c r="C65">
        <v>19647</v>
      </c>
      <c r="D65">
        <v>19588</v>
      </c>
      <c r="E65">
        <v>19476</v>
      </c>
      <c r="F65" s="2">
        <f t="shared" si="14"/>
        <v>19570.333333333332</v>
      </c>
      <c r="I65">
        <v>8</v>
      </c>
      <c r="J65">
        <v>22142</v>
      </c>
      <c r="K65">
        <v>19822</v>
      </c>
      <c r="L65">
        <v>20531</v>
      </c>
      <c r="M65" s="2">
        <f t="shared" si="15"/>
        <v>20831.666666666668</v>
      </c>
      <c r="O65" s="5">
        <f t="shared" si="16"/>
        <v>4</v>
      </c>
      <c r="P65" s="10">
        <v>2.7</v>
      </c>
      <c r="Q65" s="10">
        <f t="shared" si="17"/>
        <v>1</v>
      </c>
      <c r="R65" s="11">
        <f t="shared" si="18"/>
        <v>4</v>
      </c>
    </row>
    <row r="66" spans="2:18" x14ac:dyDescent="0.2">
      <c r="B66">
        <v>9</v>
      </c>
      <c r="C66">
        <v>19076</v>
      </c>
      <c r="D66">
        <v>19002</v>
      </c>
      <c r="E66">
        <v>18237</v>
      </c>
      <c r="F66" s="2">
        <f t="shared" si="14"/>
        <v>18771.666666666668</v>
      </c>
      <c r="I66">
        <v>9</v>
      </c>
      <c r="J66">
        <v>21623</v>
      </c>
      <c r="K66">
        <v>20073</v>
      </c>
      <c r="L66">
        <v>20308</v>
      </c>
      <c r="M66" s="2">
        <f t="shared" si="15"/>
        <v>20668</v>
      </c>
      <c r="O66" s="5">
        <f t="shared" si="16"/>
        <v>5</v>
      </c>
      <c r="P66" s="10">
        <v>2.7</v>
      </c>
      <c r="Q66" s="10">
        <f t="shared" si="17"/>
        <v>1</v>
      </c>
      <c r="R66" s="11">
        <f t="shared" si="18"/>
        <v>5</v>
      </c>
    </row>
    <row r="67" spans="2:18" x14ac:dyDescent="0.2">
      <c r="B67">
        <v>10</v>
      </c>
      <c r="C67">
        <v>18004</v>
      </c>
      <c r="D67">
        <v>17371</v>
      </c>
      <c r="E67">
        <v>18785</v>
      </c>
      <c r="F67" s="2">
        <f t="shared" si="14"/>
        <v>18053.333333333332</v>
      </c>
      <c r="I67">
        <v>10</v>
      </c>
      <c r="J67">
        <v>19945</v>
      </c>
      <c r="K67">
        <v>18764</v>
      </c>
      <c r="L67">
        <v>20153</v>
      </c>
      <c r="M67" s="2">
        <f t="shared" si="15"/>
        <v>19620.666666666668</v>
      </c>
      <c r="O67" s="5">
        <f t="shared" si="16"/>
        <v>6</v>
      </c>
      <c r="P67" s="10">
        <v>2.7</v>
      </c>
      <c r="Q67" s="10">
        <f t="shared" si="17"/>
        <v>1</v>
      </c>
      <c r="R67" s="11">
        <f t="shared" si="18"/>
        <v>6</v>
      </c>
    </row>
    <row r="68" spans="2:18" x14ac:dyDescent="0.2">
      <c r="B68">
        <v>11</v>
      </c>
      <c r="C68">
        <v>16078</v>
      </c>
      <c r="D68">
        <v>17427</v>
      </c>
      <c r="E68">
        <v>15312</v>
      </c>
      <c r="F68" s="2">
        <f t="shared" si="14"/>
        <v>16272.333333333334</v>
      </c>
      <c r="I68">
        <v>11</v>
      </c>
      <c r="J68">
        <v>18922</v>
      </c>
      <c r="K68">
        <v>18768</v>
      </c>
      <c r="L68">
        <v>19872</v>
      </c>
      <c r="M68" s="2">
        <f t="shared" si="15"/>
        <v>19187.333333333332</v>
      </c>
      <c r="O68" s="5">
        <f t="shared" si="16"/>
        <v>7</v>
      </c>
      <c r="P68" s="10">
        <v>2.7</v>
      </c>
      <c r="Q68" s="10">
        <f t="shared" si="17"/>
        <v>1</v>
      </c>
      <c r="R68" s="11">
        <f t="shared" si="18"/>
        <v>7</v>
      </c>
    </row>
    <row r="69" spans="2:18" x14ac:dyDescent="0.2">
      <c r="B69">
        <v>12</v>
      </c>
      <c r="C69">
        <v>16597</v>
      </c>
      <c r="D69">
        <v>18598</v>
      </c>
      <c r="E69">
        <v>17210</v>
      </c>
      <c r="F69" s="2">
        <f t="shared" si="14"/>
        <v>17468.333333333332</v>
      </c>
      <c r="I69">
        <v>12</v>
      </c>
      <c r="J69">
        <v>17354</v>
      </c>
      <c r="K69">
        <v>17465</v>
      </c>
      <c r="L69">
        <v>17561</v>
      </c>
      <c r="M69" s="2">
        <f t="shared" si="15"/>
        <v>17460</v>
      </c>
      <c r="O69" s="5">
        <f t="shared" si="16"/>
        <v>8</v>
      </c>
      <c r="P69" s="10">
        <v>2.7</v>
      </c>
      <c r="Q69" s="10">
        <f t="shared" si="17"/>
        <v>1</v>
      </c>
      <c r="R69" s="11">
        <f t="shared" si="18"/>
        <v>8</v>
      </c>
    </row>
    <row r="70" spans="2:18" x14ac:dyDescent="0.2">
      <c r="B70">
        <v>13</v>
      </c>
      <c r="C70">
        <v>16805</v>
      </c>
      <c r="D70">
        <v>17731</v>
      </c>
      <c r="E70">
        <v>15368</v>
      </c>
      <c r="F70" s="2">
        <f t="shared" si="14"/>
        <v>16634.666666666668</v>
      </c>
      <c r="I70">
        <v>13</v>
      </c>
      <c r="J70">
        <v>19884</v>
      </c>
      <c r="K70">
        <v>20144</v>
      </c>
      <c r="L70">
        <v>17115</v>
      </c>
      <c r="M70" s="2">
        <f t="shared" si="15"/>
        <v>19047.666666666668</v>
      </c>
      <c r="O70" s="5">
        <f t="shared" si="16"/>
        <v>9</v>
      </c>
      <c r="P70" s="10">
        <f>(2.7*3 + 2.5)/4</f>
        <v>2.6500000000000004</v>
      </c>
      <c r="Q70" s="10">
        <f t="shared" si="17"/>
        <v>0.98148148148148151</v>
      </c>
      <c r="R70" s="11">
        <f t="shared" si="18"/>
        <v>8.8333333333333339</v>
      </c>
    </row>
    <row r="71" spans="2:18" x14ac:dyDescent="0.2">
      <c r="B71">
        <v>14</v>
      </c>
      <c r="C71">
        <v>15651</v>
      </c>
      <c r="D71">
        <v>16565</v>
      </c>
      <c r="E71">
        <v>16540</v>
      </c>
      <c r="F71" s="2">
        <f t="shared" si="14"/>
        <v>16252</v>
      </c>
      <c r="I71">
        <v>14</v>
      </c>
      <c r="J71">
        <v>19933</v>
      </c>
      <c r="K71">
        <v>19975</v>
      </c>
      <c r="L71">
        <v>17801</v>
      </c>
      <c r="M71" s="2">
        <f t="shared" si="15"/>
        <v>19236.333333333332</v>
      </c>
      <c r="O71" s="5">
        <f t="shared" si="16"/>
        <v>10</v>
      </c>
      <c r="P71" s="10">
        <f xml:space="preserve"> (2.7*2 + 2.5*2)/4</f>
        <v>2.6</v>
      </c>
      <c r="Q71" s="10">
        <f t="shared" si="17"/>
        <v>0.96296296296296291</v>
      </c>
      <c r="R71" s="11">
        <f t="shared" si="18"/>
        <v>9.6296296296296298</v>
      </c>
    </row>
    <row r="72" spans="2:18" x14ac:dyDescent="0.2">
      <c r="B72">
        <v>15</v>
      </c>
      <c r="C72">
        <v>16983</v>
      </c>
      <c r="D72">
        <v>17051</v>
      </c>
      <c r="E72">
        <v>13768</v>
      </c>
      <c r="F72" s="2">
        <f t="shared" si="14"/>
        <v>15934</v>
      </c>
      <c r="I72">
        <v>15</v>
      </c>
      <c r="J72">
        <v>18161</v>
      </c>
      <c r="K72">
        <v>17001</v>
      </c>
      <c r="L72">
        <v>15813</v>
      </c>
      <c r="M72" s="2">
        <f t="shared" si="15"/>
        <v>16991.666666666668</v>
      </c>
      <c r="O72" s="5">
        <f t="shared" si="16"/>
        <v>11</v>
      </c>
      <c r="P72" s="10">
        <f>(2.5*3 + 2.7)/4</f>
        <v>2.5499999999999998</v>
      </c>
      <c r="Q72" s="10">
        <f t="shared" si="17"/>
        <v>0.94444444444444431</v>
      </c>
      <c r="R72" s="11">
        <f t="shared" si="18"/>
        <v>10.388888888888888</v>
      </c>
    </row>
    <row r="73" spans="2:18" x14ac:dyDescent="0.2">
      <c r="B73">
        <v>16</v>
      </c>
      <c r="C73">
        <v>16620</v>
      </c>
      <c r="D73">
        <v>14558</v>
      </c>
      <c r="E73">
        <v>17363</v>
      </c>
      <c r="F73" s="2">
        <f t="shared" si="14"/>
        <v>16180.333333333334</v>
      </c>
      <c r="I73">
        <v>16</v>
      </c>
      <c r="J73">
        <v>16960</v>
      </c>
      <c r="K73">
        <v>16131</v>
      </c>
      <c r="L73">
        <v>16784</v>
      </c>
      <c r="M73" s="2">
        <f t="shared" si="15"/>
        <v>16625</v>
      </c>
      <c r="O73" s="5">
        <f t="shared" si="16"/>
        <v>12</v>
      </c>
      <c r="P73" s="10">
        <f>2.5</f>
        <v>2.5</v>
      </c>
      <c r="Q73" s="10">
        <f t="shared" si="17"/>
        <v>0.92592592592592582</v>
      </c>
      <c r="R73" s="11">
        <f t="shared" si="18"/>
        <v>11.111111111111111</v>
      </c>
    </row>
    <row r="74" spans="2:18" x14ac:dyDescent="0.2">
      <c r="B74">
        <v>17</v>
      </c>
      <c r="C74">
        <v>16069</v>
      </c>
      <c r="D74">
        <v>17495</v>
      </c>
      <c r="E74">
        <v>15167</v>
      </c>
      <c r="F74" s="2">
        <f t="shared" si="14"/>
        <v>16243.666666666666</v>
      </c>
      <c r="I74">
        <v>17</v>
      </c>
      <c r="J74">
        <v>18231</v>
      </c>
      <c r="K74">
        <v>17452</v>
      </c>
      <c r="L74">
        <v>17710</v>
      </c>
      <c r="M74" s="2">
        <f t="shared" si="15"/>
        <v>17797.666666666668</v>
      </c>
      <c r="O74" s="5">
        <f t="shared" si="16"/>
        <v>13</v>
      </c>
      <c r="P74" s="10">
        <f>(2.5*3 + 2.4)/4</f>
        <v>2.4750000000000001</v>
      </c>
      <c r="Q74" s="10">
        <f t="shared" si="17"/>
        <v>0.91666666666666663</v>
      </c>
      <c r="R74" s="11">
        <f t="shared" si="18"/>
        <v>11.916666666666666</v>
      </c>
    </row>
    <row r="75" spans="2:18" x14ac:dyDescent="0.2">
      <c r="B75">
        <v>18</v>
      </c>
      <c r="C75">
        <v>16394</v>
      </c>
      <c r="D75">
        <v>15427</v>
      </c>
      <c r="E75">
        <v>15625</v>
      </c>
      <c r="F75" s="2">
        <f t="shared" si="14"/>
        <v>15815.333333333334</v>
      </c>
      <c r="I75">
        <v>18</v>
      </c>
      <c r="J75">
        <v>17859</v>
      </c>
      <c r="K75">
        <v>17423</v>
      </c>
      <c r="L75">
        <v>19357</v>
      </c>
      <c r="M75" s="2">
        <f t="shared" si="15"/>
        <v>18213</v>
      </c>
      <c r="O75" s="5">
        <f t="shared" si="16"/>
        <v>14</v>
      </c>
      <c r="P75" s="10">
        <f>(2.4*2 + 2.5*2)/4</f>
        <v>2.4500000000000002</v>
      </c>
      <c r="Q75" s="10">
        <f t="shared" si="17"/>
        <v>0.90740740740740744</v>
      </c>
      <c r="R75" s="11">
        <f t="shared" si="18"/>
        <v>12.703703703703704</v>
      </c>
    </row>
    <row r="76" spans="2:18" x14ac:dyDescent="0.2">
      <c r="B76">
        <v>19</v>
      </c>
      <c r="C76">
        <v>16121</v>
      </c>
      <c r="D76">
        <v>15484</v>
      </c>
      <c r="E76">
        <v>15566</v>
      </c>
      <c r="F76" s="2">
        <f t="shared" si="14"/>
        <v>15723.666666666666</v>
      </c>
      <c r="I76">
        <v>19</v>
      </c>
      <c r="J76">
        <v>17002</v>
      </c>
      <c r="K76">
        <v>17460</v>
      </c>
      <c r="L76">
        <v>17459</v>
      </c>
      <c r="M76" s="2">
        <f t="shared" si="15"/>
        <v>17307</v>
      </c>
      <c r="O76" s="5">
        <f t="shared" si="16"/>
        <v>15</v>
      </c>
      <c r="P76" s="10">
        <f>(2.4*3 + 2.5)/4</f>
        <v>2.4249999999999998</v>
      </c>
      <c r="Q76" s="10">
        <f t="shared" si="17"/>
        <v>0.89814814814814803</v>
      </c>
      <c r="R76" s="11">
        <f t="shared" si="18"/>
        <v>13.47222222222222</v>
      </c>
    </row>
    <row r="77" spans="2:18" x14ac:dyDescent="0.2">
      <c r="B77">
        <v>20</v>
      </c>
      <c r="C77">
        <v>16013</v>
      </c>
      <c r="D77">
        <v>15587</v>
      </c>
      <c r="E77">
        <v>14968</v>
      </c>
      <c r="F77" s="2">
        <f t="shared" si="14"/>
        <v>15522.666666666666</v>
      </c>
      <c r="I77">
        <v>20</v>
      </c>
      <c r="J77">
        <v>16704</v>
      </c>
      <c r="K77">
        <v>16242</v>
      </c>
      <c r="L77">
        <v>16393</v>
      </c>
      <c r="M77" s="2">
        <f t="shared" si="15"/>
        <v>16446.333333333332</v>
      </c>
      <c r="O77" s="5">
        <f t="shared" si="16"/>
        <v>16</v>
      </c>
      <c r="P77" s="10">
        <v>2.4</v>
      </c>
      <c r="Q77" s="10">
        <f t="shared" si="17"/>
        <v>0.88888888888888884</v>
      </c>
      <c r="R77" s="11">
        <f t="shared" si="18"/>
        <v>14.222222222222221</v>
      </c>
    </row>
    <row r="78" spans="2:18" x14ac:dyDescent="0.2">
      <c r="B78">
        <v>21</v>
      </c>
      <c r="C78">
        <v>16816</v>
      </c>
      <c r="D78">
        <v>15130</v>
      </c>
      <c r="E78">
        <v>17212</v>
      </c>
      <c r="F78" s="2">
        <f t="shared" si="14"/>
        <v>16386</v>
      </c>
      <c r="I78">
        <v>21</v>
      </c>
      <c r="J78">
        <v>18281</v>
      </c>
      <c r="K78">
        <v>17905</v>
      </c>
      <c r="L78">
        <v>18267</v>
      </c>
      <c r="M78" s="2">
        <f t="shared" si="15"/>
        <v>18151</v>
      </c>
      <c r="O78" s="5">
        <f t="shared" si="16"/>
        <v>17</v>
      </c>
      <c r="P78" s="10">
        <v>2.4</v>
      </c>
      <c r="Q78" s="10">
        <f t="shared" si="17"/>
        <v>0.88888888888888884</v>
      </c>
      <c r="R78" s="11">
        <f t="shared" si="18"/>
        <v>15.111111111111111</v>
      </c>
    </row>
    <row r="79" spans="2:18" x14ac:dyDescent="0.2">
      <c r="B79">
        <v>22</v>
      </c>
      <c r="C79">
        <v>15402</v>
      </c>
      <c r="D79">
        <v>15689</v>
      </c>
      <c r="E79">
        <v>16662</v>
      </c>
      <c r="F79" s="2">
        <f t="shared" si="14"/>
        <v>15917.666666666666</v>
      </c>
      <c r="I79">
        <v>22</v>
      </c>
      <c r="J79">
        <v>15794</v>
      </c>
      <c r="K79">
        <v>16350</v>
      </c>
      <c r="L79">
        <v>15771</v>
      </c>
      <c r="M79" s="2">
        <f t="shared" si="15"/>
        <v>15971.666666666666</v>
      </c>
      <c r="O79" s="5">
        <f t="shared" si="16"/>
        <v>18</v>
      </c>
      <c r="P79" s="10">
        <v>2.4</v>
      </c>
      <c r="Q79" s="10">
        <f t="shared" si="17"/>
        <v>0.88888888888888884</v>
      </c>
      <c r="R79" s="11">
        <f t="shared" si="18"/>
        <v>16</v>
      </c>
    </row>
    <row r="80" spans="2:18" x14ac:dyDescent="0.2">
      <c r="B80">
        <v>23</v>
      </c>
      <c r="C80">
        <v>15346</v>
      </c>
      <c r="D80">
        <v>14733</v>
      </c>
      <c r="E80">
        <v>15276</v>
      </c>
      <c r="F80" s="2">
        <f t="shared" si="14"/>
        <v>15118.333333333334</v>
      </c>
      <c r="I80">
        <v>23</v>
      </c>
      <c r="J80">
        <v>16820</v>
      </c>
      <c r="K80">
        <v>17589</v>
      </c>
      <c r="L80">
        <v>17276</v>
      </c>
      <c r="M80" s="2">
        <f t="shared" si="15"/>
        <v>17228.333333333332</v>
      </c>
      <c r="O80" s="5">
        <f t="shared" si="16"/>
        <v>19</v>
      </c>
      <c r="P80" s="10">
        <v>2.4</v>
      </c>
      <c r="Q80" s="10">
        <f t="shared" si="17"/>
        <v>0.88888888888888884</v>
      </c>
      <c r="R80" s="11">
        <f t="shared" si="18"/>
        <v>16.888888888888889</v>
      </c>
    </row>
    <row r="81" spans="2:18" x14ac:dyDescent="0.2">
      <c r="B81">
        <v>24</v>
      </c>
      <c r="C81">
        <v>14395</v>
      </c>
      <c r="D81">
        <v>12952</v>
      </c>
      <c r="E81">
        <v>13756</v>
      </c>
      <c r="F81" s="2">
        <f t="shared" si="14"/>
        <v>13701</v>
      </c>
      <c r="I81">
        <v>24</v>
      </c>
      <c r="J81">
        <v>17001</v>
      </c>
      <c r="K81">
        <v>17339</v>
      </c>
      <c r="L81">
        <v>15714</v>
      </c>
      <c r="M81" s="2">
        <f t="shared" si="15"/>
        <v>16684.666666666668</v>
      </c>
      <c r="O81" s="5">
        <f t="shared" si="16"/>
        <v>20</v>
      </c>
      <c r="P81" s="10">
        <v>2.4</v>
      </c>
      <c r="Q81" s="10">
        <f t="shared" si="17"/>
        <v>0.88888888888888884</v>
      </c>
      <c r="R81" s="11">
        <f t="shared" si="18"/>
        <v>17.777777777777779</v>
      </c>
    </row>
    <row r="82" spans="2:18" x14ac:dyDescent="0.2">
      <c r="B82">
        <v>25</v>
      </c>
      <c r="C82">
        <v>15464</v>
      </c>
      <c r="D82">
        <v>14698</v>
      </c>
      <c r="E82">
        <v>14115</v>
      </c>
      <c r="F82" s="2">
        <f t="shared" si="14"/>
        <v>14759</v>
      </c>
      <c r="I82">
        <v>25</v>
      </c>
      <c r="J82">
        <v>15984</v>
      </c>
      <c r="K82">
        <v>15166</v>
      </c>
      <c r="L82">
        <v>16511</v>
      </c>
      <c r="M82" s="2">
        <f t="shared" si="15"/>
        <v>15887</v>
      </c>
      <c r="O82" s="5">
        <f t="shared" si="16"/>
        <v>21</v>
      </c>
      <c r="P82" s="10">
        <v>2.4</v>
      </c>
      <c r="Q82" s="10">
        <f t="shared" si="17"/>
        <v>0.88888888888888884</v>
      </c>
      <c r="R82" s="11">
        <f t="shared" si="18"/>
        <v>18.666666666666664</v>
      </c>
    </row>
    <row r="83" spans="2:18" x14ac:dyDescent="0.2">
      <c r="B83">
        <v>26</v>
      </c>
      <c r="C83">
        <v>15184</v>
      </c>
      <c r="D83">
        <v>15421</v>
      </c>
      <c r="E83">
        <v>14311</v>
      </c>
      <c r="F83" s="2">
        <f t="shared" si="14"/>
        <v>14972</v>
      </c>
      <c r="I83">
        <v>26</v>
      </c>
      <c r="J83">
        <v>16969</v>
      </c>
      <c r="K83">
        <v>17727</v>
      </c>
      <c r="L83">
        <v>17110</v>
      </c>
      <c r="M83" s="2">
        <f t="shared" si="15"/>
        <v>17268.666666666668</v>
      </c>
      <c r="O83" s="5">
        <f t="shared" si="16"/>
        <v>22</v>
      </c>
      <c r="P83" s="10">
        <v>2.4</v>
      </c>
      <c r="Q83" s="10">
        <f t="shared" si="17"/>
        <v>0.88888888888888884</v>
      </c>
      <c r="R83" s="11">
        <f t="shared" si="18"/>
        <v>19.555555555555554</v>
      </c>
    </row>
    <row r="84" spans="2:18" x14ac:dyDescent="0.2">
      <c r="B84">
        <v>27</v>
      </c>
      <c r="C84">
        <v>14337</v>
      </c>
      <c r="D84">
        <v>12720</v>
      </c>
      <c r="E84">
        <v>13992</v>
      </c>
      <c r="F84" s="2">
        <f t="shared" si="14"/>
        <v>13683</v>
      </c>
      <c r="I84">
        <v>27</v>
      </c>
      <c r="J84">
        <v>18166</v>
      </c>
      <c r="K84">
        <v>17101</v>
      </c>
      <c r="L84">
        <v>17061</v>
      </c>
      <c r="M84" s="2">
        <f t="shared" si="15"/>
        <v>17442.666666666668</v>
      </c>
      <c r="O84" s="5">
        <f t="shared" si="16"/>
        <v>23</v>
      </c>
      <c r="P84" s="10">
        <v>2.4</v>
      </c>
      <c r="Q84" s="10">
        <f t="shared" si="17"/>
        <v>0.88888888888888884</v>
      </c>
      <c r="R84" s="11">
        <f t="shared" si="18"/>
        <v>20.444444444444443</v>
      </c>
    </row>
    <row r="85" spans="2:18" x14ac:dyDescent="0.2">
      <c r="B85">
        <v>28</v>
      </c>
      <c r="C85">
        <v>14075</v>
      </c>
      <c r="D85">
        <v>15027</v>
      </c>
      <c r="E85">
        <v>16456</v>
      </c>
      <c r="F85" s="2">
        <f t="shared" si="14"/>
        <v>15186</v>
      </c>
      <c r="I85">
        <v>28</v>
      </c>
      <c r="J85">
        <v>16781</v>
      </c>
      <c r="K85">
        <v>16395</v>
      </c>
      <c r="L85">
        <v>16491</v>
      </c>
      <c r="M85" s="2">
        <f t="shared" si="15"/>
        <v>16555.666666666668</v>
      </c>
      <c r="O85" s="5">
        <f t="shared" si="16"/>
        <v>24</v>
      </c>
      <c r="P85" s="10">
        <v>2.4</v>
      </c>
      <c r="Q85" s="10">
        <f t="shared" si="17"/>
        <v>0.88888888888888884</v>
      </c>
      <c r="R85" s="11">
        <f t="shared" si="18"/>
        <v>21.333333333333332</v>
      </c>
    </row>
    <row r="86" spans="2:18" x14ac:dyDescent="0.2">
      <c r="B86">
        <v>29</v>
      </c>
      <c r="C86">
        <v>14584</v>
      </c>
      <c r="D86">
        <v>14776</v>
      </c>
      <c r="E86">
        <v>14761</v>
      </c>
      <c r="F86" s="2">
        <f t="shared" si="14"/>
        <v>14707</v>
      </c>
      <c r="I86">
        <v>29</v>
      </c>
      <c r="J86">
        <v>18435</v>
      </c>
      <c r="K86">
        <v>17048</v>
      </c>
      <c r="L86">
        <v>17354</v>
      </c>
      <c r="M86" s="2">
        <f t="shared" si="15"/>
        <v>17612.333333333332</v>
      </c>
      <c r="O86" s="5">
        <f t="shared" si="16"/>
        <v>25</v>
      </c>
      <c r="P86" s="10">
        <v>2.4</v>
      </c>
      <c r="Q86" s="10">
        <f t="shared" si="17"/>
        <v>0.88888888888888884</v>
      </c>
      <c r="R86" s="11">
        <f t="shared" si="18"/>
        <v>22.222222222222221</v>
      </c>
    </row>
    <row r="87" spans="2:18" x14ac:dyDescent="0.2">
      <c r="B87">
        <v>30</v>
      </c>
      <c r="C87">
        <v>15434</v>
      </c>
      <c r="D87">
        <v>16862</v>
      </c>
      <c r="E87">
        <v>14665</v>
      </c>
      <c r="F87" s="2">
        <f t="shared" si="14"/>
        <v>15653.666666666666</v>
      </c>
      <c r="I87">
        <v>30</v>
      </c>
      <c r="J87">
        <v>16782</v>
      </c>
      <c r="K87">
        <v>17200</v>
      </c>
      <c r="L87">
        <v>16963</v>
      </c>
      <c r="M87" s="2">
        <f t="shared" si="15"/>
        <v>16981.666666666668</v>
      </c>
      <c r="O87" s="5">
        <f t="shared" si="16"/>
        <v>26</v>
      </c>
      <c r="P87" s="10">
        <v>2.4</v>
      </c>
      <c r="Q87" s="10">
        <f t="shared" si="17"/>
        <v>0.88888888888888884</v>
      </c>
      <c r="R87" s="11">
        <f t="shared" si="18"/>
        <v>23.111111111111111</v>
      </c>
    </row>
    <row r="88" spans="2:18" x14ac:dyDescent="0.2">
      <c r="B88">
        <v>31</v>
      </c>
      <c r="C88">
        <v>14805</v>
      </c>
      <c r="D88">
        <v>14671</v>
      </c>
      <c r="E88">
        <v>15395</v>
      </c>
      <c r="F88" s="2">
        <f t="shared" si="14"/>
        <v>14957</v>
      </c>
      <c r="I88">
        <v>31</v>
      </c>
      <c r="J88">
        <v>15613</v>
      </c>
      <c r="K88">
        <v>17674</v>
      </c>
      <c r="L88">
        <v>16785</v>
      </c>
      <c r="M88" s="2">
        <f t="shared" si="15"/>
        <v>16690.666666666668</v>
      </c>
      <c r="O88" s="5">
        <f t="shared" si="16"/>
        <v>27</v>
      </c>
      <c r="P88" s="10">
        <v>2.4</v>
      </c>
      <c r="Q88" s="10">
        <f t="shared" si="17"/>
        <v>0.88888888888888884</v>
      </c>
      <c r="R88" s="11">
        <f t="shared" si="18"/>
        <v>24</v>
      </c>
    </row>
    <row r="89" spans="2:18" x14ac:dyDescent="0.2">
      <c r="B89">
        <v>32</v>
      </c>
      <c r="C89">
        <v>14213</v>
      </c>
      <c r="D89">
        <v>15012</v>
      </c>
      <c r="E89">
        <v>15260</v>
      </c>
      <c r="F89" s="2">
        <f t="shared" si="14"/>
        <v>14828.333333333334</v>
      </c>
      <c r="I89">
        <v>32</v>
      </c>
      <c r="J89">
        <v>13697</v>
      </c>
      <c r="K89">
        <v>16486</v>
      </c>
      <c r="L89">
        <v>14824</v>
      </c>
      <c r="M89" s="2">
        <f t="shared" si="15"/>
        <v>15002.333333333334</v>
      </c>
      <c r="O89" s="5">
        <f t="shared" si="16"/>
        <v>28</v>
      </c>
      <c r="P89" s="10">
        <v>2.4</v>
      </c>
      <c r="Q89" s="10">
        <f t="shared" si="17"/>
        <v>0.88888888888888884</v>
      </c>
      <c r="R89" s="11">
        <f t="shared" si="18"/>
        <v>24.888888888888886</v>
      </c>
    </row>
    <row r="90" spans="2:18" x14ac:dyDescent="0.2">
      <c r="B90">
        <v>33</v>
      </c>
      <c r="C90">
        <v>15871</v>
      </c>
      <c r="D90">
        <v>16130</v>
      </c>
      <c r="E90">
        <v>15036</v>
      </c>
      <c r="F90" s="2">
        <f t="shared" si="14"/>
        <v>15679</v>
      </c>
      <c r="I90">
        <v>33</v>
      </c>
      <c r="J90">
        <v>14128</v>
      </c>
      <c r="K90">
        <v>16146</v>
      </c>
      <c r="L90">
        <v>16102</v>
      </c>
      <c r="M90" s="2">
        <f t="shared" si="15"/>
        <v>15458.666666666666</v>
      </c>
      <c r="O90" s="5">
        <f t="shared" si="16"/>
        <v>29</v>
      </c>
      <c r="P90" s="10">
        <v>2.4</v>
      </c>
      <c r="Q90" s="10">
        <f t="shared" si="17"/>
        <v>0.88888888888888884</v>
      </c>
      <c r="R90" s="11">
        <f t="shared" si="18"/>
        <v>25.777777777777775</v>
      </c>
    </row>
    <row r="91" spans="2:18" x14ac:dyDescent="0.2">
      <c r="B91">
        <v>34</v>
      </c>
      <c r="C91">
        <v>14050</v>
      </c>
      <c r="D91">
        <v>14606</v>
      </c>
      <c r="E91">
        <v>13014</v>
      </c>
      <c r="F91" s="2">
        <f t="shared" si="14"/>
        <v>13890</v>
      </c>
      <c r="I91">
        <v>34</v>
      </c>
      <c r="J91">
        <v>14178</v>
      </c>
      <c r="K91">
        <v>16532</v>
      </c>
      <c r="L91">
        <v>15601</v>
      </c>
      <c r="M91" s="2">
        <f t="shared" si="15"/>
        <v>15437</v>
      </c>
      <c r="O91" s="5">
        <f t="shared" si="16"/>
        <v>30</v>
      </c>
      <c r="P91" s="10">
        <v>2.4</v>
      </c>
      <c r="Q91" s="10">
        <f t="shared" si="17"/>
        <v>0.88888888888888884</v>
      </c>
      <c r="R91" s="11">
        <f t="shared" si="18"/>
        <v>26.666666666666664</v>
      </c>
    </row>
    <row r="92" spans="2:18" x14ac:dyDescent="0.2">
      <c r="B92">
        <v>35</v>
      </c>
      <c r="C92">
        <v>16020</v>
      </c>
      <c r="D92">
        <v>15868</v>
      </c>
      <c r="E92">
        <v>14274</v>
      </c>
      <c r="F92" s="2">
        <f t="shared" si="14"/>
        <v>15387.333333333334</v>
      </c>
      <c r="I92">
        <v>35</v>
      </c>
      <c r="J92">
        <v>15445</v>
      </c>
      <c r="K92">
        <v>17701</v>
      </c>
      <c r="L92">
        <v>16014</v>
      </c>
      <c r="M92" s="2">
        <f t="shared" si="15"/>
        <v>16386.666666666668</v>
      </c>
      <c r="O92" s="5">
        <f t="shared" si="16"/>
        <v>31</v>
      </c>
      <c r="P92" s="10">
        <v>2.4</v>
      </c>
      <c r="Q92" s="10">
        <f t="shared" si="17"/>
        <v>0.88888888888888884</v>
      </c>
      <c r="R92" s="11">
        <f t="shared" si="18"/>
        <v>27.555555555555554</v>
      </c>
    </row>
    <row r="93" spans="2:18" x14ac:dyDescent="0.2">
      <c r="B93">
        <v>36</v>
      </c>
      <c r="C93">
        <v>16919</v>
      </c>
      <c r="D93">
        <v>16759</v>
      </c>
      <c r="E93">
        <v>14130</v>
      </c>
      <c r="F93" s="2">
        <f t="shared" si="14"/>
        <v>15936</v>
      </c>
      <c r="I93">
        <v>36</v>
      </c>
      <c r="J93">
        <v>17215</v>
      </c>
      <c r="K93">
        <v>16945</v>
      </c>
      <c r="L93">
        <v>15683</v>
      </c>
      <c r="M93" s="2">
        <f t="shared" si="15"/>
        <v>16614.333333333332</v>
      </c>
      <c r="O93" s="5">
        <f t="shared" si="16"/>
        <v>32</v>
      </c>
      <c r="P93" s="10">
        <v>2.4</v>
      </c>
      <c r="Q93" s="10">
        <f t="shared" si="17"/>
        <v>0.88888888888888884</v>
      </c>
      <c r="R93" s="11">
        <f t="shared" si="18"/>
        <v>28.444444444444443</v>
      </c>
    </row>
    <row r="94" spans="2:18" x14ac:dyDescent="0.2">
      <c r="B94">
        <v>37</v>
      </c>
      <c r="C94">
        <v>13817</v>
      </c>
      <c r="D94">
        <v>13668</v>
      </c>
      <c r="E94">
        <v>15048</v>
      </c>
      <c r="F94" s="2">
        <f t="shared" si="14"/>
        <v>14177.666666666666</v>
      </c>
      <c r="I94">
        <v>37</v>
      </c>
      <c r="J94">
        <v>16720</v>
      </c>
      <c r="K94">
        <v>14932</v>
      </c>
      <c r="L94">
        <v>18703</v>
      </c>
      <c r="M94" s="2">
        <f t="shared" si="15"/>
        <v>16785</v>
      </c>
      <c r="O94" s="5">
        <f t="shared" si="16"/>
        <v>33</v>
      </c>
      <c r="P94" s="10">
        <v>2.4</v>
      </c>
      <c r="Q94" s="10">
        <f t="shared" si="17"/>
        <v>0.88888888888888884</v>
      </c>
      <c r="R94" s="11">
        <f t="shared" si="18"/>
        <v>29.333333333333332</v>
      </c>
    </row>
    <row r="95" spans="2:18" x14ac:dyDescent="0.2">
      <c r="B95">
        <v>38</v>
      </c>
      <c r="C95">
        <v>15455</v>
      </c>
      <c r="D95">
        <v>15662</v>
      </c>
      <c r="E95">
        <v>15009</v>
      </c>
      <c r="F95" s="2">
        <f t="shared" si="14"/>
        <v>15375.333333333334</v>
      </c>
      <c r="I95">
        <v>38</v>
      </c>
      <c r="J95">
        <v>16530</v>
      </c>
      <c r="K95">
        <v>15806</v>
      </c>
      <c r="L95">
        <v>15406</v>
      </c>
      <c r="M95" s="2">
        <f t="shared" si="15"/>
        <v>15914</v>
      </c>
      <c r="O95" s="5">
        <f t="shared" si="16"/>
        <v>34</v>
      </c>
      <c r="P95" s="10">
        <v>2.4</v>
      </c>
      <c r="Q95" s="10">
        <f t="shared" si="17"/>
        <v>0.88888888888888884</v>
      </c>
      <c r="R95" s="11">
        <f t="shared" si="18"/>
        <v>30.222222222222221</v>
      </c>
    </row>
    <row r="96" spans="2:18" x14ac:dyDescent="0.2">
      <c r="B96">
        <v>39</v>
      </c>
      <c r="C96">
        <v>15055</v>
      </c>
      <c r="D96">
        <v>15433</v>
      </c>
      <c r="E96">
        <v>15672</v>
      </c>
      <c r="F96" s="2">
        <f t="shared" si="14"/>
        <v>15386.666666666666</v>
      </c>
      <c r="I96">
        <v>39</v>
      </c>
      <c r="J96">
        <v>17715</v>
      </c>
      <c r="K96">
        <v>18256</v>
      </c>
      <c r="L96">
        <v>18337</v>
      </c>
      <c r="M96" s="2">
        <f t="shared" si="15"/>
        <v>18102.666666666668</v>
      </c>
      <c r="O96" s="5">
        <f t="shared" si="16"/>
        <v>35</v>
      </c>
      <c r="P96" s="10">
        <v>2.4</v>
      </c>
      <c r="Q96" s="10">
        <f t="shared" si="17"/>
        <v>0.88888888888888884</v>
      </c>
      <c r="R96" s="11">
        <f t="shared" si="18"/>
        <v>31.111111111111111</v>
      </c>
    </row>
    <row r="97" spans="2:18" x14ac:dyDescent="0.2">
      <c r="B97">
        <v>40</v>
      </c>
      <c r="C97">
        <v>13510</v>
      </c>
      <c r="D97">
        <v>13159</v>
      </c>
      <c r="E97">
        <v>13995</v>
      </c>
      <c r="F97" s="2">
        <f t="shared" si="14"/>
        <v>13554.666666666666</v>
      </c>
      <c r="I97">
        <v>40</v>
      </c>
      <c r="J97">
        <v>17384</v>
      </c>
      <c r="K97">
        <v>16843</v>
      </c>
      <c r="L97">
        <v>17003</v>
      </c>
      <c r="M97" s="2">
        <f t="shared" si="15"/>
        <v>17076.666666666668</v>
      </c>
      <c r="O97" s="5">
        <f t="shared" si="16"/>
        <v>36</v>
      </c>
      <c r="P97" s="10">
        <v>2.4</v>
      </c>
      <c r="Q97" s="10">
        <f t="shared" si="17"/>
        <v>0.88888888888888884</v>
      </c>
      <c r="R97" s="11">
        <f t="shared" si="18"/>
        <v>32</v>
      </c>
    </row>
    <row r="98" spans="2:18" x14ac:dyDescent="0.2">
      <c r="B98">
        <v>41</v>
      </c>
      <c r="C98">
        <v>12712</v>
      </c>
      <c r="D98">
        <v>14427</v>
      </c>
      <c r="E98">
        <v>14727</v>
      </c>
      <c r="F98" s="2">
        <f t="shared" si="14"/>
        <v>13955.333333333334</v>
      </c>
      <c r="I98">
        <v>41</v>
      </c>
      <c r="J98">
        <v>16677</v>
      </c>
      <c r="K98">
        <v>17078</v>
      </c>
      <c r="L98">
        <v>17625</v>
      </c>
      <c r="M98" s="2">
        <f t="shared" si="15"/>
        <v>17126.666666666668</v>
      </c>
      <c r="O98" s="5">
        <f t="shared" si="16"/>
        <v>37</v>
      </c>
      <c r="P98" s="10">
        <v>2.4</v>
      </c>
      <c r="Q98" s="10">
        <f t="shared" si="17"/>
        <v>0.88888888888888884</v>
      </c>
      <c r="R98" s="11">
        <f t="shared" si="18"/>
        <v>32.888888888888886</v>
      </c>
    </row>
    <row r="99" spans="2:18" x14ac:dyDescent="0.2">
      <c r="B99">
        <v>42</v>
      </c>
      <c r="C99">
        <v>12712</v>
      </c>
      <c r="D99">
        <v>14427</v>
      </c>
      <c r="E99">
        <v>14727</v>
      </c>
      <c r="F99" s="2">
        <f t="shared" si="14"/>
        <v>13955.333333333334</v>
      </c>
      <c r="I99">
        <v>42</v>
      </c>
      <c r="J99">
        <v>18452</v>
      </c>
      <c r="K99">
        <v>18820</v>
      </c>
      <c r="L99">
        <v>17916</v>
      </c>
      <c r="M99" s="2">
        <f t="shared" si="15"/>
        <v>18396</v>
      </c>
      <c r="O99" s="5">
        <f t="shared" si="16"/>
        <v>38</v>
      </c>
      <c r="P99" s="10">
        <v>2.4</v>
      </c>
      <c r="Q99" s="10">
        <f t="shared" si="17"/>
        <v>0.88888888888888884</v>
      </c>
      <c r="R99" s="11">
        <f t="shared" si="18"/>
        <v>33.777777777777779</v>
      </c>
    </row>
    <row r="100" spans="2:18" x14ac:dyDescent="0.2">
      <c r="B100">
        <v>43</v>
      </c>
      <c r="C100">
        <v>15014</v>
      </c>
      <c r="D100">
        <v>15836</v>
      </c>
      <c r="E100">
        <v>15007</v>
      </c>
      <c r="F100" s="2">
        <f t="shared" si="14"/>
        <v>15285.666666666666</v>
      </c>
      <c r="I100">
        <v>43</v>
      </c>
      <c r="J100">
        <v>20037</v>
      </c>
      <c r="K100">
        <v>18189</v>
      </c>
      <c r="L100">
        <v>17074</v>
      </c>
      <c r="M100" s="2">
        <f t="shared" si="15"/>
        <v>18433.333333333332</v>
      </c>
      <c r="O100" s="5">
        <f t="shared" si="16"/>
        <v>39</v>
      </c>
      <c r="P100" s="10">
        <v>2.4</v>
      </c>
      <c r="Q100" s="10">
        <f t="shared" si="17"/>
        <v>0.88888888888888884</v>
      </c>
      <c r="R100" s="11">
        <f t="shared" si="18"/>
        <v>34.666666666666664</v>
      </c>
    </row>
    <row r="101" spans="2:18" x14ac:dyDescent="0.2">
      <c r="B101">
        <v>44</v>
      </c>
      <c r="C101">
        <v>14855</v>
      </c>
      <c r="D101">
        <v>16401</v>
      </c>
      <c r="E101">
        <v>13530</v>
      </c>
      <c r="F101" s="2">
        <f t="shared" si="14"/>
        <v>14928.666666666666</v>
      </c>
      <c r="I101">
        <v>44</v>
      </c>
      <c r="J101">
        <v>17772</v>
      </c>
      <c r="K101">
        <v>17088</v>
      </c>
      <c r="L101">
        <v>17341</v>
      </c>
      <c r="M101" s="2">
        <f t="shared" si="15"/>
        <v>17400.333333333332</v>
      </c>
      <c r="O101" s="5">
        <f t="shared" si="16"/>
        <v>40</v>
      </c>
      <c r="P101" s="10">
        <v>2.4</v>
      </c>
      <c r="Q101" s="10">
        <f t="shared" si="17"/>
        <v>0.88888888888888884</v>
      </c>
      <c r="R101" s="11">
        <f t="shared" si="18"/>
        <v>35.555555555555557</v>
      </c>
    </row>
    <row r="102" spans="2:18" x14ac:dyDescent="0.2">
      <c r="B102">
        <v>45</v>
      </c>
      <c r="C102">
        <v>15266</v>
      </c>
      <c r="D102">
        <v>13786</v>
      </c>
      <c r="E102">
        <v>13249</v>
      </c>
      <c r="F102" s="2">
        <f t="shared" si="14"/>
        <v>14100.333333333334</v>
      </c>
      <c r="I102">
        <v>45</v>
      </c>
      <c r="J102">
        <v>19194</v>
      </c>
      <c r="K102">
        <v>18859</v>
      </c>
      <c r="L102">
        <v>18109</v>
      </c>
      <c r="M102" s="2">
        <f t="shared" si="15"/>
        <v>18720.666666666668</v>
      </c>
      <c r="O102" s="5">
        <f t="shared" si="16"/>
        <v>41</v>
      </c>
      <c r="P102" s="10">
        <v>2.4</v>
      </c>
      <c r="Q102" s="10">
        <f t="shared" si="17"/>
        <v>0.88888888888888884</v>
      </c>
      <c r="R102" s="11">
        <f t="shared" si="18"/>
        <v>36.444444444444443</v>
      </c>
    </row>
    <row r="103" spans="2:18" x14ac:dyDescent="0.2">
      <c r="B103">
        <v>46</v>
      </c>
      <c r="C103">
        <v>14795</v>
      </c>
      <c r="D103">
        <v>13471</v>
      </c>
      <c r="E103">
        <v>14525</v>
      </c>
      <c r="F103" s="2">
        <f t="shared" si="14"/>
        <v>14263.666666666666</v>
      </c>
      <c r="I103">
        <v>46</v>
      </c>
      <c r="J103">
        <v>18949</v>
      </c>
      <c r="K103">
        <v>20302</v>
      </c>
      <c r="L103">
        <v>19555</v>
      </c>
      <c r="M103" s="2">
        <f t="shared" si="15"/>
        <v>19602</v>
      </c>
      <c r="O103" s="5">
        <f t="shared" si="16"/>
        <v>42</v>
      </c>
      <c r="P103" s="10">
        <v>2.4</v>
      </c>
      <c r="Q103" s="10">
        <f t="shared" si="17"/>
        <v>0.88888888888888884</v>
      </c>
      <c r="R103" s="11">
        <f t="shared" si="18"/>
        <v>37.333333333333329</v>
      </c>
    </row>
    <row r="104" spans="2:18" x14ac:dyDescent="0.2">
      <c r="B104">
        <v>47</v>
      </c>
      <c r="C104">
        <v>13996</v>
      </c>
      <c r="D104">
        <v>15035</v>
      </c>
      <c r="E104">
        <v>14016</v>
      </c>
      <c r="F104" s="2">
        <f t="shared" si="14"/>
        <v>14349</v>
      </c>
      <c r="I104">
        <v>47</v>
      </c>
      <c r="J104">
        <v>18562</v>
      </c>
      <c r="K104">
        <v>19664</v>
      </c>
      <c r="L104">
        <v>20182</v>
      </c>
      <c r="M104" s="2">
        <f t="shared" si="15"/>
        <v>19469.333333333332</v>
      </c>
      <c r="O104" s="5">
        <f t="shared" si="16"/>
        <v>43</v>
      </c>
      <c r="P104" s="10">
        <v>2.4</v>
      </c>
      <c r="Q104" s="10">
        <f t="shared" si="17"/>
        <v>0.88888888888888884</v>
      </c>
      <c r="R104" s="11">
        <f t="shared" si="18"/>
        <v>38.222222222222221</v>
      </c>
    </row>
    <row r="105" spans="2:18" x14ac:dyDescent="0.2">
      <c r="B105">
        <v>48</v>
      </c>
      <c r="C105">
        <v>12737</v>
      </c>
      <c r="D105">
        <v>15059</v>
      </c>
      <c r="E105">
        <v>13380</v>
      </c>
      <c r="F105" s="2">
        <f t="shared" si="14"/>
        <v>13725.333333333334</v>
      </c>
      <c r="I105">
        <v>48</v>
      </c>
      <c r="J105">
        <v>19810</v>
      </c>
      <c r="K105">
        <v>18386</v>
      </c>
      <c r="L105">
        <v>18533</v>
      </c>
      <c r="M105" s="2">
        <f t="shared" si="15"/>
        <v>18909.666666666668</v>
      </c>
      <c r="O105" s="5">
        <f t="shared" si="16"/>
        <v>44</v>
      </c>
      <c r="P105" s="10">
        <v>2.4</v>
      </c>
      <c r="Q105" s="10">
        <f t="shared" si="17"/>
        <v>0.88888888888888884</v>
      </c>
      <c r="R105" s="11">
        <f t="shared" si="18"/>
        <v>39.111111111111107</v>
      </c>
    </row>
    <row r="106" spans="2:18" x14ac:dyDescent="0.2">
      <c r="O106" s="5">
        <f t="shared" si="16"/>
        <v>45</v>
      </c>
      <c r="P106" s="10">
        <v>2.4</v>
      </c>
      <c r="Q106" s="10">
        <f t="shared" si="17"/>
        <v>0.88888888888888884</v>
      </c>
      <c r="R106" s="11">
        <f t="shared" si="18"/>
        <v>40</v>
      </c>
    </row>
    <row r="107" spans="2:18" x14ac:dyDescent="0.2">
      <c r="O107" s="5">
        <f t="shared" si="16"/>
        <v>46</v>
      </c>
      <c r="P107" s="10">
        <v>2.4</v>
      </c>
      <c r="Q107" s="10">
        <f t="shared" si="17"/>
        <v>0.88888888888888884</v>
      </c>
      <c r="R107" s="11">
        <f t="shared" si="18"/>
        <v>40.888888888888886</v>
      </c>
    </row>
    <row r="108" spans="2:18" x14ac:dyDescent="0.2">
      <c r="O108" s="5">
        <f t="shared" si="16"/>
        <v>47</v>
      </c>
      <c r="P108" s="10">
        <v>2.4</v>
      </c>
      <c r="Q108" s="10">
        <f t="shared" si="17"/>
        <v>0.88888888888888884</v>
      </c>
      <c r="R108" s="11">
        <f t="shared" si="18"/>
        <v>41.777777777777779</v>
      </c>
    </row>
    <row r="109" spans="2:18" x14ac:dyDescent="0.2">
      <c r="O109" s="5">
        <f t="shared" si="16"/>
        <v>48</v>
      </c>
      <c r="P109" s="10">
        <v>2.4</v>
      </c>
      <c r="Q109" s="10">
        <f t="shared" si="17"/>
        <v>0.88888888888888884</v>
      </c>
      <c r="R109" s="11">
        <f t="shared" si="18"/>
        <v>42.666666666666664</v>
      </c>
    </row>
    <row r="119" spans="14:16" x14ac:dyDescent="0.2">
      <c r="N119" t="s">
        <v>26</v>
      </c>
    </row>
    <row r="120" spans="14:16" x14ac:dyDescent="0.2">
      <c r="N120" t="s">
        <v>1</v>
      </c>
      <c r="O120" t="s">
        <v>24</v>
      </c>
      <c r="P120" t="s">
        <v>25</v>
      </c>
    </row>
    <row r="121" spans="14:16" x14ac:dyDescent="0.2">
      <c r="N121">
        <v>1</v>
      </c>
      <c r="O121">
        <v>0.77777777800000003</v>
      </c>
      <c r="P121" s="12">
        <f>N121*O121</f>
        <v>0.77777777800000003</v>
      </c>
    </row>
    <row r="122" spans="14:16" x14ac:dyDescent="0.2">
      <c r="N122">
        <v>2</v>
      </c>
      <c r="O122">
        <v>0.77777777800000003</v>
      </c>
      <c r="P122" s="12">
        <f t="shared" ref="P122:P168" si="19">N122*O122</f>
        <v>1.5555555560000001</v>
      </c>
    </row>
    <row r="123" spans="14:16" x14ac:dyDescent="0.2">
      <c r="N123">
        <v>3</v>
      </c>
      <c r="O123">
        <v>0.77777777800000003</v>
      </c>
      <c r="P123" s="12">
        <f t="shared" si="19"/>
        <v>2.3333333340000002</v>
      </c>
    </row>
    <row r="124" spans="14:16" x14ac:dyDescent="0.2">
      <c r="N124">
        <v>4</v>
      </c>
      <c r="O124">
        <v>0.77777777800000003</v>
      </c>
      <c r="P124" s="12">
        <f t="shared" si="19"/>
        <v>3.1111111120000001</v>
      </c>
    </row>
    <row r="125" spans="14:16" x14ac:dyDescent="0.2">
      <c r="N125">
        <v>5</v>
      </c>
      <c r="O125">
        <v>0.77777777800000003</v>
      </c>
      <c r="P125" s="12">
        <f t="shared" si="19"/>
        <v>3.88888889</v>
      </c>
    </row>
    <row r="126" spans="14:16" x14ac:dyDescent="0.2">
      <c r="N126">
        <v>6</v>
      </c>
      <c r="O126">
        <v>0.77777777800000003</v>
      </c>
      <c r="P126" s="12">
        <f t="shared" si="19"/>
        <v>4.6666666680000004</v>
      </c>
    </row>
    <row r="127" spans="14:16" x14ac:dyDescent="0.2">
      <c r="N127">
        <v>7</v>
      </c>
      <c r="O127">
        <v>0.77777777800000003</v>
      </c>
      <c r="P127" s="12">
        <f t="shared" si="19"/>
        <v>5.4444444460000003</v>
      </c>
    </row>
    <row r="128" spans="14:16" x14ac:dyDescent="0.2">
      <c r="N128">
        <v>8</v>
      </c>
      <c r="O128">
        <v>0.77777777800000003</v>
      </c>
      <c r="P128" s="12">
        <f t="shared" si="19"/>
        <v>6.2222222240000002</v>
      </c>
    </row>
    <row r="129" spans="14:16" x14ac:dyDescent="0.2">
      <c r="N129">
        <v>9</v>
      </c>
      <c r="O129">
        <v>0.77777777800000003</v>
      </c>
      <c r="P129" s="12">
        <f t="shared" si="19"/>
        <v>7.0000000020000002</v>
      </c>
    </row>
    <row r="130" spans="14:16" x14ac:dyDescent="0.2">
      <c r="N130">
        <v>10</v>
      </c>
      <c r="O130">
        <v>0.77777777800000003</v>
      </c>
      <c r="P130" s="12">
        <f t="shared" si="19"/>
        <v>7.7777777800000001</v>
      </c>
    </row>
    <row r="131" spans="14:16" x14ac:dyDescent="0.2">
      <c r="N131">
        <v>11</v>
      </c>
      <c r="O131">
        <v>0.77777777800000003</v>
      </c>
      <c r="P131" s="12">
        <f t="shared" si="19"/>
        <v>8.555555558</v>
      </c>
    </row>
    <row r="132" spans="14:16" x14ac:dyDescent="0.2">
      <c r="N132">
        <v>12</v>
      </c>
      <c r="O132">
        <v>0.77777777800000003</v>
      </c>
      <c r="P132" s="12">
        <f t="shared" si="19"/>
        <v>9.3333333360000008</v>
      </c>
    </row>
    <row r="133" spans="14:16" x14ac:dyDescent="0.2">
      <c r="N133">
        <v>13</v>
      </c>
      <c r="O133">
        <v>0.77777777800000003</v>
      </c>
      <c r="P133" s="12">
        <f t="shared" si="19"/>
        <v>10.111111114</v>
      </c>
    </row>
    <row r="134" spans="14:16" x14ac:dyDescent="0.2">
      <c r="N134">
        <v>14</v>
      </c>
      <c r="O134">
        <v>0.77777777800000003</v>
      </c>
      <c r="P134" s="12">
        <f t="shared" si="19"/>
        <v>10.888888892000001</v>
      </c>
    </row>
    <row r="135" spans="14:16" x14ac:dyDescent="0.2">
      <c r="N135">
        <v>15</v>
      </c>
      <c r="O135">
        <v>0.77777777800000003</v>
      </c>
      <c r="P135" s="12">
        <f t="shared" si="19"/>
        <v>11.66666667</v>
      </c>
    </row>
    <row r="136" spans="14:16" x14ac:dyDescent="0.2">
      <c r="N136">
        <v>16</v>
      </c>
      <c r="O136">
        <v>0.77777777800000003</v>
      </c>
      <c r="P136" s="12">
        <f t="shared" si="19"/>
        <v>12.444444448</v>
      </c>
    </row>
    <row r="137" spans="14:16" x14ac:dyDescent="0.2">
      <c r="N137">
        <v>17</v>
      </c>
      <c r="O137">
        <v>0.77777777800000003</v>
      </c>
      <c r="P137" s="12">
        <f t="shared" si="19"/>
        <v>13.222222226000001</v>
      </c>
    </row>
    <row r="138" spans="14:16" x14ac:dyDescent="0.2">
      <c r="N138">
        <v>18</v>
      </c>
      <c r="O138">
        <v>0.77777777800000003</v>
      </c>
      <c r="P138" s="12">
        <f t="shared" si="19"/>
        <v>14.000000004</v>
      </c>
    </row>
    <row r="139" spans="14:16" x14ac:dyDescent="0.2">
      <c r="N139">
        <v>19</v>
      </c>
      <c r="O139">
        <v>0.77777777800000003</v>
      </c>
      <c r="P139" s="12">
        <f t="shared" si="19"/>
        <v>14.777777782000001</v>
      </c>
    </row>
    <row r="140" spans="14:16" x14ac:dyDescent="0.2">
      <c r="N140">
        <v>20</v>
      </c>
      <c r="O140">
        <v>0.77777777800000003</v>
      </c>
      <c r="P140" s="12">
        <f t="shared" si="19"/>
        <v>15.55555556</v>
      </c>
    </row>
    <row r="141" spans="14:16" x14ac:dyDescent="0.2">
      <c r="N141">
        <v>21</v>
      </c>
      <c r="O141">
        <v>0.77777777800000003</v>
      </c>
      <c r="P141" s="12">
        <f t="shared" si="19"/>
        <v>16.333333337999999</v>
      </c>
    </row>
    <row r="142" spans="14:16" x14ac:dyDescent="0.2">
      <c r="N142">
        <v>22</v>
      </c>
      <c r="O142">
        <v>0.77777777800000003</v>
      </c>
      <c r="P142" s="12">
        <f t="shared" si="19"/>
        <v>17.111111116</v>
      </c>
    </row>
    <row r="143" spans="14:16" x14ac:dyDescent="0.2">
      <c r="N143">
        <v>23</v>
      </c>
      <c r="O143">
        <v>0.77777777800000003</v>
      </c>
      <c r="P143" s="12">
        <f t="shared" si="19"/>
        <v>17.888888894000001</v>
      </c>
    </row>
    <row r="144" spans="14:16" x14ac:dyDescent="0.2">
      <c r="N144">
        <v>24</v>
      </c>
      <c r="O144">
        <v>0.77777777800000003</v>
      </c>
      <c r="P144" s="12">
        <f t="shared" si="19"/>
        <v>18.666666672000002</v>
      </c>
    </row>
    <row r="145" spans="14:16" x14ac:dyDescent="0.2">
      <c r="N145">
        <v>25</v>
      </c>
      <c r="O145">
        <v>0.77777777800000003</v>
      </c>
      <c r="P145" s="12">
        <f t="shared" si="19"/>
        <v>19.444444450000002</v>
      </c>
    </row>
    <row r="146" spans="14:16" x14ac:dyDescent="0.2">
      <c r="N146">
        <v>26</v>
      </c>
      <c r="O146">
        <v>0.77777777800000003</v>
      </c>
      <c r="P146" s="12">
        <f t="shared" si="19"/>
        <v>20.222222228</v>
      </c>
    </row>
    <row r="147" spans="14:16" x14ac:dyDescent="0.2">
      <c r="N147">
        <v>27</v>
      </c>
      <c r="O147">
        <v>0.77777777800000003</v>
      </c>
      <c r="P147" s="12">
        <f t="shared" si="19"/>
        <v>21.000000006</v>
      </c>
    </row>
    <row r="148" spans="14:16" x14ac:dyDescent="0.2">
      <c r="N148">
        <v>28</v>
      </c>
      <c r="O148">
        <v>0.77777777800000003</v>
      </c>
      <c r="P148" s="12">
        <f t="shared" si="19"/>
        <v>21.777777784000001</v>
      </c>
    </row>
    <row r="149" spans="14:16" x14ac:dyDescent="0.2">
      <c r="N149">
        <v>29</v>
      </c>
      <c r="O149">
        <v>0.77777777800000003</v>
      </c>
      <c r="P149" s="12">
        <f t="shared" si="19"/>
        <v>22.555555562000002</v>
      </c>
    </row>
    <row r="150" spans="14:16" x14ac:dyDescent="0.2">
      <c r="N150">
        <v>30</v>
      </c>
      <c r="O150">
        <v>0.77777777800000003</v>
      </c>
      <c r="P150" s="12">
        <f t="shared" si="19"/>
        <v>23.333333339999999</v>
      </c>
    </row>
    <row r="151" spans="14:16" x14ac:dyDescent="0.2">
      <c r="N151">
        <v>31</v>
      </c>
      <c r="O151">
        <v>0.77777777800000003</v>
      </c>
      <c r="P151" s="12">
        <f t="shared" si="19"/>
        <v>24.111111118</v>
      </c>
    </row>
    <row r="152" spans="14:16" x14ac:dyDescent="0.2">
      <c r="N152">
        <v>32</v>
      </c>
      <c r="O152">
        <v>0.77777777800000003</v>
      </c>
      <c r="P152" s="12">
        <f t="shared" si="19"/>
        <v>24.888888896000001</v>
      </c>
    </row>
    <row r="153" spans="14:16" x14ac:dyDescent="0.2">
      <c r="N153">
        <v>33</v>
      </c>
      <c r="O153">
        <v>0.77777777800000003</v>
      </c>
      <c r="P153" s="12">
        <f t="shared" si="19"/>
        <v>25.666666674000002</v>
      </c>
    </row>
    <row r="154" spans="14:16" x14ac:dyDescent="0.2">
      <c r="N154">
        <v>34</v>
      </c>
      <c r="O154">
        <v>0.77777777800000003</v>
      </c>
      <c r="P154" s="12">
        <f t="shared" si="19"/>
        <v>26.444444452000003</v>
      </c>
    </row>
    <row r="155" spans="14:16" x14ac:dyDescent="0.2">
      <c r="N155">
        <v>35</v>
      </c>
      <c r="O155">
        <v>0.77777777800000003</v>
      </c>
      <c r="P155" s="12">
        <f t="shared" si="19"/>
        <v>27.22222223</v>
      </c>
    </row>
    <row r="156" spans="14:16" x14ac:dyDescent="0.2">
      <c r="N156">
        <v>36</v>
      </c>
      <c r="O156">
        <v>0.77777777800000003</v>
      </c>
      <c r="P156" s="12">
        <f t="shared" si="19"/>
        <v>28.000000008000001</v>
      </c>
    </row>
    <row r="157" spans="14:16" x14ac:dyDescent="0.2">
      <c r="N157">
        <v>37</v>
      </c>
      <c r="O157">
        <v>0.77777777800000003</v>
      </c>
      <c r="P157" s="12">
        <f t="shared" si="19"/>
        <v>28.777777786000001</v>
      </c>
    </row>
    <row r="158" spans="14:16" x14ac:dyDescent="0.2">
      <c r="N158">
        <v>38</v>
      </c>
      <c r="O158">
        <v>0.77777777800000003</v>
      </c>
      <c r="P158" s="12">
        <f t="shared" si="19"/>
        <v>29.555555564000002</v>
      </c>
    </row>
    <row r="159" spans="14:16" x14ac:dyDescent="0.2">
      <c r="N159">
        <v>39</v>
      </c>
      <c r="O159">
        <v>0.77777777800000003</v>
      </c>
      <c r="P159" s="12">
        <f t="shared" si="19"/>
        <v>30.333333342</v>
      </c>
    </row>
    <row r="160" spans="14:16" x14ac:dyDescent="0.2">
      <c r="N160">
        <v>40</v>
      </c>
      <c r="O160">
        <v>0.77777777800000003</v>
      </c>
      <c r="P160" s="12">
        <f t="shared" si="19"/>
        <v>31.11111112</v>
      </c>
    </row>
    <row r="161" spans="14:16" x14ac:dyDescent="0.2">
      <c r="N161">
        <v>41</v>
      </c>
      <c r="O161">
        <v>0.77777777800000003</v>
      </c>
      <c r="P161" s="12">
        <f t="shared" si="19"/>
        <v>31.888888898000001</v>
      </c>
    </row>
    <row r="162" spans="14:16" x14ac:dyDescent="0.2">
      <c r="N162">
        <v>42</v>
      </c>
      <c r="O162">
        <v>0.77777777800000003</v>
      </c>
      <c r="P162" s="12">
        <f t="shared" si="19"/>
        <v>32.666666675999998</v>
      </c>
    </row>
    <row r="163" spans="14:16" x14ac:dyDescent="0.2">
      <c r="N163">
        <v>43</v>
      </c>
      <c r="O163">
        <v>0.77777777800000003</v>
      </c>
      <c r="P163" s="12">
        <f t="shared" si="19"/>
        <v>33.444444453999999</v>
      </c>
    </row>
    <row r="164" spans="14:16" x14ac:dyDescent="0.2">
      <c r="N164">
        <v>44</v>
      </c>
      <c r="O164">
        <v>0.77777777800000003</v>
      </c>
      <c r="P164" s="12">
        <f t="shared" si="19"/>
        <v>34.222222232</v>
      </c>
    </row>
    <row r="165" spans="14:16" x14ac:dyDescent="0.2">
      <c r="N165">
        <v>45</v>
      </c>
      <c r="O165">
        <v>0.77777777800000003</v>
      </c>
      <c r="P165" s="12">
        <f t="shared" si="19"/>
        <v>35.000000010000001</v>
      </c>
    </row>
    <row r="166" spans="14:16" x14ac:dyDescent="0.2">
      <c r="N166">
        <v>46</v>
      </c>
      <c r="O166">
        <v>0.77777777800000003</v>
      </c>
      <c r="P166" s="12">
        <f t="shared" si="19"/>
        <v>35.777777788000002</v>
      </c>
    </row>
    <row r="167" spans="14:16" x14ac:dyDescent="0.2">
      <c r="N167">
        <v>47</v>
      </c>
      <c r="O167">
        <v>0.77777777800000003</v>
      </c>
      <c r="P167" s="12">
        <f t="shared" si="19"/>
        <v>36.555555566000002</v>
      </c>
    </row>
    <row r="168" spans="14:16" x14ac:dyDescent="0.2">
      <c r="N168">
        <v>48</v>
      </c>
      <c r="O168">
        <v>0.77777777800000003</v>
      </c>
      <c r="P168" s="12">
        <f t="shared" si="19"/>
        <v>37.333333344000003</v>
      </c>
    </row>
  </sheetData>
  <mergeCells count="6">
    <mergeCell ref="X4:AA4"/>
    <mergeCell ref="O60:R60"/>
    <mergeCell ref="B1:H1"/>
    <mergeCell ref="P4:S4"/>
    <mergeCell ref="T4:W4"/>
    <mergeCell ref="J52:L55"/>
  </mergeCell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Mostafa Mehrabi</dc:creator>
  <dc:description/>
  <cp:lastModifiedBy>Mostafa Mehrabi</cp:lastModifiedBy>
  <cp:revision>194</cp:revision>
  <dcterms:created xsi:type="dcterms:W3CDTF">2016-07-20T13:58:40Z</dcterms:created>
  <dcterms:modified xsi:type="dcterms:W3CDTF">2017-06-21T00:46:58Z</dcterms:modified>
  <dc:language>en-NZ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