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87"/>
  </bookViews>
  <sheets>
    <sheet name="Sheet1" sheetId="1" r:id="rId1"/>
  </sheets>
  <externalReferences>
    <externalReference r:id="rId2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53" i="1" l="1"/>
  <c r="P127" i="1"/>
  <c r="J121" i="1" l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20" i="1"/>
  <c r="P166" i="1" l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O133" i="1"/>
  <c r="P133" i="1" s="1"/>
  <c r="P132" i="1"/>
  <c r="O132" i="1"/>
  <c r="O131" i="1"/>
  <c r="P131" i="1" s="1"/>
  <c r="P130" i="1"/>
  <c r="O130" i="1"/>
  <c r="O129" i="1"/>
  <c r="P129" i="1" s="1"/>
  <c r="P128" i="1"/>
  <c r="O128" i="1"/>
  <c r="O127" i="1"/>
  <c r="P126" i="1"/>
  <c r="P125" i="1"/>
  <c r="P124" i="1"/>
  <c r="P123" i="1"/>
  <c r="P122" i="1"/>
  <c r="P121" i="1"/>
  <c r="N121" i="1"/>
  <c r="N122" i="1" s="1"/>
  <c r="Q120" i="1"/>
  <c r="P120" i="1"/>
  <c r="N120" i="1"/>
  <c r="P119" i="1"/>
  <c r="Q119" i="1" s="1"/>
  <c r="N123" i="1" l="1"/>
  <c r="Q122" i="1"/>
  <c r="Q121" i="1"/>
  <c r="L115" i="1"/>
  <c r="Y53" i="1" s="1"/>
  <c r="F115" i="1"/>
  <c r="X53" i="1" s="1"/>
  <c r="L114" i="1"/>
  <c r="Y52" i="1" s="1"/>
  <c r="F114" i="1"/>
  <c r="X52" i="1" s="1"/>
  <c r="L113" i="1"/>
  <c r="Y51" i="1" s="1"/>
  <c r="F113" i="1"/>
  <c r="X51" i="1" s="1"/>
  <c r="L112" i="1"/>
  <c r="Y50" i="1" s="1"/>
  <c r="F112" i="1"/>
  <c r="X50" i="1" s="1"/>
  <c r="L111" i="1"/>
  <c r="Y49" i="1" s="1"/>
  <c r="F111" i="1"/>
  <c r="X49" i="1" s="1"/>
  <c r="L110" i="1"/>
  <c r="Y48" i="1" s="1"/>
  <c r="F110" i="1"/>
  <c r="X48" i="1" s="1"/>
  <c r="L109" i="1"/>
  <c r="Y47" i="1" s="1"/>
  <c r="F109" i="1"/>
  <c r="X47" i="1" s="1"/>
  <c r="L108" i="1"/>
  <c r="Y46" i="1" s="1"/>
  <c r="F108" i="1"/>
  <c r="X46" i="1" s="1"/>
  <c r="L107" i="1"/>
  <c r="Y45" i="1" s="1"/>
  <c r="F107" i="1"/>
  <c r="X45" i="1" s="1"/>
  <c r="L106" i="1"/>
  <c r="Y44" i="1" s="1"/>
  <c r="F106" i="1"/>
  <c r="X44" i="1" s="1"/>
  <c r="L105" i="1"/>
  <c r="Y43" i="1" s="1"/>
  <c r="F105" i="1"/>
  <c r="X43" i="1" s="1"/>
  <c r="L104" i="1"/>
  <c r="Y42" i="1" s="1"/>
  <c r="F104" i="1"/>
  <c r="X42" i="1" s="1"/>
  <c r="L103" i="1"/>
  <c r="Y41" i="1" s="1"/>
  <c r="F103" i="1"/>
  <c r="X41" i="1" s="1"/>
  <c r="L102" i="1"/>
  <c r="Y40" i="1" s="1"/>
  <c r="F102" i="1"/>
  <c r="X40" i="1" s="1"/>
  <c r="L101" i="1"/>
  <c r="Y39" i="1" s="1"/>
  <c r="F101" i="1"/>
  <c r="X39" i="1" s="1"/>
  <c r="L100" i="1"/>
  <c r="Y38" i="1" s="1"/>
  <c r="F100" i="1"/>
  <c r="X38" i="1" s="1"/>
  <c r="L99" i="1"/>
  <c r="Y37" i="1" s="1"/>
  <c r="F99" i="1"/>
  <c r="X37" i="1" s="1"/>
  <c r="L98" i="1"/>
  <c r="Y36" i="1" s="1"/>
  <c r="F98" i="1"/>
  <c r="X36" i="1" s="1"/>
  <c r="L97" i="1"/>
  <c r="Y35" i="1" s="1"/>
  <c r="F97" i="1"/>
  <c r="X35" i="1" s="1"/>
  <c r="L96" i="1"/>
  <c r="Y34" i="1" s="1"/>
  <c r="F96" i="1"/>
  <c r="X34" i="1" s="1"/>
  <c r="L95" i="1"/>
  <c r="Y33" i="1" s="1"/>
  <c r="F95" i="1"/>
  <c r="X33" i="1" s="1"/>
  <c r="L94" i="1"/>
  <c r="Y32" i="1" s="1"/>
  <c r="F94" i="1"/>
  <c r="X32" i="1" s="1"/>
  <c r="L93" i="1"/>
  <c r="Y31" i="1" s="1"/>
  <c r="F93" i="1"/>
  <c r="X31" i="1" s="1"/>
  <c r="L92" i="1"/>
  <c r="Y30" i="1" s="1"/>
  <c r="F92" i="1"/>
  <c r="X30" i="1" s="1"/>
  <c r="L91" i="1"/>
  <c r="Y29" i="1" s="1"/>
  <c r="F91" i="1"/>
  <c r="X29" i="1" s="1"/>
  <c r="L90" i="1"/>
  <c r="Y28" i="1" s="1"/>
  <c r="F90" i="1"/>
  <c r="X28" i="1" s="1"/>
  <c r="L89" i="1"/>
  <c r="Y27" i="1" s="1"/>
  <c r="F89" i="1"/>
  <c r="X27" i="1" s="1"/>
  <c r="L88" i="1"/>
  <c r="Y26" i="1" s="1"/>
  <c r="F88" i="1"/>
  <c r="X26" i="1" s="1"/>
  <c r="L87" i="1"/>
  <c r="Y25" i="1" s="1"/>
  <c r="F87" i="1"/>
  <c r="X25" i="1" s="1"/>
  <c r="L86" i="1"/>
  <c r="Y24" i="1" s="1"/>
  <c r="F86" i="1"/>
  <c r="X24" i="1" s="1"/>
  <c r="L85" i="1"/>
  <c r="Y23" i="1" s="1"/>
  <c r="F85" i="1"/>
  <c r="X23" i="1" s="1"/>
  <c r="L84" i="1"/>
  <c r="Y22" i="1" s="1"/>
  <c r="F84" i="1"/>
  <c r="X22" i="1" s="1"/>
  <c r="L83" i="1"/>
  <c r="Y21" i="1" s="1"/>
  <c r="F83" i="1"/>
  <c r="X21" i="1" s="1"/>
  <c r="L82" i="1"/>
  <c r="Y20" i="1" s="1"/>
  <c r="F82" i="1"/>
  <c r="X20" i="1" s="1"/>
  <c r="L81" i="1"/>
  <c r="Y19" i="1" s="1"/>
  <c r="F81" i="1"/>
  <c r="X19" i="1" s="1"/>
  <c r="L80" i="1"/>
  <c r="Y18" i="1" s="1"/>
  <c r="F80" i="1"/>
  <c r="X18" i="1" s="1"/>
  <c r="L79" i="1"/>
  <c r="Y17" i="1" s="1"/>
  <c r="F79" i="1"/>
  <c r="X17" i="1" s="1"/>
  <c r="L78" i="1"/>
  <c r="Y16" i="1" s="1"/>
  <c r="F78" i="1"/>
  <c r="X16" i="1" s="1"/>
  <c r="L77" i="1"/>
  <c r="Y15" i="1" s="1"/>
  <c r="F77" i="1"/>
  <c r="X15" i="1" s="1"/>
  <c r="L76" i="1"/>
  <c r="Y14" i="1" s="1"/>
  <c r="F76" i="1"/>
  <c r="X14" i="1" s="1"/>
  <c r="L75" i="1"/>
  <c r="Y13" i="1" s="1"/>
  <c r="F75" i="1"/>
  <c r="X13" i="1" s="1"/>
  <c r="L74" i="1"/>
  <c r="Y12" i="1" s="1"/>
  <c r="F74" i="1"/>
  <c r="X12" i="1" s="1"/>
  <c r="L73" i="1"/>
  <c r="Y11" i="1" s="1"/>
  <c r="F73" i="1"/>
  <c r="X11" i="1" s="1"/>
  <c r="L72" i="1"/>
  <c r="Y10" i="1" s="1"/>
  <c r="F72" i="1"/>
  <c r="X10" i="1" s="1"/>
  <c r="L71" i="1"/>
  <c r="Y9" i="1" s="1"/>
  <c r="F71" i="1"/>
  <c r="X9" i="1" s="1"/>
  <c r="L70" i="1"/>
  <c r="Y8" i="1" s="1"/>
  <c r="F70" i="1"/>
  <c r="X8" i="1" s="1"/>
  <c r="L69" i="1"/>
  <c r="Y7" i="1" s="1"/>
  <c r="F69" i="1"/>
  <c r="X7" i="1" s="1"/>
  <c r="L68" i="1"/>
  <c r="Y6" i="1" s="1"/>
  <c r="F68" i="1"/>
  <c r="X6" i="1" s="1"/>
  <c r="L51" i="1"/>
  <c r="Z53" i="1" s="1"/>
  <c r="F51" i="1"/>
  <c r="L50" i="1"/>
  <c r="Z52" i="1" s="1"/>
  <c r="F50" i="1"/>
  <c r="W52" i="1" s="1"/>
  <c r="L49" i="1"/>
  <c r="F49" i="1"/>
  <c r="L48" i="1"/>
  <c r="F48" i="1"/>
  <c r="L47" i="1"/>
  <c r="Z49" i="1" s="1"/>
  <c r="F47" i="1"/>
  <c r="L46" i="1"/>
  <c r="F46" i="1"/>
  <c r="W48" i="1" s="1"/>
  <c r="L45" i="1"/>
  <c r="F45" i="1"/>
  <c r="W47" i="1" s="1"/>
  <c r="L44" i="1"/>
  <c r="Z46" i="1" s="1"/>
  <c r="F44" i="1"/>
  <c r="W46" i="1" s="1"/>
  <c r="L43" i="1"/>
  <c r="Z45" i="1" s="1"/>
  <c r="F43" i="1"/>
  <c r="L42" i="1"/>
  <c r="Z44" i="1" s="1"/>
  <c r="F42" i="1"/>
  <c r="W44" i="1" s="1"/>
  <c r="L41" i="1"/>
  <c r="F41" i="1"/>
  <c r="L40" i="1"/>
  <c r="F40" i="1"/>
  <c r="L39" i="1"/>
  <c r="Z41" i="1" s="1"/>
  <c r="F39" i="1"/>
  <c r="L38" i="1"/>
  <c r="F38" i="1"/>
  <c r="W40" i="1" s="1"/>
  <c r="L37" i="1"/>
  <c r="F37" i="1"/>
  <c r="W39" i="1" s="1"/>
  <c r="L36" i="1"/>
  <c r="Z38" i="1" s="1"/>
  <c r="F36" i="1"/>
  <c r="W38" i="1" s="1"/>
  <c r="L35" i="1"/>
  <c r="Z37" i="1" s="1"/>
  <c r="F35" i="1"/>
  <c r="Q34" i="1"/>
  <c r="L34" i="1"/>
  <c r="Z36" i="1" s="1"/>
  <c r="F34" i="1"/>
  <c r="W36" i="1" s="1"/>
  <c r="L33" i="1"/>
  <c r="F33" i="1"/>
  <c r="L32" i="1"/>
  <c r="F32" i="1"/>
  <c r="L31" i="1"/>
  <c r="Z33" i="1" s="1"/>
  <c r="F31" i="1"/>
  <c r="L30" i="1"/>
  <c r="F30" i="1"/>
  <c r="W32" i="1" s="1"/>
  <c r="L29" i="1"/>
  <c r="F29" i="1"/>
  <c r="W31" i="1" s="1"/>
  <c r="L28" i="1"/>
  <c r="Z30" i="1" s="1"/>
  <c r="F28" i="1"/>
  <c r="W30" i="1" s="1"/>
  <c r="L27" i="1"/>
  <c r="Z29" i="1" s="1"/>
  <c r="F27" i="1"/>
  <c r="L26" i="1"/>
  <c r="Z28" i="1" s="1"/>
  <c r="F26" i="1"/>
  <c r="W28" i="1" s="1"/>
  <c r="L25" i="1"/>
  <c r="F25" i="1"/>
  <c r="L24" i="1"/>
  <c r="F24" i="1"/>
  <c r="P23" i="1"/>
  <c r="L23" i="1"/>
  <c r="Z25" i="1" s="1"/>
  <c r="F23" i="1"/>
  <c r="L22" i="1"/>
  <c r="F22" i="1"/>
  <c r="W24" i="1" s="1"/>
  <c r="L21" i="1"/>
  <c r="F21" i="1"/>
  <c r="W23" i="1" s="1"/>
  <c r="L20" i="1"/>
  <c r="Z22" i="1" s="1"/>
  <c r="F20" i="1"/>
  <c r="W22" i="1" s="1"/>
  <c r="L19" i="1"/>
  <c r="Z21" i="1" s="1"/>
  <c r="F19" i="1"/>
  <c r="L18" i="1"/>
  <c r="Z20" i="1" s="1"/>
  <c r="F18" i="1"/>
  <c r="W20" i="1" s="1"/>
  <c r="Q17" i="1"/>
  <c r="L17" i="1"/>
  <c r="F17" i="1"/>
  <c r="Q16" i="1"/>
  <c r="L16" i="1"/>
  <c r="F16" i="1"/>
  <c r="L15" i="1"/>
  <c r="Z17" i="1" s="1"/>
  <c r="F15" i="1"/>
  <c r="L14" i="1"/>
  <c r="F14" i="1"/>
  <c r="W16" i="1" s="1"/>
  <c r="L13" i="1"/>
  <c r="F13" i="1"/>
  <c r="W15" i="1" s="1"/>
  <c r="L12" i="1"/>
  <c r="Z14" i="1" s="1"/>
  <c r="F12" i="1"/>
  <c r="W14" i="1" s="1"/>
  <c r="L11" i="1"/>
  <c r="Z13" i="1" s="1"/>
  <c r="F11" i="1"/>
  <c r="Q10" i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L10" i="1"/>
  <c r="Z12" i="1" s="1"/>
  <c r="F10" i="1"/>
  <c r="W12" i="1" s="1"/>
  <c r="Q9" i="1"/>
  <c r="N9" i="1"/>
  <c r="L9" i="1"/>
  <c r="F9" i="1"/>
  <c r="N8" i="1"/>
  <c r="L8" i="1"/>
  <c r="F8" i="1"/>
  <c r="R7" i="1"/>
  <c r="N7" i="1"/>
  <c r="L7" i="1"/>
  <c r="Z9" i="1" s="1"/>
  <c r="F7" i="1"/>
  <c r="L6" i="1"/>
  <c r="F6" i="1"/>
  <c r="L5" i="1"/>
  <c r="Z7" i="1" s="1"/>
  <c r="F5" i="1"/>
  <c r="W7" i="1" s="1"/>
  <c r="L4" i="1"/>
  <c r="F4" i="1"/>
  <c r="W6" i="1" s="1"/>
  <c r="P53" i="1" l="1"/>
  <c r="T53" i="1" s="1"/>
  <c r="P50" i="1"/>
  <c r="P42" i="1"/>
  <c r="P38" i="1"/>
  <c r="P37" i="1"/>
  <c r="T37" i="1" s="1"/>
  <c r="P30" i="1"/>
  <c r="P29" i="1"/>
  <c r="P26" i="1"/>
  <c r="P22" i="1"/>
  <c r="P18" i="1"/>
  <c r="P17" i="1"/>
  <c r="P16" i="1"/>
  <c r="T16" i="1" s="1"/>
  <c r="P9" i="1"/>
  <c r="P7" i="1"/>
  <c r="T7" i="1" s="1"/>
  <c r="P6" i="1"/>
  <c r="T30" i="1"/>
  <c r="Q53" i="1"/>
  <c r="Q50" i="1"/>
  <c r="U50" i="1" s="1"/>
  <c r="Q49" i="1"/>
  <c r="Q46" i="1"/>
  <c r="Q42" i="1"/>
  <c r="Q41" i="1"/>
  <c r="Q38" i="1"/>
  <c r="Q35" i="1"/>
  <c r="Q30" i="1"/>
  <c r="U30" i="1" s="1"/>
  <c r="Q26" i="1"/>
  <c r="U26" i="1" s="1"/>
  <c r="Q25" i="1"/>
  <c r="U25" i="1" s="1"/>
  <c r="Q23" i="1"/>
  <c r="U23" i="1" s="1"/>
  <c r="Q22" i="1"/>
  <c r="Q20" i="1"/>
  <c r="U20" i="1" s="1"/>
  <c r="Q18" i="1"/>
  <c r="Q15" i="1"/>
  <c r="Q14" i="1"/>
  <c r="Y54" i="1"/>
  <c r="Q6" i="1"/>
  <c r="U46" i="1" s="1"/>
  <c r="O47" i="1"/>
  <c r="O38" i="1"/>
  <c r="O31" i="1"/>
  <c r="O20" i="1"/>
  <c r="Q21" i="1"/>
  <c r="U21" i="1" s="1"/>
  <c r="U6" i="1"/>
  <c r="Q19" i="1"/>
  <c r="U19" i="1" s="1"/>
  <c r="Q33" i="1"/>
  <c r="U33" i="1" s="1"/>
  <c r="Q43" i="1"/>
  <c r="U43" i="1" s="1"/>
  <c r="Q51" i="1"/>
  <c r="U51" i="1" s="1"/>
  <c r="Q13" i="1"/>
  <c r="U13" i="1" s="1"/>
  <c r="Q31" i="1"/>
  <c r="U31" i="1" s="1"/>
  <c r="Q37" i="1"/>
  <c r="Q29" i="1"/>
  <c r="U29" i="1" s="1"/>
  <c r="Q39" i="1"/>
  <c r="U39" i="1" s="1"/>
  <c r="Q47" i="1"/>
  <c r="U47" i="1" s="1"/>
  <c r="Q7" i="1"/>
  <c r="Q11" i="1"/>
  <c r="U11" i="1" s="1"/>
  <c r="U22" i="1"/>
  <c r="Q27" i="1"/>
  <c r="Q45" i="1"/>
  <c r="P39" i="1"/>
  <c r="T39" i="1" s="1"/>
  <c r="P51" i="1"/>
  <c r="T51" i="1" s="1"/>
  <c r="T9" i="1"/>
  <c r="P11" i="1"/>
  <c r="P13" i="1"/>
  <c r="P33" i="1"/>
  <c r="T33" i="1" s="1"/>
  <c r="P45" i="1"/>
  <c r="T45" i="1" s="1"/>
  <c r="P15" i="1"/>
  <c r="P47" i="1"/>
  <c r="T47" i="1" s="1"/>
  <c r="P19" i="1"/>
  <c r="T19" i="1" s="1"/>
  <c r="P25" i="1"/>
  <c r="T25" i="1" s="1"/>
  <c r="P27" i="1"/>
  <c r="T11" i="1"/>
  <c r="P21" i="1"/>
  <c r="P31" i="1"/>
  <c r="P10" i="1"/>
  <c r="T10" i="1" s="1"/>
  <c r="P14" i="1"/>
  <c r="T14" i="1" s="1"/>
  <c r="P34" i="1"/>
  <c r="P46" i="1"/>
  <c r="T46" i="1" s="1"/>
  <c r="R49" i="1"/>
  <c r="R25" i="1"/>
  <c r="R45" i="1"/>
  <c r="R20" i="1"/>
  <c r="R17" i="1"/>
  <c r="R22" i="1"/>
  <c r="R30" i="1"/>
  <c r="R53" i="1"/>
  <c r="V53" i="1" s="1"/>
  <c r="R37" i="1"/>
  <c r="O14" i="1"/>
  <c r="O28" i="1"/>
  <c r="O44" i="1"/>
  <c r="O36" i="1"/>
  <c r="N124" i="1"/>
  <c r="Q123" i="1"/>
  <c r="O24" i="1"/>
  <c r="R6" i="1"/>
  <c r="V6" i="1" s="1"/>
  <c r="Z6" i="1"/>
  <c r="R12" i="1"/>
  <c r="U14" i="1"/>
  <c r="O16" i="1"/>
  <c r="U17" i="1"/>
  <c r="P20" i="1"/>
  <c r="T20" i="1" s="1"/>
  <c r="R21" i="1"/>
  <c r="O26" i="1"/>
  <c r="W26" i="1"/>
  <c r="R27" i="1"/>
  <c r="Z27" i="1"/>
  <c r="R39" i="1"/>
  <c r="Z39" i="1"/>
  <c r="O39" i="1"/>
  <c r="O46" i="1"/>
  <c r="Q48" i="1"/>
  <c r="U48" i="1" s="1"/>
  <c r="R16" i="1"/>
  <c r="Z16" i="1"/>
  <c r="O35" i="1"/>
  <c r="W35" i="1"/>
  <c r="R47" i="1"/>
  <c r="Z47" i="1"/>
  <c r="R35" i="1"/>
  <c r="Z35" i="1"/>
  <c r="R10" i="1"/>
  <c r="Z10" i="1"/>
  <c r="R15" i="1"/>
  <c r="Z15" i="1"/>
  <c r="O15" i="1"/>
  <c r="O25" i="1"/>
  <c r="W25" i="1"/>
  <c r="Q28" i="1"/>
  <c r="U28" i="1" s="1"/>
  <c r="R34" i="1"/>
  <c r="Z34" i="1"/>
  <c r="P36" i="1"/>
  <c r="R43" i="1"/>
  <c r="Z43" i="1"/>
  <c r="R46" i="1"/>
  <c r="O51" i="1"/>
  <c r="W51" i="1"/>
  <c r="P52" i="1"/>
  <c r="O29" i="1"/>
  <c r="W29" i="1"/>
  <c r="O34" i="1"/>
  <c r="W34" i="1"/>
  <c r="O42" i="1"/>
  <c r="W42" i="1"/>
  <c r="R8" i="1"/>
  <c r="Z8" i="1"/>
  <c r="U16" i="1"/>
  <c r="O22" i="1"/>
  <c r="Q24" i="1"/>
  <c r="U24" i="1" s="1"/>
  <c r="R28" i="1"/>
  <c r="O32" i="1"/>
  <c r="Q36" i="1"/>
  <c r="U36" i="1" s="1"/>
  <c r="U37" i="1"/>
  <c r="R42" i="1"/>
  <c r="Z42" i="1"/>
  <c r="P41" i="1"/>
  <c r="O45" i="1"/>
  <c r="W45" i="1"/>
  <c r="P44" i="1"/>
  <c r="T44" i="1" s="1"/>
  <c r="O50" i="1"/>
  <c r="W50" i="1"/>
  <c r="R51" i="1"/>
  <c r="Z51" i="1"/>
  <c r="Q52" i="1"/>
  <c r="U52" i="1" s="1"/>
  <c r="O10" i="1"/>
  <c r="W10" i="1"/>
  <c r="P28" i="1"/>
  <c r="T28" i="1" s="1"/>
  <c r="O43" i="1"/>
  <c r="W43" i="1"/>
  <c r="O9" i="1"/>
  <c r="W9" i="1"/>
  <c r="P24" i="1"/>
  <c r="T24" i="1" s="1"/>
  <c r="O37" i="1"/>
  <c r="W37" i="1"/>
  <c r="O6" i="1"/>
  <c r="S18" i="1" s="1"/>
  <c r="P8" i="1"/>
  <c r="U9" i="1"/>
  <c r="O13" i="1"/>
  <c r="W13" i="1"/>
  <c r="O12" i="1"/>
  <c r="R14" i="1"/>
  <c r="O19" i="1"/>
  <c r="W19" i="1"/>
  <c r="R23" i="1"/>
  <c r="Z23" i="1"/>
  <c r="O23" i="1"/>
  <c r="T27" i="1"/>
  <c r="R32" i="1"/>
  <c r="Z32" i="1"/>
  <c r="O33" i="1"/>
  <c r="W33" i="1"/>
  <c r="P32" i="1"/>
  <c r="R33" i="1"/>
  <c r="P35" i="1"/>
  <c r="T35" i="1" s="1"/>
  <c r="R36" i="1"/>
  <c r="U38" i="1"/>
  <c r="O40" i="1"/>
  <c r="Q44" i="1"/>
  <c r="U44" i="1" s="1"/>
  <c r="U45" i="1"/>
  <c r="R50" i="1"/>
  <c r="Z50" i="1"/>
  <c r="P49" i="1"/>
  <c r="T49" i="1" s="1"/>
  <c r="O53" i="1"/>
  <c r="W53" i="1"/>
  <c r="R52" i="1"/>
  <c r="X54" i="1"/>
  <c r="O11" i="1"/>
  <c r="W11" i="1"/>
  <c r="R11" i="1"/>
  <c r="Z11" i="1"/>
  <c r="R29" i="1"/>
  <c r="O8" i="1"/>
  <c r="W8" i="1"/>
  <c r="R24" i="1"/>
  <c r="Z24" i="1"/>
  <c r="O7" i="1"/>
  <c r="Q8" i="1"/>
  <c r="U8" i="1" s="1"/>
  <c r="R9" i="1"/>
  <c r="V9" i="1" s="1"/>
  <c r="P12" i="1"/>
  <c r="T12" i="1" s="1"/>
  <c r="R13" i="1"/>
  <c r="O18" i="1"/>
  <c r="W18" i="1"/>
  <c r="R19" i="1"/>
  <c r="Z19" i="1"/>
  <c r="T23" i="1"/>
  <c r="U27" i="1"/>
  <c r="O30" i="1"/>
  <c r="Q32" i="1"/>
  <c r="U32" i="1" s="1"/>
  <c r="R40" i="1"/>
  <c r="Z40" i="1"/>
  <c r="O41" i="1"/>
  <c r="W41" i="1"/>
  <c r="P40" i="1"/>
  <c r="T40" i="1" s="1"/>
  <c r="R41" i="1"/>
  <c r="P43" i="1"/>
  <c r="T43" i="1" s="1"/>
  <c r="R44" i="1"/>
  <c r="O48" i="1"/>
  <c r="O17" i="1"/>
  <c r="W17" i="1"/>
  <c r="R26" i="1"/>
  <c r="Z26" i="1"/>
  <c r="R38" i="1"/>
  <c r="O52" i="1"/>
  <c r="Q12" i="1"/>
  <c r="U12" i="1" s="1"/>
  <c r="R18" i="1"/>
  <c r="Z18" i="1"/>
  <c r="O21" i="1"/>
  <c r="W21" i="1"/>
  <c r="O27" i="1"/>
  <c r="W27" i="1"/>
  <c r="R31" i="1"/>
  <c r="Z31" i="1"/>
  <c r="Q40" i="1"/>
  <c r="U40" i="1" s="1"/>
  <c r="R48" i="1"/>
  <c r="Z48" i="1"/>
  <c r="O49" i="1"/>
  <c r="W49" i="1"/>
  <c r="P48" i="1"/>
  <c r="T48" i="1" s="1"/>
  <c r="U7" i="1"/>
  <c r="U15" i="1"/>
  <c r="T18" i="1"/>
  <c r="T26" i="1"/>
  <c r="T34" i="1"/>
  <c r="T42" i="1"/>
  <c r="T50" i="1"/>
  <c r="U10" i="1"/>
  <c r="U18" i="1"/>
  <c r="T29" i="1"/>
  <c r="U34" i="1"/>
  <c r="U42" i="1"/>
  <c r="U35" i="1"/>
  <c r="U41" i="1"/>
  <c r="U49" i="1"/>
  <c r="V15" i="1" l="1"/>
  <c r="V45" i="1"/>
  <c r="V52" i="1"/>
  <c r="V43" i="1"/>
  <c r="V39" i="1"/>
  <c r="V14" i="1"/>
  <c r="V20" i="1"/>
  <c r="V37" i="1"/>
  <c r="V33" i="1"/>
  <c r="V31" i="1"/>
  <c r="V22" i="1"/>
  <c r="R54" i="1"/>
  <c r="V49" i="1"/>
  <c r="V26" i="1"/>
  <c r="V36" i="1"/>
  <c r="V24" i="1"/>
  <c r="V17" i="1"/>
  <c r="V48" i="1"/>
  <c r="V46" i="1"/>
  <c r="V30" i="1"/>
  <c r="V8" i="1"/>
  <c r="V44" i="1"/>
  <c r="V40" i="1"/>
  <c r="V34" i="1"/>
  <c r="V7" i="1"/>
  <c r="V19" i="1"/>
  <c r="V12" i="1"/>
  <c r="V23" i="1"/>
  <c r="V32" i="1"/>
  <c r="V38" i="1"/>
  <c r="V41" i="1"/>
  <c r="V51" i="1"/>
  <c r="V42" i="1"/>
  <c r="V16" i="1"/>
  <c r="V50" i="1"/>
  <c r="V28" i="1"/>
  <c r="V10" i="1"/>
  <c r="V11" i="1"/>
  <c r="V35" i="1"/>
  <c r="V21" i="1"/>
  <c r="V25" i="1"/>
  <c r="V27" i="1"/>
  <c r="V29" i="1"/>
  <c r="V18" i="1"/>
  <c r="V47" i="1"/>
  <c r="T17" i="1"/>
  <c r="T41" i="1"/>
  <c r="T22" i="1"/>
  <c r="T6" i="1"/>
  <c r="T21" i="1"/>
  <c r="T38" i="1"/>
  <c r="T15" i="1"/>
  <c r="T52" i="1"/>
  <c r="T32" i="1"/>
  <c r="T8" i="1"/>
  <c r="T13" i="1"/>
  <c r="T36" i="1"/>
  <c r="T31" i="1"/>
  <c r="W54" i="1"/>
  <c r="S41" i="1"/>
  <c r="S23" i="1"/>
  <c r="S11" i="1"/>
  <c r="S39" i="1"/>
  <c r="S16" i="1"/>
  <c r="S24" i="1"/>
  <c r="S50" i="1"/>
  <c r="S48" i="1"/>
  <c r="S29" i="1"/>
  <c r="S27" i="1"/>
  <c r="S31" i="1"/>
  <c r="S10" i="1"/>
  <c r="S42" i="1"/>
  <c r="S15" i="1"/>
  <c r="S33" i="1"/>
  <c r="S45" i="1"/>
  <c r="S21" i="1"/>
  <c r="S40" i="1"/>
  <c r="S19" i="1"/>
  <c r="S7" i="1"/>
  <c r="S8" i="1"/>
  <c r="S53" i="1"/>
  <c r="S17" i="1"/>
  <c r="S32" i="1"/>
  <c r="S34" i="1"/>
  <c r="S25" i="1"/>
  <c r="S9" i="1"/>
  <c r="S26" i="1"/>
  <c r="S37" i="1"/>
  <c r="S13" i="1"/>
  <c r="S49" i="1"/>
  <c r="N125" i="1"/>
  <c r="Q124" i="1"/>
  <c r="S47" i="1"/>
  <c r="S44" i="1"/>
  <c r="S30" i="1"/>
  <c r="S52" i="1"/>
  <c r="S36" i="1"/>
  <c r="S14" i="1"/>
  <c r="S28" i="1"/>
  <c r="S46" i="1"/>
  <c r="S38" i="1"/>
  <c r="S20" i="1"/>
  <c r="S22" i="1"/>
  <c r="S6" i="1"/>
  <c r="S12" i="1"/>
  <c r="S51" i="1"/>
  <c r="V13" i="1"/>
  <c r="P54" i="1"/>
  <c r="Q54" i="1"/>
  <c r="Z54" i="1"/>
  <c r="U54" i="1"/>
  <c r="S35" i="1"/>
  <c r="O54" i="1"/>
  <c r="S43" i="1"/>
  <c r="V54" i="1" l="1"/>
  <c r="T54" i="1"/>
  <c r="S54" i="1"/>
  <c r="N126" i="1"/>
  <c r="Q125" i="1"/>
  <c r="Q126" i="1" l="1"/>
  <c r="N127" i="1"/>
  <c r="N128" i="1" l="1"/>
  <c r="Q127" i="1"/>
  <c r="N129" i="1" l="1"/>
  <c r="Q128" i="1"/>
  <c r="N130" i="1" l="1"/>
  <c r="Q129" i="1"/>
  <c r="N131" i="1" l="1"/>
  <c r="Q130" i="1"/>
  <c r="N132" i="1" l="1"/>
  <c r="Q131" i="1"/>
  <c r="Q132" i="1" l="1"/>
  <c r="N133" i="1"/>
  <c r="N134" i="1" l="1"/>
  <c r="Q133" i="1"/>
  <c r="N135" i="1" l="1"/>
  <c r="Q134" i="1"/>
  <c r="Q135" i="1" l="1"/>
  <c r="N136" i="1"/>
  <c r="N137" i="1" l="1"/>
  <c r="Q136" i="1"/>
  <c r="N138" i="1" l="1"/>
  <c r="Q137" i="1"/>
  <c r="N139" i="1" l="1"/>
  <c r="Q138" i="1"/>
  <c r="Q139" i="1" l="1"/>
  <c r="N140" i="1"/>
  <c r="N141" i="1" l="1"/>
  <c r="Q140" i="1"/>
  <c r="N142" i="1" l="1"/>
  <c r="Q141" i="1"/>
  <c r="N143" i="1" l="1"/>
  <c r="Q142" i="1"/>
  <c r="Q143" i="1" l="1"/>
  <c r="N144" i="1"/>
  <c r="N145" i="1" l="1"/>
  <c r="Q144" i="1"/>
  <c r="Q145" i="1" l="1"/>
  <c r="N146" i="1"/>
  <c r="N147" i="1" l="1"/>
  <c r="Q146" i="1"/>
  <c r="Q147" i="1" l="1"/>
  <c r="N148" i="1"/>
  <c r="Q148" i="1" l="1"/>
  <c r="N149" i="1"/>
  <c r="N150" i="1" l="1"/>
  <c r="Q149" i="1"/>
  <c r="N151" i="1" l="1"/>
  <c r="Q150" i="1"/>
  <c r="N152" i="1" l="1"/>
  <c r="Q151" i="1"/>
  <c r="N153" i="1" l="1"/>
  <c r="Q152" i="1"/>
  <c r="N154" i="1" l="1"/>
  <c r="Q153" i="1"/>
  <c r="N155" i="1" l="1"/>
  <c r="Q154" i="1"/>
  <c r="Q155" i="1" l="1"/>
  <c r="N156" i="1"/>
  <c r="N157" i="1" l="1"/>
  <c r="Q156" i="1"/>
  <c r="N158" i="1" l="1"/>
  <c r="Q157" i="1"/>
  <c r="Q158" i="1" l="1"/>
  <c r="N159" i="1"/>
  <c r="Q159" i="1" l="1"/>
  <c r="N160" i="1"/>
  <c r="N161" i="1" l="1"/>
  <c r="Q160" i="1"/>
  <c r="Q161" i="1" l="1"/>
  <c r="N162" i="1"/>
  <c r="N163" i="1" l="1"/>
  <c r="Q162" i="1"/>
  <c r="Q163" i="1" l="1"/>
  <c r="N164" i="1"/>
  <c r="Q164" i="1" l="1"/>
  <c r="N165" i="1"/>
  <c r="N166" i="1" l="1"/>
  <c r="Q166" i="1" s="1"/>
  <c r="Q165" i="1"/>
</calcChain>
</file>

<file path=xl/sharedStrings.xml><?xml version="1.0" encoding="utf-8"?>
<sst xmlns="http://schemas.openxmlformats.org/spreadsheetml/2006/main" count="39" uniqueCount="29">
  <si>
    <t>threads</t>
  </si>
  <si>
    <t>Average</t>
  </si>
  <si>
    <t>Executor</t>
  </si>
  <si>
    <t>global task groups</t>
  </si>
  <si>
    <t>Times in seconds</t>
  </si>
  <si>
    <t>Threads</t>
  </si>
  <si>
    <t>Jomp-runtime</t>
  </si>
  <si>
    <t>EX-runtime</t>
  </si>
  <si>
    <t>Jomp-speedup</t>
  </si>
  <si>
    <t>EX-speedup</t>
  </si>
  <si>
    <t>Minimum -&gt;</t>
  </si>
  <si>
    <t>Jomp</t>
  </si>
  <si>
    <t>Coefficient of Variants</t>
  </si>
  <si>
    <t>JMP</t>
  </si>
  <si>
    <t>EX</t>
  </si>
  <si>
    <t>Ideal Speedups</t>
  </si>
  <si>
    <t>Frquency</t>
  </si>
  <si>
    <t>Multiplier</t>
  </si>
  <si>
    <t>Ideal Speedup</t>
  </si>
  <si>
    <t>no turbo-mode linear speedup</t>
  </si>
  <si>
    <t>ParallelTask with Exception Handling</t>
  </si>
  <si>
    <t>ParaTask without Exception Handling</t>
  </si>
  <si>
    <t>Series with 100,000 array rows (no repetition, i.e., 1 round of benchmark run) - benchmark is uniform and deterministic, there is a constant set of operations in each iterations, independent of the iteration. The workload for each iteration seems to be highly balanced based on the results.</t>
  </si>
  <si>
    <t>APT-WE-runtime</t>
  </si>
  <si>
    <t>APT-WOE-runtime</t>
  </si>
  <si>
    <t>APT-WE-speedup</t>
  </si>
  <si>
    <t>APT-WOE-speedup</t>
  </si>
  <si>
    <t>APT-WE</t>
  </si>
  <si>
    <t>APT-WOE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</si>
</sst>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CCFF66"/>
        <bgColor rgb="FFCCFFCC"/>
      </patternFill>
    </fill>
    <fill>
      <patternFill patternType="solid">
        <fgColor rgb="FFFFFFFF"/>
        <bgColor rgb="FFE7E6E6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2" borderId="0" xfId="0" applyNumberFormat="1" applyFill="1"/>
    <xf numFmtId="0" fontId="0" fillId="0" borderId="1" xfId="0" applyFont="1" applyBorder="1"/>
    <xf numFmtId="2" fontId="0" fillId="0" borderId="1" xfId="0" applyNumberFormat="1" applyBorder="1"/>
    <xf numFmtId="2" fontId="0" fillId="3" borderId="1" xfId="0" applyNumberFormat="1" applyFont="1" applyFill="1" applyBorder="1"/>
    <xf numFmtId="2" fontId="0" fillId="4" borderId="1" xfId="0" applyNumberFormat="1" applyFill="1" applyBorder="1"/>
    <xf numFmtId="0" fontId="0" fillId="0" borderId="1" xfId="0" applyFont="1" applyFill="1" applyBorder="1"/>
    <xf numFmtId="0" fontId="0" fillId="0" borderId="1" xfId="0" applyBorder="1"/>
    <xf numFmtId="0" fontId="0" fillId="5" borderId="1" xfId="0" applyFill="1" applyBorder="1"/>
    <xf numFmtId="2" fontId="0" fillId="5" borderId="1" xfId="0" applyNumberFormat="1" applyFill="1" applyBorder="1"/>
    <xf numFmtId="2" fontId="0" fillId="0" borderId="0" xfId="0" applyNumberFormat="1"/>
    <xf numFmtId="0" fontId="0" fillId="6" borderId="0" xfId="0" applyFill="1" applyAlignment="1"/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Series Benchmark</a:t>
            </a:r>
            <a:r>
              <a:rPr lang="en-NZ" baseline="0"/>
              <a:t> - Runtimes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727653137588184E-2"/>
          <c:y val="6.2920178246261602E-2"/>
          <c:w val="0.87957959156390808"/>
          <c:h val="0.86241034534128436"/>
        </c:manualLayout>
      </c:layout>
      <c:lineChart>
        <c:grouping val="standard"/>
        <c:varyColors val="0"/>
        <c:ser>
          <c:idx val="1"/>
          <c:order val="0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Sheet1!$P$6:$P$53</c:f>
              <c:numCache>
                <c:formatCode>0.00</c:formatCode>
                <c:ptCount val="48"/>
                <c:pt idx="0">
                  <c:v>49.346666666666664</c:v>
                </c:pt>
                <c:pt idx="1">
                  <c:v>25.658666666666669</c:v>
                </c:pt>
                <c:pt idx="2">
                  <c:v>17.971</c:v>
                </c:pt>
                <c:pt idx="3">
                  <c:v>13.481666666666666</c:v>
                </c:pt>
                <c:pt idx="4">
                  <c:v>11.654999999999999</c:v>
                </c:pt>
                <c:pt idx="5">
                  <c:v>10.272666666666666</c:v>
                </c:pt>
                <c:pt idx="6">
                  <c:v>8.0673333333333339</c:v>
                </c:pt>
                <c:pt idx="7">
                  <c:v>7.1473333333333331</c:v>
                </c:pt>
                <c:pt idx="8">
                  <c:v>6.9426666666666668</c:v>
                </c:pt>
                <c:pt idx="9">
                  <c:v>6.3259999999999996</c:v>
                </c:pt>
                <c:pt idx="10">
                  <c:v>5.6373333333333333</c:v>
                </c:pt>
                <c:pt idx="11">
                  <c:v>5.1183333333333332</c:v>
                </c:pt>
                <c:pt idx="12">
                  <c:v>4.9393333333333329</c:v>
                </c:pt>
                <c:pt idx="13">
                  <c:v>4.66</c:v>
                </c:pt>
                <c:pt idx="14">
                  <c:v>4.2536666666666667</c:v>
                </c:pt>
                <c:pt idx="15">
                  <c:v>4.1219999999999999</c:v>
                </c:pt>
                <c:pt idx="16">
                  <c:v>3.8933333333333335</c:v>
                </c:pt>
                <c:pt idx="17">
                  <c:v>3.6509999999999998</c:v>
                </c:pt>
                <c:pt idx="18">
                  <c:v>3.4943333333333335</c:v>
                </c:pt>
                <c:pt idx="19">
                  <c:v>3.3250000000000002</c:v>
                </c:pt>
                <c:pt idx="20">
                  <c:v>3.1806666666666663</c:v>
                </c:pt>
                <c:pt idx="21">
                  <c:v>3.0133333333333336</c:v>
                </c:pt>
                <c:pt idx="22">
                  <c:v>2.9526666666666666</c:v>
                </c:pt>
                <c:pt idx="23">
                  <c:v>2.8766666666666665</c:v>
                </c:pt>
                <c:pt idx="24">
                  <c:v>2.6720000000000002</c:v>
                </c:pt>
                <c:pt idx="25">
                  <c:v>2.5939999999999999</c:v>
                </c:pt>
                <c:pt idx="26">
                  <c:v>2.581</c:v>
                </c:pt>
                <c:pt idx="27">
                  <c:v>2.4566666666666666</c:v>
                </c:pt>
                <c:pt idx="28">
                  <c:v>2.4126666666666665</c:v>
                </c:pt>
                <c:pt idx="29">
                  <c:v>2.3403333333333336</c:v>
                </c:pt>
                <c:pt idx="30">
                  <c:v>2.2330000000000001</c:v>
                </c:pt>
                <c:pt idx="31">
                  <c:v>2.278</c:v>
                </c:pt>
                <c:pt idx="32">
                  <c:v>2.1706666666666665</c:v>
                </c:pt>
                <c:pt idx="33">
                  <c:v>2.0793333333333335</c:v>
                </c:pt>
                <c:pt idx="34">
                  <c:v>2.0836666666666663</c:v>
                </c:pt>
                <c:pt idx="35">
                  <c:v>2.0569999999999999</c:v>
                </c:pt>
                <c:pt idx="36">
                  <c:v>1.9443333333333332</c:v>
                </c:pt>
                <c:pt idx="37">
                  <c:v>1.9119999999999999</c:v>
                </c:pt>
                <c:pt idx="38">
                  <c:v>1.8663333333333332</c:v>
                </c:pt>
                <c:pt idx="39">
                  <c:v>1.8753333333333333</c:v>
                </c:pt>
                <c:pt idx="40">
                  <c:v>1.8633333333333333</c:v>
                </c:pt>
                <c:pt idx="41">
                  <c:v>1.8356666666666668</c:v>
                </c:pt>
                <c:pt idx="42">
                  <c:v>1.762</c:v>
                </c:pt>
                <c:pt idx="43">
                  <c:v>1.7853333333333332</c:v>
                </c:pt>
                <c:pt idx="44">
                  <c:v>1.6723333333333332</c:v>
                </c:pt>
                <c:pt idx="45">
                  <c:v>1.6726666666666667</c:v>
                </c:pt>
                <c:pt idx="46">
                  <c:v>1.6273333333333333</c:v>
                </c:pt>
                <c:pt idx="47">
                  <c:v>1.6273333333333333</c:v>
                </c:pt>
              </c:numCache>
            </c:numRef>
          </c:val>
          <c:smooth val="0"/>
        </c:ser>
        <c:ser>
          <c:idx val="3"/>
          <c:order val="1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Sheet1!$R$6:$R$53</c:f>
              <c:numCache>
                <c:formatCode>0.00</c:formatCode>
                <c:ptCount val="48"/>
                <c:pt idx="0">
                  <c:v>49.354999999999997</c:v>
                </c:pt>
                <c:pt idx="1">
                  <c:v>26.105333333333331</c:v>
                </c:pt>
                <c:pt idx="2">
                  <c:v>17.7</c:v>
                </c:pt>
                <c:pt idx="3">
                  <c:v>13.449666666666666</c:v>
                </c:pt>
                <c:pt idx="4">
                  <c:v>11.946333333333333</c:v>
                </c:pt>
                <c:pt idx="5">
                  <c:v>10.179</c:v>
                </c:pt>
                <c:pt idx="6">
                  <c:v>8.6493333333333347</c:v>
                </c:pt>
                <c:pt idx="7">
                  <c:v>7.0346666666666673</c:v>
                </c:pt>
                <c:pt idx="8">
                  <c:v>6.9623333333333326</c:v>
                </c:pt>
                <c:pt idx="9">
                  <c:v>6.2643333333333331</c:v>
                </c:pt>
                <c:pt idx="10">
                  <c:v>5.7089999999999996</c:v>
                </c:pt>
                <c:pt idx="11">
                  <c:v>5.2446666666666673</c:v>
                </c:pt>
                <c:pt idx="12">
                  <c:v>5.0163333333333329</c:v>
                </c:pt>
                <c:pt idx="13">
                  <c:v>4.4783333333333326</c:v>
                </c:pt>
                <c:pt idx="14">
                  <c:v>4.3920000000000003</c:v>
                </c:pt>
                <c:pt idx="15">
                  <c:v>4.2223333333333333</c:v>
                </c:pt>
                <c:pt idx="16">
                  <c:v>3.9076666666666666</c:v>
                </c:pt>
                <c:pt idx="17">
                  <c:v>3.6396666666666664</c:v>
                </c:pt>
                <c:pt idx="18">
                  <c:v>3.5150000000000001</c:v>
                </c:pt>
                <c:pt idx="19">
                  <c:v>3.39</c:v>
                </c:pt>
                <c:pt idx="20">
                  <c:v>3.2733333333333334</c:v>
                </c:pt>
                <c:pt idx="21">
                  <c:v>3.0139999999999998</c:v>
                </c:pt>
                <c:pt idx="22">
                  <c:v>2.9493333333333336</c:v>
                </c:pt>
                <c:pt idx="23">
                  <c:v>2.8176666666666663</c:v>
                </c:pt>
                <c:pt idx="24">
                  <c:v>2.6473333333333335</c:v>
                </c:pt>
                <c:pt idx="25">
                  <c:v>2.569</c:v>
                </c:pt>
                <c:pt idx="26">
                  <c:v>2.5216666666666665</c:v>
                </c:pt>
                <c:pt idx="27">
                  <c:v>2.4073333333333333</c:v>
                </c:pt>
                <c:pt idx="28">
                  <c:v>2.2843333333333335</c:v>
                </c:pt>
                <c:pt idx="29">
                  <c:v>2.3503333333333334</c:v>
                </c:pt>
                <c:pt idx="30">
                  <c:v>2.218</c:v>
                </c:pt>
                <c:pt idx="31">
                  <c:v>2.1463333333333336</c:v>
                </c:pt>
                <c:pt idx="32">
                  <c:v>2.0886666666666667</c:v>
                </c:pt>
                <c:pt idx="33">
                  <c:v>1.994</c:v>
                </c:pt>
                <c:pt idx="34">
                  <c:v>1.9590000000000001</c:v>
                </c:pt>
                <c:pt idx="35">
                  <c:v>1.9296666666666666</c:v>
                </c:pt>
                <c:pt idx="36">
                  <c:v>1.9076666666666668</c:v>
                </c:pt>
                <c:pt idx="37">
                  <c:v>1.8360000000000001</c:v>
                </c:pt>
                <c:pt idx="38">
                  <c:v>1.8126666666666666</c:v>
                </c:pt>
                <c:pt idx="39">
                  <c:v>1.6533333333333333</c:v>
                </c:pt>
                <c:pt idx="40">
                  <c:v>1.6646666666666667</c:v>
                </c:pt>
                <c:pt idx="41">
                  <c:v>1.698</c:v>
                </c:pt>
                <c:pt idx="42">
                  <c:v>1.633</c:v>
                </c:pt>
                <c:pt idx="43">
                  <c:v>1.5496666666666667</c:v>
                </c:pt>
                <c:pt idx="44">
                  <c:v>1.5693333333333332</c:v>
                </c:pt>
                <c:pt idx="45">
                  <c:v>1.5713333333333332</c:v>
                </c:pt>
                <c:pt idx="46">
                  <c:v>1.5076666666666667</c:v>
                </c:pt>
                <c:pt idx="47">
                  <c:v>1.494</c:v>
                </c:pt>
              </c:numCache>
            </c:numRef>
          </c:val>
          <c:smooth val="0"/>
        </c:ser>
        <c:ser>
          <c:idx val="2"/>
          <c:order val="2"/>
          <c:tx>
            <c:v>@PT-WithoutExceptionHandling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Sheet1!$Q$6:$Q$53</c:f>
              <c:numCache>
                <c:formatCode>0.00</c:formatCode>
                <c:ptCount val="48"/>
                <c:pt idx="0">
                  <c:v>49.727333333333334</c:v>
                </c:pt>
                <c:pt idx="1">
                  <c:v>27.090666666666667</c:v>
                </c:pt>
                <c:pt idx="2">
                  <c:v>18.586333333333332</c:v>
                </c:pt>
                <c:pt idx="3">
                  <c:v>14.742333333333335</c:v>
                </c:pt>
                <c:pt idx="4">
                  <c:v>11.705</c:v>
                </c:pt>
                <c:pt idx="5">
                  <c:v>10.145</c:v>
                </c:pt>
                <c:pt idx="6">
                  <c:v>8.9693333333333332</c:v>
                </c:pt>
                <c:pt idx="7">
                  <c:v>7.863666666666667</c:v>
                </c:pt>
                <c:pt idx="8">
                  <c:v>6.9969999999999999</c:v>
                </c:pt>
                <c:pt idx="9">
                  <c:v>6.2873333333333328</c:v>
                </c:pt>
                <c:pt idx="10">
                  <c:v>5.609</c:v>
                </c:pt>
                <c:pt idx="11">
                  <c:v>5.2923333333333327</c:v>
                </c:pt>
                <c:pt idx="12">
                  <c:v>4.9610000000000003</c:v>
                </c:pt>
                <c:pt idx="13">
                  <c:v>4.6740000000000004</c:v>
                </c:pt>
                <c:pt idx="14">
                  <c:v>4.3103333333333333</c:v>
                </c:pt>
                <c:pt idx="15">
                  <c:v>4.1479999999999997</c:v>
                </c:pt>
                <c:pt idx="16">
                  <c:v>3.8663333333333334</c:v>
                </c:pt>
                <c:pt idx="17">
                  <c:v>3.6843333333333335</c:v>
                </c:pt>
                <c:pt idx="18">
                  <c:v>3.5586666666666664</c:v>
                </c:pt>
                <c:pt idx="19">
                  <c:v>3.3816666666666664</c:v>
                </c:pt>
                <c:pt idx="20">
                  <c:v>3.2306666666666666</c:v>
                </c:pt>
                <c:pt idx="21">
                  <c:v>3.0286666666666666</c:v>
                </c:pt>
                <c:pt idx="22">
                  <c:v>2.956</c:v>
                </c:pt>
                <c:pt idx="23">
                  <c:v>2.7986666666666666</c:v>
                </c:pt>
                <c:pt idx="24">
                  <c:v>2.7036666666666664</c:v>
                </c:pt>
                <c:pt idx="25">
                  <c:v>2.5843333333333334</c:v>
                </c:pt>
                <c:pt idx="26">
                  <c:v>2.4763333333333333</c:v>
                </c:pt>
                <c:pt idx="27">
                  <c:v>2.4796666666666667</c:v>
                </c:pt>
                <c:pt idx="28">
                  <c:v>2.4176666666666664</c:v>
                </c:pt>
                <c:pt idx="29">
                  <c:v>2.3370000000000002</c:v>
                </c:pt>
                <c:pt idx="30">
                  <c:v>2.3106666666666666</c:v>
                </c:pt>
                <c:pt idx="31">
                  <c:v>2.1966666666666663</c:v>
                </c:pt>
                <c:pt idx="32">
                  <c:v>2.1086666666666667</c:v>
                </c:pt>
                <c:pt idx="33">
                  <c:v>2.0513333333333335</c:v>
                </c:pt>
                <c:pt idx="34">
                  <c:v>1.9936666666666667</c:v>
                </c:pt>
                <c:pt idx="35">
                  <c:v>1.986</c:v>
                </c:pt>
                <c:pt idx="36">
                  <c:v>1.9610000000000001</c:v>
                </c:pt>
                <c:pt idx="37">
                  <c:v>1.9443333333333332</c:v>
                </c:pt>
                <c:pt idx="38">
                  <c:v>1.8326666666666667</c:v>
                </c:pt>
                <c:pt idx="39">
                  <c:v>1.847</c:v>
                </c:pt>
                <c:pt idx="40">
                  <c:v>1.8473333333333333</c:v>
                </c:pt>
                <c:pt idx="41">
                  <c:v>1.774</c:v>
                </c:pt>
                <c:pt idx="42">
                  <c:v>1.7066666666666668</c:v>
                </c:pt>
                <c:pt idx="43">
                  <c:v>1.6563333333333332</c:v>
                </c:pt>
                <c:pt idx="44">
                  <c:v>1.7133333333333332</c:v>
                </c:pt>
                <c:pt idx="45">
                  <c:v>1.5673333333333332</c:v>
                </c:pt>
                <c:pt idx="46">
                  <c:v>1.5803333333333334</c:v>
                </c:pt>
                <c:pt idx="47">
                  <c:v>1.5973333333333333</c:v>
                </c:pt>
              </c:numCache>
            </c:numRef>
          </c:val>
          <c:smooth val="0"/>
        </c:ser>
        <c:ser>
          <c:idx val="0"/>
          <c:order val="3"/>
          <c:tx>
            <c:v>@PT-WithExceptionHandling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Sheet1!$O$6:$O$53</c:f>
              <c:numCache>
                <c:formatCode>0.00</c:formatCode>
                <c:ptCount val="48"/>
                <c:pt idx="0">
                  <c:v>50.917000000000002</c:v>
                </c:pt>
                <c:pt idx="1">
                  <c:v>26.366333333333333</c:v>
                </c:pt>
                <c:pt idx="2">
                  <c:v>19.033666666666669</c:v>
                </c:pt>
                <c:pt idx="3">
                  <c:v>13.753333333333334</c:v>
                </c:pt>
                <c:pt idx="4">
                  <c:v>12.12</c:v>
                </c:pt>
                <c:pt idx="5">
                  <c:v>10.260333333333334</c:v>
                </c:pt>
                <c:pt idx="6">
                  <c:v>8.7556666666666665</c:v>
                </c:pt>
                <c:pt idx="7">
                  <c:v>7.230666666666667</c:v>
                </c:pt>
                <c:pt idx="8">
                  <c:v>6.9613333333333332</c:v>
                </c:pt>
                <c:pt idx="9">
                  <c:v>6.277333333333333</c:v>
                </c:pt>
                <c:pt idx="10">
                  <c:v>5.8040000000000003</c:v>
                </c:pt>
                <c:pt idx="11">
                  <c:v>5.3120000000000003</c:v>
                </c:pt>
                <c:pt idx="12">
                  <c:v>4.8916666666666666</c:v>
                </c:pt>
                <c:pt idx="13">
                  <c:v>4.5606666666666671</c:v>
                </c:pt>
                <c:pt idx="14">
                  <c:v>4.4059999999999997</c:v>
                </c:pt>
                <c:pt idx="15">
                  <c:v>4.1230000000000002</c:v>
                </c:pt>
                <c:pt idx="16">
                  <c:v>3.8556666666666666</c:v>
                </c:pt>
                <c:pt idx="17">
                  <c:v>3.6713333333333336</c:v>
                </c:pt>
                <c:pt idx="18">
                  <c:v>3.47</c:v>
                </c:pt>
                <c:pt idx="19">
                  <c:v>3.3359999999999999</c:v>
                </c:pt>
                <c:pt idx="20">
                  <c:v>3.1179999999999999</c:v>
                </c:pt>
                <c:pt idx="21">
                  <c:v>3.0556666666666663</c:v>
                </c:pt>
                <c:pt idx="22">
                  <c:v>2.8956666666666666</c:v>
                </c:pt>
                <c:pt idx="23">
                  <c:v>2.8073333333333337</c:v>
                </c:pt>
                <c:pt idx="24">
                  <c:v>2.6909999999999998</c:v>
                </c:pt>
                <c:pt idx="25">
                  <c:v>2.5590000000000002</c:v>
                </c:pt>
                <c:pt idx="26">
                  <c:v>2.5096666666666665</c:v>
                </c:pt>
                <c:pt idx="27">
                  <c:v>2.468</c:v>
                </c:pt>
                <c:pt idx="28">
                  <c:v>2.3636666666666666</c:v>
                </c:pt>
                <c:pt idx="29">
                  <c:v>2.2656666666666667</c:v>
                </c:pt>
                <c:pt idx="30">
                  <c:v>2.2696666666666667</c:v>
                </c:pt>
                <c:pt idx="31">
                  <c:v>2.149</c:v>
                </c:pt>
                <c:pt idx="32">
                  <c:v>2.0626666666666664</c:v>
                </c:pt>
                <c:pt idx="33">
                  <c:v>2.0426666666666669</c:v>
                </c:pt>
                <c:pt idx="34">
                  <c:v>1.9773333333333332</c:v>
                </c:pt>
                <c:pt idx="35">
                  <c:v>1.9636666666666667</c:v>
                </c:pt>
                <c:pt idx="36">
                  <c:v>1.8720000000000001</c:v>
                </c:pt>
                <c:pt idx="37">
                  <c:v>1.9036666666666668</c:v>
                </c:pt>
                <c:pt idx="38">
                  <c:v>1.845</c:v>
                </c:pt>
                <c:pt idx="39">
                  <c:v>1.7616666666666667</c:v>
                </c:pt>
                <c:pt idx="40">
                  <c:v>1.718</c:v>
                </c:pt>
                <c:pt idx="41">
                  <c:v>1.762</c:v>
                </c:pt>
                <c:pt idx="42">
                  <c:v>1.7196666666666667</c:v>
                </c:pt>
                <c:pt idx="43">
                  <c:v>1.6836666666666666</c:v>
                </c:pt>
                <c:pt idx="44">
                  <c:v>1.6523333333333332</c:v>
                </c:pt>
                <c:pt idx="45">
                  <c:v>1.6316666666666668</c:v>
                </c:pt>
                <c:pt idx="46">
                  <c:v>1.5489999999999999</c:v>
                </c:pt>
                <c:pt idx="47">
                  <c:v>1.5346666666666668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4624"/>
        <c:axId val="62164992"/>
      </c:lineChart>
      <c:catAx>
        <c:axId val="621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4679528168027721"/>
              <c:y val="0.96583598856238673"/>
            </c:manualLayout>
          </c:layout>
          <c:overlay val="0"/>
        </c:title>
        <c:majorTickMark val="out"/>
        <c:minorTickMark val="none"/>
        <c:tickLblPos val="nextTo"/>
        <c:crossAx val="62164992"/>
        <c:crosses val="autoZero"/>
        <c:auto val="1"/>
        <c:lblAlgn val="ctr"/>
        <c:lblOffset val="100"/>
        <c:tickLblSkip val="1"/>
        <c:noMultiLvlLbl val="0"/>
      </c:catAx>
      <c:valAx>
        <c:axId val="62164992"/>
        <c:scaling>
          <c:orientation val="minMax"/>
          <c:max val="5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Runtimes</a:t>
                </a:r>
                <a:r>
                  <a:rPr lang="en-NZ" sz="1400" baseline="0"/>
                  <a:t> (seconds)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1.3347461497707212E-3"/>
              <c:y val="0.3799195259494100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62154624"/>
        <c:crossesAt val="1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70091506526362879"/>
          <c:y val="5.9829367394951552E-2"/>
          <c:w val="0.25812038885614513"/>
          <c:h val="0.13716367267734139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Series Benchmark</a:t>
            </a:r>
            <a:r>
              <a:rPr lang="en-NZ" baseline="0"/>
              <a:t> - Speedups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451130039797846E-2"/>
          <c:y val="6.2920178246261602E-2"/>
          <c:w val="0.88585611466169834"/>
          <c:h val="0.86241034534128436"/>
        </c:manualLayout>
      </c:layout>
      <c:lineChart>
        <c:grouping val="standard"/>
        <c:varyColors val="0"/>
        <c:ser>
          <c:idx val="1"/>
          <c:order val="0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Sheet1!$T$6:$T$53</c:f>
              <c:numCache>
                <c:formatCode>0.00</c:formatCode>
                <c:ptCount val="48"/>
                <c:pt idx="0">
                  <c:v>1</c:v>
                </c:pt>
                <c:pt idx="1">
                  <c:v>1.923196840573685</c:v>
                </c:pt>
                <c:pt idx="2">
                  <c:v>2.7459054402463225</c:v>
                </c:pt>
                <c:pt idx="3">
                  <c:v>3.6602793917665966</c:v>
                </c:pt>
                <c:pt idx="4">
                  <c:v>4.2339482339482339</c:v>
                </c:pt>
                <c:pt idx="5">
                  <c:v>4.803686157440457</c:v>
                </c:pt>
                <c:pt idx="6">
                  <c:v>6.1168498471200721</c:v>
                </c:pt>
                <c:pt idx="7">
                  <c:v>6.9042066971364608</c:v>
                </c:pt>
                <c:pt idx="8">
                  <c:v>7.1077395813328206</c:v>
                </c:pt>
                <c:pt idx="9">
                  <c:v>7.800611234060491</c:v>
                </c:pt>
                <c:pt idx="10">
                  <c:v>8.7535477767265846</c:v>
                </c:pt>
                <c:pt idx="11">
                  <c:v>9.6411592315206764</c:v>
                </c:pt>
                <c:pt idx="12">
                  <c:v>9.9905520313132676</c:v>
                </c:pt>
                <c:pt idx="13">
                  <c:v>10.589413447782546</c:v>
                </c:pt>
                <c:pt idx="14">
                  <c:v>11.60097171068098</c:v>
                </c:pt>
                <c:pt idx="15">
                  <c:v>11.971534853630923</c:v>
                </c:pt>
                <c:pt idx="16">
                  <c:v>12.674657534246574</c:v>
                </c:pt>
                <c:pt idx="17">
                  <c:v>13.515931708207797</c:v>
                </c:pt>
                <c:pt idx="18">
                  <c:v>14.121911666507678</c:v>
                </c:pt>
                <c:pt idx="19">
                  <c:v>14.841102756892228</c:v>
                </c:pt>
                <c:pt idx="20">
                  <c:v>15.514567176692518</c:v>
                </c:pt>
                <c:pt idx="21">
                  <c:v>16.376106194690262</c:v>
                </c:pt>
                <c:pt idx="22">
                  <c:v>16.712576202303001</c:v>
                </c:pt>
                <c:pt idx="23">
                  <c:v>17.154113557358052</c:v>
                </c:pt>
                <c:pt idx="24">
                  <c:v>18.468063872255488</c:v>
                </c:pt>
                <c:pt idx="25">
                  <c:v>19.023387304034951</c:v>
                </c:pt>
                <c:pt idx="26">
                  <c:v>19.119204442722459</c:v>
                </c:pt>
                <c:pt idx="27">
                  <c:v>20.086838534599728</c:v>
                </c:pt>
                <c:pt idx="28">
                  <c:v>20.453163857419177</c:v>
                </c:pt>
                <c:pt idx="29">
                  <c:v>21.085315482125051</c:v>
                </c:pt>
                <c:pt idx="30">
                  <c:v>22.098820719510371</c:v>
                </c:pt>
                <c:pt idx="31">
                  <c:v>21.662276851038921</c:v>
                </c:pt>
                <c:pt idx="32">
                  <c:v>22.733415233415233</c:v>
                </c:pt>
                <c:pt idx="33">
                  <c:v>23.731965373517149</c:v>
                </c:pt>
                <c:pt idx="34">
                  <c:v>23.682610782274839</c:v>
                </c:pt>
                <c:pt idx="35">
                  <c:v>23.989628909415003</c:v>
                </c:pt>
                <c:pt idx="36">
                  <c:v>25.379735984913424</c:v>
                </c:pt>
                <c:pt idx="37">
                  <c:v>25.808926080892608</c:v>
                </c:pt>
                <c:pt idx="38">
                  <c:v>26.440435792105735</c:v>
                </c:pt>
                <c:pt idx="39">
                  <c:v>26.313544258798434</c:v>
                </c:pt>
                <c:pt idx="40">
                  <c:v>26.483005366726296</c:v>
                </c:pt>
                <c:pt idx="41">
                  <c:v>26.882149990920642</c:v>
                </c:pt>
                <c:pt idx="42">
                  <c:v>28.006053726825574</c:v>
                </c:pt>
                <c:pt idx="43">
                  <c:v>27.64002987303958</c:v>
                </c:pt>
                <c:pt idx="44">
                  <c:v>29.507673908710384</c:v>
                </c:pt>
                <c:pt idx="45">
                  <c:v>29.501793543244318</c:v>
                </c:pt>
                <c:pt idx="46">
                  <c:v>30.323637853338795</c:v>
                </c:pt>
                <c:pt idx="47">
                  <c:v>30.323637853338795</c:v>
                </c:pt>
              </c:numCache>
            </c:numRef>
          </c:val>
          <c:smooth val="0"/>
        </c:ser>
        <c:ser>
          <c:idx val="3"/>
          <c:order val="1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Sheet1!$V$6:$V$53</c:f>
              <c:numCache>
                <c:formatCode>0.00</c:formatCode>
                <c:ptCount val="48"/>
                <c:pt idx="0">
                  <c:v>1</c:v>
                </c:pt>
                <c:pt idx="1">
                  <c:v>1.8906098370703306</c:v>
                </c:pt>
                <c:pt idx="2">
                  <c:v>2.7884180790960453</c:v>
                </c:pt>
                <c:pt idx="3">
                  <c:v>3.6696076730526159</c:v>
                </c:pt>
                <c:pt idx="4">
                  <c:v>4.1313931750327848</c:v>
                </c:pt>
                <c:pt idx="5">
                  <c:v>4.8487081245701935</c:v>
                </c:pt>
                <c:pt idx="6">
                  <c:v>5.7062201325728363</c:v>
                </c:pt>
                <c:pt idx="7">
                  <c:v>7.0159685367702798</c:v>
                </c:pt>
                <c:pt idx="8">
                  <c:v>7.0888590989610769</c:v>
                </c:pt>
                <c:pt idx="9">
                  <c:v>7.878731442558399</c:v>
                </c:pt>
                <c:pt idx="10">
                  <c:v>8.6451217376072869</c:v>
                </c:pt>
                <c:pt idx="11">
                  <c:v>9.4105122664293877</c:v>
                </c:pt>
                <c:pt idx="12">
                  <c:v>9.8388597248986649</c:v>
                </c:pt>
                <c:pt idx="13">
                  <c:v>11.020841086713808</c:v>
                </c:pt>
                <c:pt idx="14">
                  <c:v>11.237477231329688</c:v>
                </c:pt>
                <c:pt idx="15">
                  <c:v>11.689034499092129</c:v>
                </c:pt>
                <c:pt idx="16">
                  <c:v>12.630299411413461</c:v>
                </c:pt>
                <c:pt idx="17">
                  <c:v>13.560307720487224</c:v>
                </c:pt>
                <c:pt idx="18">
                  <c:v>14.041251778093882</c:v>
                </c:pt>
                <c:pt idx="19">
                  <c:v>14.558997050147491</c:v>
                </c:pt>
                <c:pt idx="20">
                  <c:v>15.077902240325864</c:v>
                </c:pt>
                <c:pt idx="21">
                  <c:v>16.375248838752487</c:v>
                </c:pt>
                <c:pt idx="22">
                  <c:v>16.734290235081371</c:v>
                </c:pt>
                <c:pt idx="23">
                  <c:v>17.516266414290786</c:v>
                </c:pt>
                <c:pt idx="24">
                  <c:v>18.643288844119866</c:v>
                </c:pt>
                <c:pt idx="25">
                  <c:v>19.211755546905408</c:v>
                </c:pt>
                <c:pt idx="26">
                  <c:v>19.572372769332453</c:v>
                </c:pt>
                <c:pt idx="27">
                  <c:v>20.501938521185266</c:v>
                </c:pt>
                <c:pt idx="28">
                  <c:v>21.605866044068289</c:v>
                </c:pt>
                <c:pt idx="29">
                  <c:v>20.999149056871364</c:v>
                </c:pt>
                <c:pt idx="30">
                  <c:v>22.252028854824164</c:v>
                </c:pt>
                <c:pt idx="31">
                  <c:v>22.995030284205619</c:v>
                </c:pt>
                <c:pt idx="32">
                  <c:v>23.629907436961378</c:v>
                </c:pt>
                <c:pt idx="33">
                  <c:v>24.751755265797392</c:v>
                </c:pt>
                <c:pt idx="34">
                  <c:v>25.193976518631953</c:v>
                </c:pt>
                <c:pt idx="35">
                  <c:v>25.576956296424253</c:v>
                </c:pt>
                <c:pt idx="36">
                  <c:v>25.871920321509695</c:v>
                </c:pt>
                <c:pt idx="37">
                  <c:v>26.881808278867101</c:v>
                </c:pt>
                <c:pt idx="38">
                  <c:v>27.227841118058109</c:v>
                </c:pt>
                <c:pt idx="39">
                  <c:v>29.851814516129032</c:v>
                </c:pt>
                <c:pt idx="40">
                  <c:v>29.648578293952742</c:v>
                </c:pt>
                <c:pt idx="41">
                  <c:v>29.066548881036514</c:v>
                </c:pt>
                <c:pt idx="42">
                  <c:v>30.223515003061848</c:v>
                </c:pt>
                <c:pt idx="43">
                  <c:v>31.848784684878463</c:v>
                </c:pt>
                <c:pt idx="44">
                  <c:v>31.44966015293118</c:v>
                </c:pt>
                <c:pt idx="45">
                  <c:v>31.409630886720407</c:v>
                </c:pt>
                <c:pt idx="46">
                  <c:v>32.736015918638067</c:v>
                </c:pt>
                <c:pt idx="47">
                  <c:v>33.035475234270415</c:v>
                </c:pt>
              </c:numCache>
            </c:numRef>
          </c:val>
          <c:smooth val="0"/>
        </c:ser>
        <c:ser>
          <c:idx val="4"/>
          <c:order val="2"/>
          <c:tx>
            <c:v>LinearSpeedup</c:v>
          </c:tx>
          <c:spPr>
            <a:ln w="1270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[1]Sheet1!$N$4:$N$51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val>
          <c:smooth val="0"/>
        </c:ser>
        <c:ser>
          <c:idx val="2"/>
          <c:order val="3"/>
          <c:tx>
            <c:v>@PT-WithoutExceptionHandling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Sheet1!$U$6:$U$53</c:f>
              <c:numCache>
                <c:formatCode>0.00</c:formatCode>
                <c:ptCount val="48"/>
                <c:pt idx="0">
                  <c:v>1</c:v>
                </c:pt>
                <c:pt idx="1">
                  <c:v>1.8355891327886602</c:v>
                </c:pt>
                <c:pt idx="2">
                  <c:v>2.6754783981061356</c:v>
                </c:pt>
                <c:pt idx="3">
                  <c:v>3.3730978813846741</c:v>
                </c:pt>
                <c:pt idx="4">
                  <c:v>4.2483838815321091</c:v>
                </c:pt>
                <c:pt idx="5">
                  <c:v>4.9016592738623297</c:v>
                </c:pt>
                <c:pt idx="6">
                  <c:v>5.5441504385312923</c:v>
                </c:pt>
                <c:pt idx="7">
                  <c:v>6.3236827603747185</c:v>
                </c:pt>
                <c:pt idx="8">
                  <c:v>7.1069505978752803</c:v>
                </c:pt>
                <c:pt idx="9">
                  <c:v>7.90912946665253</c:v>
                </c:pt>
                <c:pt idx="10">
                  <c:v>8.8656326142509059</c:v>
                </c:pt>
                <c:pt idx="11">
                  <c:v>9.3961075769981743</c:v>
                </c:pt>
                <c:pt idx="12">
                  <c:v>10.023651145602365</c:v>
                </c:pt>
                <c:pt idx="13">
                  <c:v>10.639138496648124</c:v>
                </c:pt>
                <c:pt idx="14">
                  <c:v>11.536772098058929</c:v>
                </c:pt>
                <c:pt idx="15">
                  <c:v>11.988267438122792</c:v>
                </c:pt>
                <c:pt idx="16">
                  <c:v>12.861626002241573</c:v>
                </c:pt>
                <c:pt idx="17">
                  <c:v>13.496969148647425</c:v>
                </c:pt>
                <c:pt idx="18">
                  <c:v>13.973585612588986</c:v>
                </c:pt>
                <c:pt idx="19">
                  <c:v>14.70497782158699</c:v>
                </c:pt>
                <c:pt idx="20">
                  <c:v>15.392282294676022</c:v>
                </c:pt>
                <c:pt idx="21">
                  <c:v>16.418886198547217</c:v>
                </c:pt>
                <c:pt idx="22">
                  <c:v>16.822507893549844</c:v>
                </c:pt>
                <c:pt idx="23">
                  <c:v>17.768222963315864</c:v>
                </c:pt>
                <c:pt idx="24">
                  <c:v>18.392553322648258</c:v>
                </c:pt>
                <c:pt idx="25">
                  <c:v>19.241841867664132</c:v>
                </c:pt>
                <c:pt idx="26">
                  <c:v>20.081033786512318</c:v>
                </c:pt>
                <c:pt idx="27">
                  <c:v>20.054039521441055</c:v>
                </c:pt>
                <c:pt idx="28">
                  <c:v>20.568316558665384</c:v>
                </c:pt>
                <c:pt idx="29">
                  <c:v>21.278276993296249</c:v>
                </c:pt>
                <c:pt idx="30">
                  <c:v>21.520773225620314</c:v>
                </c:pt>
                <c:pt idx="31">
                  <c:v>22.637632776934755</c:v>
                </c:pt>
                <c:pt idx="32">
                  <c:v>23.582358520392035</c:v>
                </c:pt>
                <c:pt idx="33">
                  <c:v>24.241468963275917</c:v>
                </c:pt>
                <c:pt idx="34">
                  <c:v>24.942651730479852</c:v>
                </c:pt>
                <c:pt idx="35">
                  <c:v>25.038939241356161</c:v>
                </c:pt>
                <c:pt idx="36">
                  <c:v>25.358150603433621</c:v>
                </c:pt>
                <c:pt idx="37">
                  <c:v>25.575518601062921</c:v>
                </c:pt>
                <c:pt idx="38">
                  <c:v>27.133866860676608</c:v>
                </c:pt>
                <c:pt idx="39">
                  <c:v>26.923299043493955</c:v>
                </c:pt>
                <c:pt idx="40">
                  <c:v>26.918440996030316</c:v>
                </c:pt>
                <c:pt idx="41">
                  <c:v>28.031191281473131</c:v>
                </c:pt>
                <c:pt idx="42">
                  <c:v>29.137109374999998</c:v>
                </c:pt>
                <c:pt idx="43">
                  <c:v>30.022539746427856</c:v>
                </c:pt>
                <c:pt idx="44">
                  <c:v>29.023735408560317</c:v>
                </c:pt>
                <c:pt idx="45">
                  <c:v>31.727350063802639</c:v>
                </c:pt>
                <c:pt idx="46">
                  <c:v>31.466357308584687</c:v>
                </c:pt>
                <c:pt idx="47">
                  <c:v>31.131469115191987</c:v>
                </c:pt>
              </c:numCache>
            </c:numRef>
          </c:val>
          <c:smooth val="0"/>
        </c:ser>
        <c:ser>
          <c:idx val="0"/>
          <c:order val="4"/>
          <c:tx>
            <c:v>@PT-withExceptionHandling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Sheet1!$S$6:$S$53</c:f>
              <c:numCache>
                <c:formatCode>0.00</c:formatCode>
                <c:ptCount val="48"/>
                <c:pt idx="0">
                  <c:v>1</c:v>
                </c:pt>
                <c:pt idx="1">
                  <c:v>1.9311369296704131</c:v>
                </c:pt>
                <c:pt idx="2">
                  <c:v>2.6751020122239537</c:v>
                </c:pt>
                <c:pt idx="3">
                  <c:v>3.702157052835676</c:v>
                </c:pt>
                <c:pt idx="4">
                  <c:v>4.2010726072607261</c:v>
                </c:pt>
                <c:pt idx="5">
                  <c:v>4.9625093401773821</c:v>
                </c:pt>
                <c:pt idx="6">
                  <c:v>5.8153196025431155</c:v>
                </c:pt>
                <c:pt idx="7">
                  <c:v>7.0418126498248199</c:v>
                </c:pt>
                <c:pt idx="8">
                  <c:v>7.3142597203600843</c:v>
                </c:pt>
                <c:pt idx="9">
                  <c:v>8.1112468139337306</c:v>
                </c:pt>
                <c:pt idx="10">
                  <c:v>8.7727429359062707</c:v>
                </c:pt>
                <c:pt idx="11">
                  <c:v>9.585278614457831</c:v>
                </c:pt>
                <c:pt idx="12">
                  <c:v>10.408926746166951</c:v>
                </c:pt>
                <c:pt idx="13">
                  <c:v>11.164376553135506</c:v>
                </c:pt>
                <c:pt idx="14">
                  <c:v>11.556286881525194</c:v>
                </c:pt>
                <c:pt idx="15">
                  <c:v>12.349502789231142</c:v>
                </c:pt>
                <c:pt idx="16">
                  <c:v>13.205757759142388</c:v>
                </c:pt>
                <c:pt idx="17">
                  <c:v>13.868803341202106</c:v>
                </c:pt>
                <c:pt idx="18">
                  <c:v>14.673487031700288</c:v>
                </c:pt>
                <c:pt idx="19">
                  <c:v>15.262889688249402</c:v>
                </c:pt>
                <c:pt idx="20">
                  <c:v>16.330019243104555</c:v>
                </c:pt>
                <c:pt idx="21">
                  <c:v>16.663139522199195</c:v>
                </c:pt>
                <c:pt idx="22">
                  <c:v>17.583860941636928</c:v>
                </c:pt>
                <c:pt idx="23">
                  <c:v>18.13714082165756</c:v>
                </c:pt>
                <c:pt idx="24">
                  <c:v>18.921218877740618</c:v>
                </c:pt>
                <c:pt idx="25">
                  <c:v>19.897225478702616</c:v>
                </c:pt>
                <c:pt idx="26">
                  <c:v>20.288351706733962</c:v>
                </c:pt>
                <c:pt idx="27">
                  <c:v>20.630875202593195</c:v>
                </c:pt>
                <c:pt idx="28">
                  <c:v>21.541531518826684</c:v>
                </c:pt>
                <c:pt idx="29">
                  <c:v>22.473297042813005</c:v>
                </c:pt>
                <c:pt idx="30">
                  <c:v>22.433690703480689</c:v>
                </c:pt>
                <c:pt idx="31">
                  <c:v>23.693345742205679</c:v>
                </c:pt>
                <c:pt idx="32">
                  <c:v>24.685035552682614</c:v>
                </c:pt>
                <c:pt idx="33">
                  <c:v>24.926729765013054</c:v>
                </c:pt>
                <c:pt idx="34">
                  <c:v>25.750337154416727</c:v>
                </c:pt>
                <c:pt idx="35">
                  <c:v>25.929553556272282</c:v>
                </c:pt>
                <c:pt idx="36">
                  <c:v>27.199252136752136</c:v>
                </c:pt>
                <c:pt idx="37">
                  <c:v>26.746804412537209</c:v>
                </c:pt>
                <c:pt idx="38">
                  <c:v>27.597289972899731</c:v>
                </c:pt>
                <c:pt idx="39">
                  <c:v>28.902743614001892</c:v>
                </c:pt>
                <c:pt idx="40">
                  <c:v>29.637369033760187</c:v>
                </c:pt>
                <c:pt idx="41">
                  <c:v>28.897275822928492</c:v>
                </c:pt>
                <c:pt idx="42">
                  <c:v>29.608645086257027</c:v>
                </c:pt>
                <c:pt idx="43">
                  <c:v>30.241734310037618</c:v>
                </c:pt>
                <c:pt idx="44">
                  <c:v>30.815210812991733</c:v>
                </c:pt>
                <c:pt idx="45">
                  <c:v>31.205515832482124</c:v>
                </c:pt>
                <c:pt idx="46">
                  <c:v>32.870884441575214</c:v>
                </c:pt>
                <c:pt idx="47">
                  <c:v>33.177888792354473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9216"/>
        <c:axId val="62331904"/>
      </c:lineChart>
      <c:catAx>
        <c:axId val="623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1920177127337649"/>
              <c:y val="0.96309778812067637"/>
            </c:manualLayout>
          </c:layout>
          <c:overlay val="0"/>
        </c:title>
        <c:majorTickMark val="out"/>
        <c:minorTickMark val="none"/>
        <c:tickLblPos val="nextTo"/>
        <c:crossAx val="62331904"/>
        <c:crosses val="autoZero"/>
        <c:auto val="1"/>
        <c:lblAlgn val="ctr"/>
        <c:lblOffset val="100"/>
        <c:tickLblSkip val="1"/>
        <c:noMultiLvlLbl val="0"/>
      </c:catAx>
      <c:valAx>
        <c:axId val="62331904"/>
        <c:scaling>
          <c:orientation val="minMax"/>
          <c:max val="4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Speedups</a:t>
                </a:r>
              </a:p>
            </c:rich>
          </c:tx>
          <c:layout>
            <c:manualLayout>
              <c:xMode val="edge"/>
              <c:yMode val="edge"/>
              <c:x val="1.3346593552978532E-3"/>
              <c:y val="0.430900791578862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6232921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8818955646638269"/>
          <c:y val="0.74819207919254571"/>
          <c:w val="0.28403414114338621"/>
          <c:h val="0.1714545908466767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Series Benchmark</a:t>
            </a:r>
            <a:r>
              <a:rPr lang="en-NZ" baseline="0"/>
              <a:t> - Coefficient of Variations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587989549398749E-2"/>
          <c:y val="6.2920178246261602E-2"/>
          <c:w val="0.87371931336429587"/>
          <c:h val="0.86241034534128436"/>
        </c:manualLayout>
      </c:layout>
      <c:lineChart>
        <c:grouping val="standard"/>
        <c:varyColors val="0"/>
        <c:ser>
          <c:idx val="1"/>
          <c:order val="0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Sheet1!$X$6:$X$53</c:f>
              <c:numCache>
                <c:formatCode>General</c:formatCode>
                <c:ptCount val="48"/>
                <c:pt idx="0">
                  <c:v>3.9001640814853187E-3</c:v>
                </c:pt>
                <c:pt idx="1">
                  <c:v>2.4210209784677784E-2</c:v>
                </c:pt>
                <c:pt idx="2">
                  <c:v>8.0215352046403045E-3</c:v>
                </c:pt>
                <c:pt idx="3">
                  <c:v>2.6788939471367575E-2</c:v>
                </c:pt>
                <c:pt idx="4">
                  <c:v>1.5161306502086152E-2</c:v>
                </c:pt>
                <c:pt idx="5">
                  <c:v>2.3044744355032672E-2</c:v>
                </c:pt>
                <c:pt idx="6">
                  <c:v>2.9059203206300205E-2</c:v>
                </c:pt>
                <c:pt idx="7">
                  <c:v>2.3808219261138366E-2</c:v>
                </c:pt>
                <c:pt idx="8">
                  <c:v>2.2853749719369491E-2</c:v>
                </c:pt>
                <c:pt idx="9">
                  <c:v>2.5776211830347701E-2</c:v>
                </c:pt>
                <c:pt idx="10">
                  <c:v>2.2292412707268335E-2</c:v>
                </c:pt>
                <c:pt idx="11">
                  <c:v>4.6298593519182602E-3</c:v>
                </c:pt>
                <c:pt idx="12">
                  <c:v>3.0585151015318293E-3</c:v>
                </c:pt>
                <c:pt idx="13">
                  <c:v>4.5924752272602353E-3</c:v>
                </c:pt>
                <c:pt idx="14">
                  <c:v>1.7306864055764464E-2</c:v>
                </c:pt>
                <c:pt idx="15">
                  <c:v>2.037075399493293E-2</c:v>
                </c:pt>
                <c:pt idx="16">
                  <c:v>2.9092712674417959E-2</c:v>
                </c:pt>
                <c:pt idx="17">
                  <c:v>1.024830837242931E-3</c:v>
                </c:pt>
                <c:pt idx="18">
                  <c:v>1.5716916163613228E-2</c:v>
                </c:pt>
                <c:pt idx="19">
                  <c:v>1.326721503766182E-2</c:v>
                </c:pt>
                <c:pt idx="20">
                  <c:v>1.3245471661797792E-2</c:v>
                </c:pt>
                <c:pt idx="21">
                  <c:v>2.6732402596448164E-3</c:v>
                </c:pt>
                <c:pt idx="22">
                  <c:v>1.2888523934533828E-2</c:v>
                </c:pt>
                <c:pt idx="23">
                  <c:v>1.2016395676183927E-2</c:v>
                </c:pt>
                <c:pt idx="24">
                  <c:v>1.3221198901688394E-2</c:v>
                </c:pt>
                <c:pt idx="25">
                  <c:v>5.8295020417444129E-3</c:v>
                </c:pt>
                <c:pt idx="26">
                  <c:v>1.6944612440783206E-2</c:v>
                </c:pt>
                <c:pt idx="27">
                  <c:v>2.2176957947599718E-2</c:v>
                </c:pt>
                <c:pt idx="28">
                  <c:v>2.0600164487002821E-2</c:v>
                </c:pt>
                <c:pt idx="29">
                  <c:v>2.2356496830026652E-2</c:v>
                </c:pt>
                <c:pt idx="30">
                  <c:v>1.653126520365085E-2</c:v>
                </c:pt>
                <c:pt idx="31">
                  <c:v>6.0245588283856351E-2</c:v>
                </c:pt>
                <c:pt idx="32">
                  <c:v>3.1350108143151048E-2</c:v>
                </c:pt>
                <c:pt idx="33">
                  <c:v>7.4123937298473169E-3</c:v>
                </c:pt>
                <c:pt idx="34">
                  <c:v>3.678924383354365E-2</c:v>
                </c:pt>
                <c:pt idx="35">
                  <c:v>1.861369928933072E-2</c:v>
                </c:pt>
                <c:pt idx="36">
                  <c:v>1.6882980290224829E-2</c:v>
                </c:pt>
                <c:pt idx="37">
                  <c:v>8.2474729236505367E-3</c:v>
                </c:pt>
                <c:pt idx="38">
                  <c:v>1.0539109478072465E-2</c:v>
                </c:pt>
                <c:pt idx="39">
                  <c:v>2.5481636597877604E-2</c:v>
                </c:pt>
                <c:pt idx="40">
                  <c:v>1.6467680104279153E-2</c:v>
                </c:pt>
                <c:pt idx="41">
                  <c:v>9.9492482526259123E-3</c:v>
                </c:pt>
                <c:pt idx="42">
                  <c:v>1.8143436280528696E-2</c:v>
                </c:pt>
                <c:pt idx="43">
                  <c:v>3.2881553342421682E-2</c:v>
                </c:pt>
                <c:pt idx="44">
                  <c:v>3.613070714586257E-2</c:v>
                </c:pt>
                <c:pt idx="45">
                  <c:v>1.7219214489619727E-2</c:v>
                </c:pt>
                <c:pt idx="46">
                  <c:v>5.7341837630225947E-2</c:v>
                </c:pt>
                <c:pt idx="47">
                  <c:v>3.0771506691051081E-2</c:v>
                </c:pt>
              </c:numCache>
            </c:numRef>
          </c:val>
          <c:smooth val="0"/>
        </c:ser>
        <c:ser>
          <c:idx val="3"/>
          <c:order val="1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Sheet1!$Z$6:$Z$53</c:f>
              <c:numCache>
                <c:formatCode>General</c:formatCode>
                <c:ptCount val="48"/>
                <c:pt idx="0">
                  <c:v>3.2298092453069355E-3</c:v>
                </c:pt>
                <c:pt idx="1">
                  <c:v>1.9575939258768545E-2</c:v>
                </c:pt>
                <c:pt idx="2">
                  <c:v>2.4910577728354307E-2</c:v>
                </c:pt>
                <c:pt idx="3">
                  <c:v>1.1679911393323325E-2</c:v>
                </c:pt>
                <c:pt idx="4">
                  <c:v>2.0523052048514706E-2</c:v>
                </c:pt>
                <c:pt idx="5">
                  <c:v>2.5618368649175199E-2</c:v>
                </c:pt>
                <c:pt idx="6">
                  <c:v>1.3358286970212923E-2</c:v>
                </c:pt>
                <c:pt idx="7">
                  <c:v>2.0433275198363011E-2</c:v>
                </c:pt>
                <c:pt idx="8">
                  <c:v>3.5828194762964158E-2</c:v>
                </c:pt>
                <c:pt idx="9">
                  <c:v>1.7975814314907568E-2</c:v>
                </c:pt>
                <c:pt idx="10">
                  <c:v>2.3038079472619807E-2</c:v>
                </c:pt>
                <c:pt idx="11">
                  <c:v>3.4537516623290541E-2</c:v>
                </c:pt>
                <c:pt idx="12">
                  <c:v>2.0143984923311264E-2</c:v>
                </c:pt>
                <c:pt idx="13">
                  <c:v>2.5260799729161378E-2</c:v>
                </c:pt>
                <c:pt idx="14">
                  <c:v>5.3623320378432581E-3</c:v>
                </c:pt>
                <c:pt idx="15">
                  <c:v>1.4458415685998951E-2</c:v>
                </c:pt>
                <c:pt idx="16">
                  <c:v>1.5891449650232009E-2</c:v>
                </c:pt>
                <c:pt idx="17">
                  <c:v>2.3210946815882011E-2</c:v>
                </c:pt>
                <c:pt idx="18">
                  <c:v>5.4920558503822698E-3</c:v>
                </c:pt>
                <c:pt idx="19">
                  <c:v>2.4186392187498906E-2</c:v>
                </c:pt>
                <c:pt idx="20">
                  <c:v>1.384853837678632E-2</c:v>
                </c:pt>
                <c:pt idx="21">
                  <c:v>6.869365252497029E-3</c:v>
                </c:pt>
                <c:pt idx="22">
                  <c:v>2.4780497184051734E-2</c:v>
                </c:pt>
                <c:pt idx="23">
                  <c:v>3.3242846250301314E-2</c:v>
                </c:pt>
                <c:pt idx="24">
                  <c:v>1.9497395224659379E-2</c:v>
                </c:pt>
                <c:pt idx="25">
                  <c:v>3.0403567356349359E-2</c:v>
                </c:pt>
                <c:pt idx="26">
                  <c:v>1.5428066623097354E-2</c:v>
                </c:pt>
                <c:pt idx="27">
                  <c:v>3.1536174678453079E-2</c:v>
                </c:pt>
                <c:pt idx="28">
                  <c:v>2.3428467303089343E-2</c:v>
                </c:pt>
                <c:pt idx="29">
                  <c:v>1.8185556991079044E-2</c:v>
                </c:pt>
                <c:pt idx="30">
                  <c:v>5.7855054267869424E-3</c:v>
                </c:pt>
                <c:pt idx="31">
                  <c:v>1.3365137427519902E-2</c:v>
                </c:pt>
                <c:pt idx="32">
                  <c:v>8.9939373147815971E-3</c:v>
                </c:pt>
                <c:pt idx="33">
                  <c:v>1.3135206473128179E-2</c:v>
                </c:pt>
                <c:pt idx="34">
                  <c:v>6.1679662958624669E-3</c:v>
                </c:pt>
                <c:pt idx="35">
                  <c:v>8.6336147863878381E-3</c:v>
                </c:pt>
                <c:pt idx="36">
                  <c:v>3.8836468235004134E-3</c:v>
                </c:pt>
                <c:pt idx="37">
                  <c:v>2.77296776935901E-2</c:v>
                </c:pt>
                <c:pt idx="38">
                  <c:v>2.0770746036544149E-2</c:v>
                </c:pt>
                <c:pt idx="39">
                  <c:v>3.9561363181971079E-2</c:v>
                </c:pt>
                <c:pt idx="40">
                  <c:v>2.2457285342649708E-2</c:v>
                </c:pt>
                <c:pt idx="41">
                  <c:v>3.6303969393221298E-3</c:v>
                </c:pt>
                <c:pt idx="42">
                  <c:v>1.4256517730340252E-2</c:v>
                </c:pt>
                <c:pt idx="43">
                  <c:v>1.4384386747516015E-2</c:v>
                </c:pt>
                <c:pt idx="44">
                  <c:v>7.9644576292492251E-3</c:v>
                </c:pt>
                <c:pt idx="45">
                  <c:v>1.245282997152242E-2</c:v>
                </c:pt>
                <c:pt idx="46">
                  <c:v>3.3014624935933358E-2</c:v>
                </c:pt>
                <c:pt idx="47">
                  <c:v>1.280530553528045E-2</c:v>
                </c:pt>
              </c:numCache>
            </c:numRef>
          </c:val>
          <c:smooth val="0"/>
        </c:ser>
        <c:ser>
          <c:idx val="2"/>
          <c:order val="2"/>
          <c:tx>
            <c:v>@PT-WithoutExceptionHandling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Sheet1!$Y$6:$Y$53</c:f>
              <c:numCache>
                <c:formatCode>General</c:formatCode>
                <c:ptCount val="48"/>
                <c:pt idx="0">
                  <c:v>8.3853416968566706E-3</c:v>
                </c:pt>
                <c:pt idx="1">
                  <c:v>2.4973990828822533E-2</c:v>
                </c:pt>
                <c:pt idx="2">
                  <c:v>5.5583676919052647E-3</c:v>
                </c:pt>
                <c:pt idx="3">
                  <c:v>2.4032102984303319E-2</c:v>
                </c:pt>
                <c:pt idx="4">
                  <c:v>1.7904942543017572E-2</c:v>
                </c:pt>
                <c:pt idx="5">
                  <c:v>2.0027572537977718E-2</c:v>
                </c:pt>
                <c:pt idx="6">
                  <c:v>2.9670482616637539E-3</c:v>
                </c:pt>
                <c:pt idx="7">
                  <c:v>2.3194750271503313E-2</c:v>
                </c:pt>
                <c:pt idx="8">
                  <c:v>1.1431684868269957E-2</c:v>
                </c:pt>
                <c:pt idx="9">
                  <c:v>4.1984431579961755E-2</c:v>
                </c:pt>
                <c:pt idx="10">
                  <c:v>2.2699432401919673E-2</c:v>
                </c:pt>
                <c:pt idx="11">
                  <c:v>2.8311096082393884E-2</c:v>
                </c:pt>
                <c:pt idx="12">
                  <c:v>2.2246736058081907E-2</c:v>
                </c:pt>
                <c:pt idx="13">
                  <c:v>1.8779681353745463E-2</c:v>
                </c:pt>
                <c:pt idx="14">
                  <c:v>8.2402869105080712E-3</c:v>
                </c:pt>
                <c:pt idx="15">
                  <c:v>4.7893488993093342E-3</c:v>
                </c:pt>
                <c:pt idx="16">
                  <c:v>8.4692140289630586E-3</c:v>
                </c:pt>
                <c:pt idx="17">
                  <c:v>1.8817985366156587E-2</c:v>
                </c:pt>
                <c:pt idx="18">
                  <c:v>5.278757138855515E-3</c:v>
                </c:pt>
                <c:pt idx="19">
                  <c:v>6.7662897197557472E-3</c:v>
                </c:pt>
                <c:pt idx="20">
                  <c:v>1.8828761431377506E-2</c:v>
                </c:pt>
                <c:pt idx="21">
                  <c:v>1.7267058709602962E-2</c:v>
                </c:pt>
                <c:pt idx="22">
                  <c:v>1.0331390997786519E-2</c:v>
                </c:pt>
                <c:pt idx="23">
                  <c:v>9.0032163834989319E-3</c:v>
                </c:pt>
                <c:pt idx="24">
                  <c:v>1.0153236242097541E-2</c:v>
                </c:pt>
                <c:pt idx="25">
                  <c:v>1.9553482912814359E-2</c:v>
                </c:pt>
                <c:pt idx="26">
                  <c:v>3.3434213101173414E-2</c:v>
                </c:pt>
                <c:pt idx="27">
                  <c:v>2.4784136957099641E-2</c:v>
                </c:pt>
                <c:pt idx="28">
                  <c:v>1.2519990166547902E-2</c:v>
                </c:pt>
                <c:pt idx="29">
                  <c:v>2.4872186251019616E-2</c:v>
                </c:pt>
                <c:pt idx="30">
                  <c:v>1.5167052011887706E-2</c:v>
                </c:pt>
                <c:pt idx="31">
                  <c:v>1.4368583385451673E-2</c:v>
                </c:pt>
                <c:pt idx="32">
                  <c:v>9.6828282207483754E-3</c:v>
                </c:pt>
                <c:pt idx="33">
                  <c:v>6.1705679382669885E-3</c:v>
                </c:pt>
                <c:pt idx="34">
                  <c:v>1.2165169545949673E-2</c:v>
                </c:pt>
                <c:pt idx="35">
                  <c:v>1.501032864404926E-2</c:v>
                </c:pt>
                <c:pt idx="36">
                  <c:v>7.7112331954538533E-3</c:v>
                </c:pt>
                <c:pt idx="37">
                  <c:v>3.2278708012622545E-2</c:v>
                </c:pt>
                <c:pt idx="38">
                  <c:v>1.1722723204308489E-2</c:v>
                </c:pt>
                <c:pt idx="39">
                  <c:v>3.6184691672556256E-3</c:v>
                </c:pt>
                <c:pt idx="40">
                  <c:v>4.5277926596614379E-2</c:v>
                </c:pt>
                <c:pt idx="41">
                  <c:v>3.5520420589002913E-2</c:v>
                </c:pt>
                <c:pt idx="42">
                  <c:v>1.8512493142301228E-2</c:v>
                </c:pt>
                <c:pt idx="43">
                  <c:v>3.9845018863399742E-3</c:v>
                </c:pt>
                <c:pt idx="44">
                  <c:v>2.9381941056269047E-2</c:v>
                </c:pt>
                <c:pt idx="45">
                  <c:v>1.4097671985688261E-2</c:v>
                </c:pt>
                <c:pt idx="46">
                  <c:v>8.1089992772584215E-3</c:v>
                </c:pt>
                <c:pt idx="47">
                  <c:v>1.9264332058170738E-2</c:v>
                </c:pt>
              </c:numCache>
            </c:numRef>
          </c:val>
          <c:smooth val="0"/>
        </c:ser>
        <c:ser>
          <c:idx val="0"/>
          <c:order val="3"/>
          <c:tx>
            <c:v>@PT-WithExceptionHandling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Sheet1!$W$6:$W$53</c:f>
              <c:numCache>
                <c:formatCode>General</c:formatCode>
                <c:ptCount val="48"/>
                <c:pt idx="0">
                  <c:v>2.476157159079297E-2</c:v>
                </c:pt>
                <c:pt idx="1">
                  <c:v>3.3376848983069071E-2</c:v>
                </c:pt>
                <c:pt idx="2">
                  <c:v>9.6530162261033239E-3</c:v>
                </c:pt>
                <c:pt idx="3">
                  <c:v>1.6453207402285272E-2</c:v>
                </c:pt>
                <c:pt idx="4">
                  <c:v>3.531950691245607E-2</c:v>
                </c:pt>
                <c:pt idx="5">
                  <c:v>2.5259877071841064E-2</c:v>
                </c:pt>
                <c:pt idx="6">
                  <c:v>1.5721260905811239E-2</c:v>
                </c:pt>
                <c:pt idx="7">
                  <c:v>1.5744464102918309E-2</c:v>
                </c:pt>
                <c:pt idx="8">
                  <c:v>1.8723997701715064E-2</c:v>
                </c:pt>
                <c:pt idx="9">
                  <c:v>2.5191535591654671E-2</c:v>
                </c:pt>
                <c:pt idx="10">
                  <c:v>1.8790423281196622E-2</c:v>
                </c:pt>
                <c:pt idx="11">
                  <c:v>1.1778482135190829E-2</c:v>
                </c:pt>
                <c:pt idx="12">
                  <c:v>2.1794716096713379E-2</c:v>
                </c:pt>
                <c:pt idx="13">
                  <c:v>2.4660921570993716E-2</c:v>
                </c:pt>
                <c:pt idx="14">
                  <c:v>1.6707125122520514E-2</c:v>
                </c:pt>
                <c:pt idx="15">
                  <c:v>1.7591669506232768E-2</c:v>
                </c:pt>
                <c:pt idx="16">
                  <c:v>1.9252408857847746E-2</c:v>
                </c:pt>
                <c:pt idx="17">
                  <c:v>8.9881014496201797E-3</c:v>
                </c:pt>
                <c:pt idx="18">
                  <c:v>1.1472009198367807E-2</c:v>
                </c:pt>
                <c:pt idx="19">
                  <c:v>1.3598676525436157E-2</c:v>
                </c:pt>
                <c:pt idx="20">
                  <c:v>2.7845303490889341E-2</c:v>
                </c:pt>
                <c:pt idx="21">
                  <c:v>1.4439913998054096E-2</c:v>
                </c:pt>
                <c:pt idx="22">
                  <c:v>1.6272326729785111E-2</c:v>
                </c:pt>
                <c:pt idx="23">
                  <c:v>9.7088535249392691E-3</c:v>
                </c:pt>
                <c:pt idx="24">
                  <c:v>7.6036215796966705E-3</c:v>
                </c:pt>
                <c:pt idx="25">
                  <c:v>2.0724728375973098E-2</c:v>
                </c:pt>
                <c:pt idx="26">
                  <c:v>4.639537121877467E-2</c:v>
                </c:pt>
                <c:pt idx="27">
                  <c:v>1.2254236868950573E-2</c:v>
                </c:pt>
                <c:pt idx="28">
                  <c:v>3.460116809021379E-3</c:v>
                </c:pt>
                <c:pt idx="29">
                  <c:v>1.140944297210022E-2</c:v>
                </c:pt>
                <c:pt idx="30">
                  <c:v>2.1684275312429729E-3</c:v>
                </c:pt>
                <c:pt idx="31">
                  <c:v>6.3916233218664544E-3</c:v>
                </c:pt>
                <c:pt idx="32">
                  <c:v>1.2375041835214382E-2</c:v>
                </c:pt>
                <c:pt idx="33">
                  <c:v>1.3319366140608264E-2</c:v>
                </c:pt>
                <c:pt idx="34">
                  <c:v>2.2742308771463316E-3</c:v>
                </c:pt>
                <c:pt idx="35">
                  <c:v>1.0570970957012571E-2</c:v>
                </c:pt>
                <c:pt idx="36">
                  <c:v>1.6278863601338171E-2</c:v>
                </c:pt>
                <c:pt idx="37">
                  <c:v>1.3442898068757999E-2</c:v>
                </c:pt>
                <c:pt idx="38">
                  <c:v>9.0802759697409668E-3</c:v>
                </c:pt>
                <c:pt idx="39">
                  <c:v>1.4819272847077595E-2</c:v>
                </c:pt>
                <c:pt idx="40">
                  <c:v>1.2779102677590309E-2</c:v>
                </c:pt>
                <c:pt idx="41">
                  <c:v>4.5758633296328781E-2</c:v>
                </c:pt>
                <c:pt idx="42">
                  <c:v>1.525527611548827E-2</c:v>
                </c:pt>
                <c:pt idx="43">
                  <c:v>7.0164502659549989E-3</c:v>
                </c:pt>
                <c:pt idx="44">
                  <c:v>1.048633562103452E-2</c:v>
                </c:pt>
                <c:pt idx="45">
                  <c:v>1.3439741943533014E-2</c:v>
                </c:pt>
                <c:pt idx="46">
                  <c:v>1.1915531052211862E-2</c:v>
                </c:pt>
                <c:pt idx="47">
                  <c:v>1.1732952941850136E-2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79904"/>
        <c:axId val="62382848"/>
      </c:lineChart>
      <c:catAx>
        <c:axId val="623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0218962816888831"/>
              <c:y val="0.96339316702485389"/>
            </c:manualLayout>
          </c:layout>
          <c:overlay val="0"/>
        </c:title>
        <c:majorTickMark val="out"/>
        <c:minorTickMark val="none"/>
        <c:tickLblPos val="nextTo"/>
        <c:crossAx val="62382848"/>
        <c:crosses val="autoZero"/>
        <c:auto val="1"/>
        <c:lblAlgn val="ctr"/>
        <c:lblOffset val="100"/>
        <c:tickLblSkip val="3"/>
        <c:noMultiLvlLbl val="0"/>
      </c:catAx>
      <c:valAx>
        <c:axId val="62382848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Coefficient of Variation</a:t>
                </a:r>
              </a:p>
            </c:rich>
          </c:tx>
          <c:layout>
            <c:manualLayout>
              <c:xMode val="edge"/>
              <c:yMode val="edge"/>
              <c:x val="1.3347465581525647E-3"/>
              <c:y val="0.3296128831480837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6237990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9053200568328466"/>
          <c:y val="6.5364369846807366E-2"/>
          <c:w val="0.26203640185753185"/>
          <c:h val="0.13179854455330905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Series Benchmark</a:t>
            </a:r>
            <a:r>
              <a:rPr lang="en-NZ" baseline="0"/>
              <a:t> - Speedups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451130039797846E-2"/>
          <c:y val="6.2920178246261602E-2"/>
          <c:w val="0.88585611466169834"/>
          <c:h val="0.86241034534128436"/>
        </c:manualLayout>
      </c:layout>
      <c:lineChart>
        <c:grouping val="standard"/>
        <c:varyColors val="0"/>
        <c:ser>
          <c:idx val="1"/>
          <c:order val="0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Sheet1!$T$6:$T$53</c:f>
              <c:numCache>
                <c:formatCode>0.00</c:formatCode>
                <c:ptCount val="48"/>
                <c:pt idx="0">
                  <c:v>1</c:v>
                </c:pt>
                <c:pt idx="1">
                  <c:v>1.923196840573685</c:v>
                </c:pt>
                <c:pt idx="2">
                  <c:v>2.7459054402463225</c:v>
                </c:pt>
                <c:pt idx="3">
                  <c:v>3.6602793917665966</c:v>
                </c:pt>
                <c:pt idx="4">
                  <c:v>4.2339482339482339</c:v>
                </c:pt>
                <c:pt idx="5">
                  <c:v>4.803686157440457</c:v>
                </c:pt>
                <c:pt idx="6">
                  <c:v>6.1168498471200721</c:v>
                </c:pt>
                <c:pt idx="7">
                  <c:v>6.9042066971364608</c:v>
                </c:pt>
                <c:pt idx="8">
                  <c:v>7.1077395813328206</c:v>
                </c:pt>
                <c:pt idx="9">
                  <c:v>7.800611234060491</c:v>
                </c:pt>
                <c:pt idx="10">
                  <c:v>8.7535477767265846</c:v>
                </c:pt>
                <c:pt idx="11">
                  <c:v>9.6411592315206764</c:v>
                </c:pt>
                <c:pt idx="12">
                  <c:v>9.9905520313132676</c:v>
                </c:pt>
                <c:pt idx="13">
                  <c:v>10.589413447782546</c:v>
                </c:pt>
                <c:pt idx="14">
                  <c:v>11.60097171068098</c:v>
                </c:pt>
                <c:pt idx="15">
                  <c:v>11.971534853630923</c:v>
                </c:pt>
                <c:pt idx="16">
                  <c:v>12.674657534246574</c:v>
                </c:pt>
                <c:pt idx="17">
                  <c:v>13.515931708207797</c:v>
                </c:pt>
                <c:pt idx="18">
                  <c:v>14.121911666507678</c:v>
                </c:pt>
                <c:pt idx="19">
                  <c:v>14.841102756892228</c:v>
                </c:pt>
                <c:pt idx="20">
                  <c:v>15.514567176692518</c:v>
                </c:pt>
                <c:pt idx="21">
                  <c:v>16.376106194690262</c:v>
                </c:pt>
                <c:pt idx="22">
                  <c:v>16.712576202303001</c:v>
                </c:pt>
                <c:pt idx="23">
                  <c:v>17.154113557358052</c:v>
                </c:pt>
                <c:pt idx="24">
                  <c:v>18.468063872255488</c:v>
                </c:pt>
                <c:pt idx="25">
                  <c:v>19.023387304034951</c:v>
                </c:pt>
                <c:pt idx="26">
                  <c:v>19.119204442722459</c:v>
                </c:pt>
                <c:pt idx="27">
                  <c:v>20.086838534599728</c:v>
                </c:pt>
                <c:pt idx="28">
                  <c:v>20.453163857419177</c:v>
                </c:pt>
                <c:pt idx="29">
                  <c:v>21.085315482125051</c:v>
                </c:pt>
                <c:pt idx="30">
                  <c:v>22.098820719510371</c:v>
                </c:pt>
                <c:pt idx="31">
                  <c:v>21.662276851038921</c:v>
                </c:pt>
                <c:pt idx="32">
                  <c:v>22.733415233415233</c:v>
                </c:pt>
                <c:pt idx="33">
                  <c:v>23.731965373517149</c:v>
                </c:pt>
                <c:pt idx="34">
                  <c:v>23.682610782274839</c:v>
                </c:pt>
                <c:pt idx="35">
                  <c:v>23.989628909415003</c:v>
                </c:pt>
                <c:pt idx="36">
                  <c:v>25.379735984913424</c:v>
                </c:pt>
                <c:pt idx="37">
                  <c:v>25.808926080892608</c:v>
                </c:pt>
                <c:pt idx="38">
                  <c:v>26.440435792105735</c:v>
                </c:pt>
                <c:pt idx="39">
                  <c:v>26.313544258798434</c:v>
                </c:pt>
                <c:pt idx="40">
                  <c:v>26.483005366726296</c:v>
                </c:pt>
                <c:pt idx="41">
                  <c:v>26.882149990920642</c:v>
                </c:pt>
                <c:pt idx="42">
                  <c:v>28.006053726825574</c:v>
                </c:pt>
                <c:pt idx="43">
                  <c:v>27.64002987303958</c:v>
                </c:pt>
                <c:pt idx="44">
                  <c:v>29.507673908710384</c:v>
                </c:pt>
                <c:pt idx="45">
                  <c:v>29.501793543244318</c:v>
                </c:pt>
                <c:pt idx="46">
                  <c:v>30.323637853338795</c:v>
                </c:pt>
                <c:pt idx="47">
                  <c:v>30.323637853338795</c:v>
                </c:pt>
              </c:numCache>
            </c:numRef>
          </c:val>
          <c:smooth val="0"/>
        </c:ser>
        <c:ser>
          <c:idx val="3"/>
          <c:order val="1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Sheet1!$V$6:$V$53</c:f>
              <c:numCache>
                <c:formatCode>0.00</c:formatCode>
                <c:ptCount val="48"/>
                <c:pt idx="0">
                  <c:v>1</c:v>
                </c:pt>
                <c:pt idx="1">
                  <c:v>1.8906098370703306</c:v>
                </c:pt>
                <c:pt idx="2">
                  <c:v>2.7884180790960453</c:v>
                </c:pt>
                <c:pt idx="3">
                  <c:v>3.6696076730526159</c:v>
                </c:pt>
                <c:pt idx="4">
                  <c:v>4.1313931750327848</c:v>
                </c:pt>
                <c:pt idx="5">
                  <c:v>4.8487081245701935</c:v>
                </c:pt>
                <c:pt idx="6">
                  <c:v>5.7062201325728363</c:v>
                </c:pt>
                <c:pt idx="7">
                  <c:v>7.0159685367702798</c:v>
                </c:pt>
                <c:pt idx="8">
                  <c:v>7.0888590989610769</c:v>
                </c:pt>
                <c:pt idx="9">
                  <c:v>7.878731442558399</c:v>
                </c:pt>
                <c:pt idx="10">
                  <c:v>8.6451217376072869</c:v>
                </c:pt>
                <c:pt idx="11">
                  <c:v>9.4105122664293877</c:v>
                </c:pt>
                <c:pt idx="12">
                  <c:v>9.8388597248986649</c:v>
                </c:pt>
                <c:pt idx="13">
                  <c:v>11.020841086713808</c:v>
                </c:pt>
                <c:pt idx="14">
                  <c:v>11.237477231329688</c:v>
                </c:pt>
                <c:pt idx="15">
                  <c:v>11.689034499092129</c:v>
                </c:pt>
                <c:pt idx="16">
                  <c:v>12.630299411413461</c:v>
                </c:pt>
                <c:pt idx="17">
                  <c:v>13.560307720487224</c:v>
                </c:pt>
                <c:pt idx="18">
                  <c:v>14.041251778093882</c:v>
                </c:pt>
                <c:pt idx="19">
                  <c:v>14.558997050147491</c:v>
                </c:pt>
                <c:pt idx="20">
                  <c:v>15.077902240325864</c:v>
                </c:pt>
                <c:pt idx="21">
                  <c:v>16.375248838752487</c:v>
                </c:pt>
                <c:pt idx="22">
                  <c:v>16.734290235081371</c:v>
                </c:pt>
                <c:pt idx="23">
                  <c:v>17.516266414290786</c:v>
                </c:pt>
                <c:pt idx="24">
                  <c:v>18.643288844119866</c:v>
                </c:pt>
                <c:pt idx="25">
                  <c:v>19.211755546905408</c:v>
                </c:pt>
                <c:pt idx="26">
                  <c:v>19.572372769332453</c:v>
                </c:pt>
                <c:pt idx="27">
                  <c:v>20.501938521185266</c:v>
                </c:pt>
                <c:pt idx="28">
                  <c:v>21.605866044068289</c:v>
                </c:pt>
                <c:pt idx="29">
                  <c:v>20.999149056871364</c:v>
                </c:pt>
                <c:pt idx="30">
                  <c:v>22.252028854824164</c:v>
                </c:pt>
                <c:pt idx="31">
                  <c:v>22.995030284205619</c:v>
                </c:pt>
                <c:pt idx="32">
                  <c:v>23.629907436961378</c:v>
                </c:pt>
                <c:pt idx="33">
                  <c:v>24.751755265797392</c:v>
                </c:pt>
                <c:pt idx="34">
                  <c:v>25.193976518631953</c:v>
                </c:pt>
                <c:pt idx="35">
                  <c:v>25.576956296424253</c:v>
                </c:pt>
                <c:pt idx="36">
                  <c:v>25.871920321509695</c:v>
                </c:pt>
                <c:pt idx="37">
                  <c:v>26.881808278867101</c:v>
                </c:pt>
                <c:pt idx="38">
                  <c:v>27.227841118058109</c:v>
                </c:pt>
                <c:pt idx="39">
                  <c:v>29.851814516129032</c:v>
                </c:pt>
                <c:pt idx="40">
                  <c:v>29.648578293952742</c:v>
                </c:pt>
                <c:pt idx="41">
                  <c:v>29.066548881036514</c:v>
                </c:pt>
                <c:pt idx="42">
                  <c:v>30.223515003061848</c:v>
                </c:pt>
                <c:pt idx="43">
                  <c:v>31.848784684878463</c:v>
                </c:pt>
                <c:pt idx="44">
                  <c:v>31.44966015293118</c:v>
                </c:pt>
                <c:pt idx="45">
                  <c:v>31.409630886720407</c:v>
                </c:pt>
                <c:pt idx="46">
                  <c:v>32.736015918638067</c:v>
                </c:pt>
                <c:pt idx="47">
                  <c:v>33.035475234270415</c:v>
                </c:pt>
              </c:numCache>
            </c:numRef>
          </c:val>
          <c:smooth val="0"/>
        </c:ser>
        <c:ser>
          <c:idx val="2"/>
          <c:order val="2"/>
          <c:tx>
            <c:v>@PT-WithoutExceptionHandling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Sheet1!$U$6:$U$53</c:f>
              <c:numCache>
                <c:formatCode>0.00</c:formatCode>
                <c:ptCount val="48"/>
                <c:pt idx="0">
                  <c:v>1</c:v>
                </c:pt>
                <c:pt idx="1">
                  <c:v>1.8355891327886602</c:v>
                </c:pt>
                <c:pt idx="2">
                  <c:v>2.6754783981061356</c:v>
                </c:pt>
                <c:pt idx="3">
                  <c:v>3.3730978813846741</c:v>
                </c:pt>
                <c:pt idx="4">
                  <c:v>4.2483838815321091</c:v>
                </c:pt>
                <c:pt idx="5">
                  <c:v>4.9016592738623297</c:v>
                </c:pt>
                <c:pt idx="6">
                  <c:v>5.5441504385312923</c:v>
                </c:pt>
                <c:pt idx="7">
                  <c:v>6.3236827603747185</c:v>
                </c:pt>
                <c:pt idx="8">
                  <c:v>7.1069505978752803</c:v>
                </c:pt>
                <c:pt idx="9">
                  <c:v>7.90912946665253</c:v>
                </c:pt>
                <c:pt idx="10">
                  <c:v>8.8656326142509059</c:v>
                </c:pt>
                <c:pt idx="11">
                  <c:v>9.3961075769981743</c:v>
                </c:pt>
                <c:pt idx="12">
                  <c:v>10.023651145602365</c:v>
                </c:pt>
                <c:pt idx="13">
                  <c:v>10.639138496648124</c:v>
                </c:pt>
                <c:pt idx="14">
                  <c:v>11.536772098058929</c:v>
                </c:pt>
                <c:pt idx="15">
                  <c:v>11.988267438122792</c:v>
                </c:pt>
                <c:pt idx="16">
                  <c:v>12.861626002241573</c:v>
                </c:pt>
                <c:pt idx="17">
                  <c:v>13.496969148647425</c:v>
                </c:pt>
                <c:pt idx="18">
                  <c:v>13.973585612588986</c:v>
                </c:pt>
                <c:pt idx="19">
                  <c:v>14.70497782158699</c:v>
                </c:pt>
                <c:pt idx="20">
                  <c:v>15.392282294676022</c:v>
                </c:pt>
                <c:pt idx="21">
                  <c:v>16.418886198547217</c:v>
                </c:pt>
                <c:pt idx="22">
                  <c:v>16.822507893549844</c:v>
                </c:pt>
                <c:pt idx="23">
                  <c:v>17.768222963315864</c:v>
                </c:pt>
                <c:pt idx="24">
                  <c:v>18.392553322648258</c:v>
                </c:pt>
                <c:pt idx="25">
                  <c:v>19.241841867664132</c:v>
                </c:pt>
                <c:pt idx="26">
                  <c:v>20.081033786512318</c:v>
                </c:pt>
                <c:pt idx="27">
                  <c:v>20.054039521441055</c:v>
                </c:pt>
                <c:pt idx="28">
                  <c:v>20.568316558665384</c:v>
                </c:pt>
                <c:pt idx="29">
                  <c:v>21.278276993296249</c:v>
                </c:pt>
                <c:pt idx="30">
                  <c:v>21.520773225620314</c:v>
                </c:pt>
                <c:pt idx="31">
                  <c:v>22.637632776934755</c:v>
                </c:pt>
                <c:pt idx="32">
                  <c:v>23.582358520392035</c:v>
                </c:pt>
                <c:pt idx="33">
                  <c:v>24.241468963275917</c:v>
                </c:pt>
                <c:pt idx="34">
                  <c:v>24.942651730479852</c:v>
                </c:pt>
                <c:pt idx="35">
                  <c:v>25.038939241356161</c:v>
                </c:pt>
                <c:pt idx="36">
                  <c:v>25.358150603433621</c:v>
                </c:pt>
                <c:pt idx="37">
                  <c:v>25.575518601062921</c:v>
                </c:pt>
                <c:pt idx="38">
                  <c:v>27.133866860676608</c:v>
                </c:pt>
                <c:pt idx="39">
                  <c:v>26.923299043493955</c:v>
                </c:pt>
                <c:pt idx="40">
                  <c:v>26.918440996030316</c:v>
                </c:pt>
                <c:pt idx="41">
                  <c:v>28.031191281473131</c:v>
                </c:pt>
                <c:pt idx="42">
                  <c:v>29.137109374999998</c:v>
                </c:pt>
                <c:pt idx="43">
                  <c:v>30.022539746427856</c:v>
                </c:pt>
                <c:pt idx="44">
                  <c:v>29.023735408560317</c:v>
                </c:pt>
                <c:pt idx="45">
                  <c:v>31.727350063802639</c:v>
                </c:pt>
                <c:pt idx="46">
                  <c:v>31.466357308584687</c:v>
                </c:pt>
                <c:pt idx="47">
                  <c:v>31.131469115191987</c:v>
                </c:pt>
              </c:numCache>
            </c:numRef>
          </c:val>
          <c:smooth val="0"/>
        </c:ser>
        <c:ser>
          <c:idx val="0"/>
          <c:order val="3"/>
          <c:tx>
            <c:v>@PT-WithExceptionHandling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Sheet1!$S$6:$S$53</c:f>
              <c:numCache>
                <c:formatCode>0.00</c:formatCode>
                <c:ptCount val="48"/>
                <c:pt idx="0">
                  <c:v>1</c:v>
                </c:pt>
                <c:pt idx="1">
                  <c:v>1.9311369296704131</c:v>
                </c:pt>
                <c:pt idx="2">
                  <c:v>2.6751020122239537</c:v>
                </c:pt>
                <c:pt idx="3">
                  <c:v>3.702157052835676</c:v>
                </c:pt>
                <c:pt idx="4">
                  <c:v>4.2010726072607261</c:v>
                </c:pt>
                <c:pt idx="5">
                  <c:v>4.9625093401773821</c:v>
                </c:pt>
                <c:pt idx="6">
                  <c:v>5.8153196025431155</c:v>
                </c:pt>
                <c:pt idx="7">
                  <c:v>7.0418126498248199</c:v>
                </c:pt>
                <c:pt idx="8">
                  <c:v>7.3142597203600843</c:v>
                </c:pt>
                <c:pt idx="9">
                  <c:v>8.1112468139337306</c:v>
                </c:pt>
                <c:pt idx="10">
                  <c:v>8.7727429359062707</c:v>
                </c:pt>
                <c:pt idx="11">
                  <c:v>9.585278614457831</c:v>
                </c:pt>
                <c:pt idx="12">
                  <c:v>10.408926746166951</c:v>
                </c:pt>
                <c:pt idx="13">
                  <c:v>11.164376553135506</c:v>
                </c:pt>
                <c:pt idx="14">
                  <c:v>11.556286881525194</c:v>
                </c:pt>
                <c:pt idx="15">
                  <c:v>12.349502789231142</c:v>
                </c:pt>
                <c:pt idx="16">
                  <c:v>13.205757759142388</c:v>
                </c:pt>
                <c:pt idx="17">
                  <c:v>13.868803341202106</c:v>
                </c:pt>
                <c:pt idx="18">
                  <c:v>14.673487031700288</c:v>
                </c:pt>
                <c:pt idx="19">
                  <c:v>15.262889688249402</c:v>
                </c:pt>
                <c:pt idx="20">
                  <c:v>16.330019243104555</c:v>
                </c:pt>
                <c:pt idx="21">
                  <c:v>16.663139522199195</c:v>
                </c:pt>
                <c:pt idx="22">
                  <c:v>17.583860941636928</c:v>
                </c:pt>
                <c:pt idx="23">
                  <c:v>18.13714082165756</c:v>
                </c:pt>
                <c:pt idx="24">
                  <c:v>18.921218877740618</c:v>
                </c:pt>
                <c:pt idx="25">
                  <c:v>19.897225478702616</c:v>
                </c:pt>
                <c:pt idx="26">
                  <c:v>20.288351706733962</c:v>
                </c:pt>
                <c:pt idx="27">
                  <c:v>20.630875202593195</c:v>
                </c:pt>
                <c:pt idx="28">
                  <c:v>21.541531518826684</c:v>
                </c:pt>
                <c:pt idx="29">
                  <c:v>22.473297042813005</c:v>
                </c:pt>
                <c:pt idx="30">
                  <c:v>22.433690703480689</c:v>
                </c:pt>
                <c:pt idx="31">
                  <c:v>23.693345742205679</c:v>
                </c:pt>
                <c:pt idx="32">
                  <c:v>24.685035552682614</c:v>
                </c:pt>
                <c:pt idx="33">
                  <c:v>24.926729765013054</c:v>
                </c:pt>
                <c:pt idx="34">
                  <c:v>25.750337154416727</c:v>
                </c:pt>
                <c:pt idx="35">
                  <c:v>25.929553556272282</c:v>
                </c:pt>
                <c:pt idx="36">
                  <c:v>27.199252136752136</c:v>
                </c:pt>
                <c:pt idx="37">
                  <c:v>26.746804412537209</c:v>
                </c:pt>
                <c:pt idx="38">
                  <c:v>27.597289972899731</c:v>
                </c:pt>
                <c:pt idx="39">
                  <c:v>28.902743614001892</c:v>
                </c:pt>
                <c:pt idx="40">
                  <c:v>29.637369033760187</c:v>
                </c:pt>
                <c:pt idx="41">
                  <c:v>28.897275822928492</c:v>
                </c:pt>
                <c:pt idx="42">
                  <c:v>29.608645086257027</c:v>
                </c:pt>
                <c:pt idx="43">
                  <c:v>30.241734310037618</c:v>
                </c:pt>
                <c:pt idx="44">
                  <c:v>30.815210812991733</c:v>
                </c:pt>
                <c:pt idx="45">
                  <c:v>31.205515832482124</c:v>
                </c:pt>
                <c:pt idx="46">
                  <c:v>32.870884441575214</c:v>
                </c:pt>
                <c:pt idx="47">
                  <c:v>33.177888792354473</c:v>
                </c:pt>
              </c:numCache>
            </c:numRef>
          </c:val>
          <c:smooth val="0"/>
        </c:ser>
        <c:ser>
          <c:idx val="4"/>
          <c:order val="4"/>
          <c:tx>
            <c:v>LinearSpeedup</c:v>
          </c:tx>
          <c:spPr>
            <a:ln w="1270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[1]Sheet1!$N$4:$N$51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val>
          <c:smooth val="0"/>
        </c:ser>
        <c:ser>
          <c:idx val="5"/>
          <c:order val="5"/>
          <c:tx>
            <c:v>IdealSpeedup</c:v>
          </c:tx>
          <c:spPr>
            <a:ln w="12700"/>
          </c:spPr>
          <c:marker>
            <c:symbol val="none"/>
          </c:marker>
          <c:val>
            <c:numRef>
              <c:f>Sheet1!$Q$119:$Q$166</c:f>
              <c:numCache>
                <c:formatCode>0.00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7792"/>
        <c:axId val="62752256"/>
      </c:lineChart>
      <c:catAx>
        <c:axId val="627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1920177127337649"/>
              <c:y val="0.96309778812067637"/>
            </c:manualLayout>
          </c:layout>
          <c:overlay val="0"/>
        </c:title>
        <c:majorTickMark val="out"/>
        <c:minorTickMark val="none"/>
        <c:tickLblPos val="nextTo"/>
        <c:crossAx val="62752256"/>
        <c:crosses val="autoZero"/>
        <c:auto val="1"/>
        <c:lblAlgn val="ctr"/>
        <c:lblOffset val="100"/>
        <c:tickLblSkip val="3"/>
        <c:noMultiLvlLbl val="0"/>
      </c:catAx>
      <c:valAx>
        <c:axId val="62752256"/>
        <c:scaling>
          <c:orientation val="minMax"/>
          <c:max val="48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Speedups</a:t>
                </a:r>
              </a:p>
            </c:rich>
          </c:tx>
          <c:layout>
            <c:manualLayout>
              <c:xMode val="edge"/>
              <c:yMode val="edge"/>
              <c:x val="1.3346593552978532E-3"/>
              <c:y val="0.430900791578862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6273779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4817410056146474"/>
          <c:y val="0.80023413793598008"/>
          <c:w val="0.32076223249043873"/>
          <c:h val="0.11790363822999711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Series Benchmark</a:t>
            </a:r>
            <a:r>
              <a:rPr lang="en-NZ" baseline="0"/>
              <a:t> - Speedups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451130039797846E-2"/>
          <c:y val="6.2920178246261602E-2"/>
          <c:w val="0.88585611466169834"/>
          <c:h val="0.86241034534128436"/>
        </c:manualLayout>
      </c:layout>
      <c:lineChart>
        <c:grouping val="standard"/>
        <c:varyColors val="0"/>
        <c:ser>
          <c:idx val="1"/>
          <c:order val="0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Sheet1!$T$6:$T$53</c:f>
              <c:numCache>
                <c:formatCode>0.00</c:formatCode>
                <c:ptCount val="48"/>
                <c:pt idx="0">
                  <c:v>1</c:v>
                </c:pt>
                <c:pt idx="1">
                  <c:v>1.923196840573685</c:v>
                </c:pt>
                <c:pt idx="2">
                  <c:v>2.7459054402463225</c:v>
                </c:pt>
                <c:pt idx="3">
                  <c:v>3.6602793917665966</c:v>
                </c:pt>
                <c:pt idx="4">
                  <c:v>4.2339482339482339</c:v>
                </c:pt>
                <c:pt idx="5">
                  <c:v>4.803686157440457</c:v>
                </c:pt>
                <c:pt idx="6">
                  <c:v>6.1168498471200721</c:v>
                </c:pt>
                <c:pt idx="7">
                  <c:v>6.9042066971364608</c:v>
                </c:pt>
                <c:pt idx="8">
                  <c:v>7.1077395813328206</c:v>
                </c:pt>
                <c:pt idx="9">
                  <c:v>7.800611234060491</c:v>
                </c:pt>
                <c:pt idx="10">
                  <c:v>8.7535477767265846</c:v>
                </c:pt>
                <c:pt idx="11">
                  <c:v>9.6411592315206764</c:v>
                </c:pt>
                <c:pt idx="12">
                  <c:v>9.9905520313132676</c:v>
                </c:pt>
                <c:pt idx="13">
                  <c:v>10.589413447782546</c:v>
                </c:pt>
                <c:pt idx="14">
                  <c:v>11.60097171068098</c:v>
                </c:pt>
                <c:pt idx="15">
                  <c:v>11.971534853630923</c:v>
                </c:pt>
                <c:pt idx="16">
                  <c:v>12.674657534246574</c:v>
                </c:pt>
                <c:pt idx="17">
                  <c:v>13.515931708207797</c:v>
                </c:pt>
                <c:pt idx="18">
                  <c:v>14.121911666507678</c:v>
                </c:pt>
                <c:pt idx="19">
                  <c:v>14.841102756892228</c:v>
                </c:pt>
                <c:pt idx="20">
                  <c:v>15.514567176692518</c:v>
                </c:pt>
                <c:pt idx="21">
                  <c:v>16.376106194690262</c:v>
                </c:pt>
                <c:pt idx="22">
                  <c:v>16.712576202303001</c:v>
                </c:pt>
                <c:pt idx="23">
                  <c:v>17.154113557358052</c:v>
                </c:pt>
                <c:pt idx="24">
                  <c:v>18.468063872255488</c:v>
                </c:pt>
                <c:pt idx="25">
                  <c:v>19.023387304034951</c:v>
                </c:pt>
                <c:pt idx="26">
                  <c:v>19.119204442722459</c:v>
                </c:pt>
                <c:pt idx="27">
                  <c:v>20.086838534599728</c:v>
                </c:pt>
                <c:pt idx="28">
                  <c:v>20.453163857419177</c:v>
                </c:pt>
                <c:pt idx="29">
                  <c:v>21.085315482125051</c:v>
                </c:pt>
                <c:pt idx="30">
                  <c:v>22.098820719510371</c:v>
                </c:pt>
                <c:pt idx="31">
                  <c:v>21.662276851038921</c:v>
                </c:pt>
                <c:pt idx="32">
                  <c:v>22.733415233415233</c:v>
                </c:pt>
                <c:pt idx="33">
                  <c:v>23.731965373517149</c:v>
                </c:pt>
                <c:pt idx="34">
                  <c:v>23.682610782274839</c:v>
                </c:pt>
                <c:pt idx="35">
                  <c:v>23.989628909415003</c:v>
                </c:pt>
                <c:pt idx="36">
                  <c:v>25.379735984913424</c:v>
                </c:pt>
                <c:pt idx="37">
                  <c:v>25.808926080892608</c:v>
                </c:pt>
                <c:pt idx="38">
                  <c:v>26.440435792105735</c:v>
                </c:pt>
                <c:pt idx="39">
                  <c:v>26.313544258798434</c:v>
                </c:pt>
                <c:pt idx="40">
                  <c:v>26.483005366726296</c:v>
                </c:pt>
                <c:pt idx="41">
                  <c:v>26.882149990920642</c:v>
                </c:pt>
                <c:pt idx="42">
                  <c:v>28.006053726825574</c:v>
                </c:pt>
                <c:pt idx="43">
                  <c:v>27.64002987303958</c:v>
                </c:pt>
                <c:pt idx="44">
                  <c:v>29.507673908710384</c:v>
                </c:pt>
                <c:pt idx="45">
                  <c:v>29.501793543244318</c:v>
                </c:pt>
                <c:pt idx="46">
                  <c:v>30.323637853338795</c:v>
                </c:pt>
                <c:pt idx="47">
                  <c:v>30.323637853338795</c:v>
                </c:pt>
              </c:numCache>
            </c:numRef>
          </c:val>
          <c:smooth val="0"/>
        </c:ser>
        <c:ser>
          <c:idx val="3"/>
          <c:order val="1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Sheet1!$V$6:$V$53</c:f>
              <c:numCache>
                <c:formatCode>0.00</c:formatCode>
                <c:ptCount val="48"/>
                <c:pt idx="0">
                  <c:v>1</c:v>
                </c:pt>
                <c:pt idx="1">
                  <c:v>1.8906098370703306</c:v>
                </c:pt>
                <c:pt idx="2">
                  <c:v>2.7884180790960453</c:v>
                </c:pt>
                <c:pt idx="3">
                  <c:v>3.6696076730526159</c:v>
                </c:pt>
                <c:pt idx="4">
                  <c:v>4.1313931750327848</c:v>
                </c:pt>
                <c:pt idx="5">
                  <c:v>4.8487081245701935</c:v>
                </c:pt>
                <c:pt idx="6">
                  <c:v>5.7062201325728363</c:v>
                </c:pt>
                <c:pt idx="7">
                  <c:v>7.0159685367702798</c:v>
                </c:pt>
                <c:pt idx="8">
                  <c:v>7.0888590989610769</c:v>
                </c:pt>
                <c:pt idx="9">
                  <c:v>7.878731442558399</c:v>
                </c:pt>
                <c:pt idx="10">
                  <c:v>8.6451217376072869</c:v>
                </c:pt>
                <c:pt idx="11">
                  <c:v>9.4105122664293877</c:v>
                </c:pt>
                <c:pt idx="12">
                  <c:v>9.8388597248986649</c:v>
                </c:pt>
                <c:pt idx="13">
                  <c:v>11.020841086713808</c:v>
                </c:pt>
                <c:pt idx="14">
                  <c:v>11.237477231329688</c:v>
                </c:pt>
                <c:pt idx="15">
                  <c:v>11.689034499092129</c:v>
                </c:pt>
                <c:pt idx="16">
                  <c:v>12.630299411413461</c:v>
                </c:pt>
                <c:pt idx="17">
                  <c:v>13.560307720487224</c:v>
                </c:pt>
                <c:pt idx="18">
                  <c:v>14.041251778093882</c:v>
                </c:pt>
                <c:pt idx="19">
                  <c:v>14.558997050147491</c:v>
                </c:pt>
                <c:pt idx="20">
                  <c:v>15.077902240325864</c:v>
                </c:pt>
                <c:pt idx="21">
                  <c:v>16.375248838752487</c:v>
                </c:pt>
                <c:pt idx="22">
                  <c:v>16.734290235081371</c:v>
                </c:pt>
                <c:pt idx="23">
                  <c:v>17.516266414290786</c:v>
                </c:pt>
                <c:pt idx="24">
                  <c:v>18.643288844119866</c:v>
                </c:pt>
                <c:pt idx="25">
                  <c:v>19.211755546905408</c:v>
                </c:pt>
                <c:pt idx="26">
                  <c:v>19.572372769332453</c:v>
                </c:pt>
                <c:pt idx="27">
                  <c:v>20.501938521185266</c:v>
                </c:pt>
                <c:pt idx="28">
                  <c:v>21.605866044068289</c:v>
                </c:pt>
                <c:pt idx="29">
                  <c:v>20.999149056871364</c:v>
                </c:pt>
                <c:pt idx="30">
                  <c:v>22.252028854824164</c:v>
                </c:pt>
                <c:pt idx="31">
                  <c:v>22.995030284205619</c:v>
                </c:pt>
                <c:pt idx="32">
                  <c:v>23.629907436961378</c:v>
                </c:pt>
                <c:pt idx="33">
                  <c:v>24.751755265797392</c:v>
                </c:pt>
                <c:pt idx="34">
                  <c:v>25.193976518631953</c:v>
                </c:pt>
                <c:pt idx="35">
                  <c:v>25.576956296424253</c:v>
                </c:pt>
                <c:pt idx="36">
                  <c:v>25.871920321509695</c:v>
                </c:pt>
                <c:pt idx="37">
                  <c:v>26.881808278867101</c:v>
                </c:pt>
                <c:pt idx="38">
                  <c:v>27.227841118058109</c:v>
                </c:pt>
                <c:pt idx="39">
                  <c:v>29.851814516129032</c:v>
                </c:pt>
                <c:pt idx="40">
                  <c:v>29.648578293952742</c:v>
                </c:pt>
                <c:pt idx="41">
                  <c:v>29.066548881036514</c:v>
                </c:pt>
                <c:pt idx="42">
                  <c:v>30.223515003061848</c:v>
                </c:pt>
                <c:pt idx="43">
                  <c:v>31.848784684878463</c:v>
                </c:pt>
                <c:pt idx="44">
                  <c:v>31.44966015293118</c:v>
                </c:pt>
                <c:pt idx="45">
                  <c:v>31.409630886720407</c:v>
                </c:pt>
                <c:pt idx="46">
                  <c:v>32.736015918638067</c:v>
                </c:pt>
                <c:pt idx="47">
                  <c:v>33.035475234270415</c:v>
                </c:pt>
              </c:numCache>
            </c:numRef>
          </c:val>
          <c:smooth val="0"/>
        </c:ser>
        <c:ser>
          <c:idx val="2"/>
          <c:order val="2"/>
          <c:tx>
            <c:v>@PT-WithoutExceptionHandling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Sheet1!$U$6:$U$53</c:f>
              <c:numCache>
                <c:formatCode>0.00</c:formatCode>
                <c:ptCount val="48"/>
                <c:pt idx="0">
                  <c:v>1</c:v>
                </c:pt>
                <c:pt idx="1">
                  <c:v>1.8355891327886602</c:v>
                </c:pt>
                <c:pt idx="2">
                  <c:v>2.6754783981061356</c:v>
                </c:pt>
                <c:pt idx="3">
                  <c:v>3.3730978813846741</c:v>
                </c:pt>
                <c:pt idx="4">
                  <c:v>4.2483838815321091</c:v>
                </c:pt>
                <c:pt idx="5">
                  <c:v>4.9016592738623297</c:v>
                </c:pt>
                <c:pt idx="6">
                  <c:v>5.5441504385312923</c:v>
                </c:pt>
                <c:pt idx="7">
                  <c:v>6.3236827603747185</c:v>
                </c:pt>
                <c:pt idx="8">
                  <c:v>7.1069505978752803</c:v>
                </c:pt>
                <c:pt idx="9">
                  <c:v>7.90912946665253</c:v>
                </c:pt>
                <c:pt idx="10">
                  <c:v>8.8656326142509059</c:v>
                </c:pt>
                <c:pt idx="11">
                  <c:v>9.3961075769981743</c:v>
                </c:pt>
                <c:pt idx="12">
                  <c:v>10.023651145602365</c:v>
                </c:pt>
                <c:pt idx="13">
                  <c:v>10.639138496648124</c:v>
                </c:pt>
                <c:pt idx="14">
                  <c:v>11.536772098058929</c:v>
                </c:pt>
                <c:pt idx="15">
                  <c:v>11.988267438122792</c:v>
                </c:pt>
                <c:pt idx="16">
                  <c:v>12.861626002241573</c:v>
                </c:pt>
                <c:pt idx="17">
                  <c:v>13.496969148647425</c:v>
                </c:pt>
                <c:pt idx="18">
                  <c:v>13.973585612588986</c:v>
                </c:pt>
                <c:pt idx="19">
                  <c:v>14.70497782158699</c:v>
                </c:pt>
                <c:pt idx="20">
                  <c:v>15.392282294676022</c:v>
                </c:pt>
                <c:pt idx="21">
                  <c:v>16.418886198547217</c:v>
                </c:pt>
                <c:pt idx="22">
                  <c:v>16.822507893549844</c:v>
                </c:pt>
                <c:pt idx="23">
                  <c:v>17.768222963315864</c:v>
                </c:pt>
                <c:pt idx="24">
                  <c:v>18.392553322648258</c:v>
                </c:pt>
                <c:pt idx="25">
                  <c:v>19.241841867664132</c:v>
                </c:pt>
                <c:pt idx="26">
                  <c:v>20.081033786512318</c:v>
                </c:pt>
                <c:pt idx="27">
                  <c:v>20.054039521441055</c:v>
                </c:pt>
                <c:pt idx="28">
                  <c:v>20.568316558665384</c:v>
                </c:pt>
                <c:pt idx="29">
                  <c:v>21.278276993296249</c:v>
                </c:pt>
                <c:pt idx="30">
                  <c:v>21.520773225620314</c:v>
                </c:pt>
                <c:pt idx="31">
                  <c:v>22.637632776934755</c:v>
                </c:pt>
                <c:pt idx="32">
                  <c:v>23.582358520392035</c:v>
                </c:pt>
                <c:pt idx="33">
                  <c:v>24.241468963275917</c:v>
                </c:pt>
                <c:pt idx="34">
                  <c:v>24.942651730479852</c:v>
                </c:pt>
                <c:pt idx="35">
                  <c:v>25.038939241356161</c:v>
                </c:pt>
                <c:pt idx="36">
                  <c:v>25.358150603433621</c:v>
                </c:pt>
                <c:pt idx="37">
                  <c:v>25.575518601062921</c:v>
                </c:pt>
                <c:pt idx="38">
                  <c:v>27.133866860676608</c:v>
                </c:pt>
                <c:pt idx="39">
                  <c:v>26.923299043493955</c:v>
                </c:pt>
                <c:pt idx="40">
                  <c:v>26.918440996030316</c:v>
                </c:pt>
                <c:pt idx="41">
                  <c:v>28.031191281473131</c:v>
                </c:pt>
                <c:pt idx="42">
                  <c:v>29.137109374999998</c:v>
                </c:pt>
                <c:pt idx="43">
                  <c:v>30.022539746427856</c:v>
                </c:pt>
                <c:pt idx="44">
                  <c:v>29.023735408560317</c:v>
                </c:pt>
                <c:pt idx="45">
                  <c:v>31.727350063802639</c:v>
                </c:pt>
                <c:pt idx="46">
                  <c:v>31.466357308584687</c:v>
                </c:pt>
                <c:pt idx="47">
                  <c:v>31.131469115191987</c:v>
                </c:pt>
              </c:numCache>
            </c:numRef>
          </c:val>
          <c:smooth val="0"/>
        </c:ser>
        <c:ser>
          <c:idx val="0"/>
          <c:order val="3"/>
          <c:tx>
            <c:v>@PT-WithExceptionHandling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Sheet1!$S$6:$S$53</c:f>
              <c:numCache>
                <c:formatCode>0.00</c:formatCode>
                <c:ptCount val="48"/>
                <c:pt idx="0">
                  <c:v>1</c:v>
                </c:pt>
                <c:pt idx="1">
                  <c:v>1.9311369296704131</c:v>
                </c:pt>
                <c:pt idx="2">
                  <c:v>2.6751020122239537</c:v>
                </c:pt>
                <c:pt idx="3">
                  <c:v>3.702157052835676</c:v>
                </c:pt>
                <c:pt idx="4">
                  <c:v>4.2010726072607261</c:v>
                </c:pt>
                <c:pt idx="5">
                  <c:v>4.9625093401773821</c:v>
                </c:pt>
                <c:pt idx="6">
                  <c:v>5.8153196025431155</c:v>
                </c:pt>
                <c:pt idx="7">
                  <c:v>7.0418126498248199</c:v>
                </c:pt>
                <c:pt idx="8">
                  <c:v>7.3142597203600843</c:v>
                </c:pt>
                <c:pt idx="9">
                  <c:v>8.1112468139337306</c:v>
                </c:pt>
                <c:pt idx="10">
                  <c:v>8.7727429359062707</c:v>
                </c:pt>
                <c:pt idx="11">
                  <c:v>9.585278614457831</c:v>
                </c:pt>
                <c:pt idx="12">
                  <c:v>10.408926746166951</c:v>
                </c:pt>
                <c:pt idx="13">
                  <c:v>11.164376553135506</c:v>
                </c:pt>
                <c:pt idx="14">
                  <c:v>11.556286881525194</c:v>
                </c:pt>
                <c:pt idx="15">
                  <c:v>12.349502789231142</c:v>
                </c:pt>
                <c:pt idx="16">
                  <c:v>13.205757759142388</c:v>
                </c:pt>
                <c:pt idx="17">
                  <c:v>13.868803341202106</c:v>
                </c:pt>
                <c:pt idx="18">
                  <c:v>14.673487031700288</c:v>
                </c:pt>
                <c:pt idx="19">
                  <c:v>15.262889688249402</c:v>
                </c:pt>
                <c:pt idx="20">
                  <c:v>16.330019243104555</c:v>
                </c:pt>
                <c:pt idx="21">
                  <c:v>16.663139522199195</c:v>
                </c:pt>
                <c:pt idx="22">
                  <c:v>17.583860941636928</c:v>
                </c:pt>
                <c:pt idx="23">
                  <c:v>18.13714082165756</c:v>
                </c:pt>
                <c:pt idx="24">
                  <c:v>18.921218877740618</c:v>
                </c:pt>
                <c:pt idx="25">
                  <c:v>19.897225478702616</c:v>
                </c:pt>
                <c:pt idx="26">
                  <c:v>20.288351706733962</c:v>
                </c:pt>
                <c:pt idx="27">
                  <c:v>20.630875202593195</c:v>
                </c:pt>
                <c:pt idx="28">
                  <c:v>21.541531518826684</c:v>
                </c:pt>
                <c:pt idx="29">
                  <c:v>22.473297042813005</c:v>
                </c:pt>
                <c:pt idx="30">
                  <c:v>22.433690703480689</c:v>
                </c:pt>
                <c:pt idx="31">
                  <c:v>23.693345742205679</c:v>
                </c:pt>
                <c:pt idx="32">
                  <c:v>24.685035552682614</c:v>
                </c:pt>
                <c:pt idx="33">
                  <c:v>24.926729765013054</c:v>
                </c:pt>
                <c:pt idx="34">
                  <c:v>25.750337154416727</c:v>
                </c:pt>
                <c:pt idx="35">
                  <c:v>25.929553556272282</c:v>
                </c:pt>
                <c:pt idx="36">
                  <c:v>27.199252136752136</c:v>
                </c:pt>
                <c:pt idx="37">
                  <c:v>26.746804412537209</c:v>
                </c:pt>
                <c:pt idx="38">
                  <c:v>27.597289972899731</c:v>
                </c:pt>
                <c:pt idx="39">
                  <c:v>28.902743614001892</c:v>
                </c:pt>
                <c:pt idx="40">
                  <c:v>29.637369033760187</c:v>
                </c:pt>
                <c:pt idx="41">
                  <c:v>28.897275822928492</c:v>
                </c:pt>
                <c:pt idx="42">
                  <c:v>29.608645086257027</c:v>
                </c:pt>
                <c:pt idx="43">
                  <c:v>30.241734310037618</c:v>
                </c:pt>
                <c:pt idx="44">
                  <c:v>30.815210812991733</c:v>
                </c:pt>
                <c:pt idx="45">
                  <c:v>31.205515832482124</c:v>
                </c:pt>
                <c:pt idx="46">
                  <c:v>32.870884441575214</c:v>
                </c:pt>
                <c:pt idx="47">
                  <c:v>33.177888792354473</c:v>
                </c:pt>
              </c:numCache>
            </c:numRef>
          </c:val>
          <c:smooth val="0"/>
        </c:ser>
        <c:ser>
          <c:idx val="4"/>
          <c:order val="4"/>
          <c:tx>
            <c:v>LinearSpeedup-NoTurbo</c:v>
          </c:tx>
          <c:spPr>
            <a:ln w="1270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Sheet1!$J$120:$J$167</c:f>
              <c:numCache>
                <c:formatCode>0.00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ser>
          <c:idx val="5"/>
          <c:order val="5"/>
          <c:tx>
            <c:v>IdealSpeedup</c:v>
          </c:tx>
          <c:spPr>
            <a:ln w="12700"/>
          </c:spPr>
          <c:marker>
            <c:symbol val="none"/>
          </c:marker>
          <c:val>
            <c:numRef>
              <c:f>Sheet1!$Q$119:$Q$166</c:f>
              <c:numCache>
                <c:formatCode>0.00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2176"/>
        <c:axId val="62884096"/>
      </c:lineChart>
      <c:catAx>
        <c:axId val="6288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1920177127337649"/>
              <c:y val="0.96309778812067637"/>
            </c:manualLayout>
          </c:layout>
          <c:overlay val="0"/>
        </c:title>
        <c:majorTickMark val="out"/>
        <c:minorTickMark val="none"/>
        <c:tickLblPos val="nextTo"/>
        <c:crossAx val="62884096"/>
        <c:crosses val="autoZero"/>
        <c:auto val="1"/>
        <c:lblAlgn val="ctr"/>
        <c:lblOffset val="100"/>
        <c:tickLblSkip val="3"/>
        <c:noMultiLvlLbl val="0"/>
      </c:catAx>
      <c:valAx>
        <c:axId val="62884096"/>
        <c:scaling>
          <c:orientation val="minMax"/>
          <c:max val="48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Speedups</a:t>
                </a:r>
              </a:p>
            </c:rich>
          </c:tx>
          <c:layout>
            <c:manualLayout>
              <c:xMode val="edge"/>
              <c:yMode val="edge"/>
              <c:x val="1.3346593552978532E-3"/>
              <c:y val="0.430900791578862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6288217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432934330742633"/>
          <c:y val="0.80023413793598008"/>
          <c:w val="0.29460699313746641"/>
          <c:h val="0.11790363822999711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502227</xdr:colOff>
      <xdr:row>62</xdr:row>
      <xdr:rowOff>99524</xdr:rowOff>
    </xdr:from>
    <xdr:to>
      <xdr:col>26</xdr:col>
      <xdr:colOff>105332</xdr:colOff>
      <xdr:row>112</xdr:row>
      <xdr:rowOff>112013</xdr:rowOff>
    </xdr:to>
    <xdr:graphicFrame macro="">
      <xdr:nvGraphicFramePr>
        <xdr:cNvPr id="2" name="Chart 1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492640</xdr:colOff>
      <xdr:row>5</xdr:row>
      <xdr:rowOff>17318</xdr:rowOff>
    </xdr:from>
    <xdr:to>
      <xdr:col>44</xdr:col>
      <xdr:colOff>65747</xdr:colOff>
      <xdr:row>55</xdr:row>
      <xdr:rowOff>33208</xdr:rowOff>
    </xdr:to>
    <xdr:graphicFrame macro="">
      <xdr:nvGraphicFramePr>
        <xdr:cNvPr id="3" name="Chart 2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25194</xdr:colOff>
      <xdr:row>58</xdr:row>
      <xdr:rowOff>80735</xdr:rowOff>
    </xdr:from>
    <xdr:to>
      <xdr:col>43</xdr:col>
      <xdr:colOff>313126</xdr:colOff>
      <xdr:row>109</xdr:row>
      <xdr:rowOff>11393</xdr:rowOff>
    </xdr:to>
    <xdr:graphicFrame macro="">
      <xdr:nvGraphicFramePr>
        <xdr:cNvPr id="4" name="Chart 3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117</xdr:row>
      <xdr:rowOff>0</xdr:rowOff>
    </xdr:from>
    <xdr:to>
      <xdr:col>32</xdr:col>
      <xdr:colOff>387062</xdr:colOff>
      <xdr:row>167</xdr:row>
      <xdr:rowOff>15890</xdr:rowOff>
    </xdr:to>
    <xdr:graphicFrame macro="">
      <xdr:nvGraphicFramePr>
        <xdr:cNvPr id="5" name="Chart 4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116</xdr:row>
      <xdr:rowOff>0</xdr:rowOff>
    </xdr:from>
    <xdr:to>
      <xdr:col>49</xdr:col>
      <xdr:colOff>127289</xdr:colOff>
      <xdr:row>166</xdr:row>
      <xdr:rowOff>15890</xdr:rowOff>
    </xdr:to>
    <xdr:graphicFrame macro="">
      <xdr:nvGraphicFramePr>
        <xdr:cNvPr id="6" name="Chart 5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Crypt/Crypt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N4">
            <v>1</v>
          </cell>
        </row>
        <row r="5">
          <cell r="N5">
            <v>2</v>
          </cell>
        </row>
        <row r="6">
          <cell r="N6">
            <v>3</v>
          </cell>
        </row>
        <row r="7">
          <cell r="N7">
            <v>4</v>
          </cell>
        </row>
        <row r="8">
          <cell r="N8">
            <v>5</v>
          </cell>
        </row>
        <row r="9">
          <cell r="N9">
            <v>6</v>
          </cell>
        </row>
        <row r="10">
          <cell r="N10">
            <v>7</v>
          </cell>
        </row>
        <row r="11">
          <cell r="N11">
            <v>8</v>
          </cell>
        </row>
        <row r="12">
          <cell r="N12">
            <v>9</v>
          </cell>
        </row>
        <row r="13">
          <cell r="N13">
            <v>10</v>
          </cell>
        </row>
        <row r="14">
          <cell r="N14">
            <v>11</v>
          </cell>
        </row>
        <row r="15">
          <cell r="N15">
            <v>12</v>
          </cell>
        </row>
        <row r="16">
          <cell r="N16">
            <v>13</v>
          </cell>
        </row>
        <row r="17">
          <cell r="N17">
            <v>14</v>
          </cell>
        </row>
        <row r="18">
          <cell r="N18">
            <v>15</v>
          </cell>
        </row>
        <row r="19">
          <cell r="N19">
            <v>16</v>
          </cell>
        </row>
        <row r="20">
          <cell r="N20">
            <v>17</v>
          </cell>
        </row>
        <row r="21">
          <cell r="N21">
            <v>18</v>
          </cell>
        </row>
        <row r="22">
          <cell r="N22">
            <v>19</v>
          </cell>
        </row>
        <row r="23">
          <cell r="N23">
            <v>20</v>
          </cell>
        </row>
        <row r="24">
          <cell r="N24">
            <v>21</v>
          </cell>
        </row>
        <row r="25">
          <cell r="N25">
            <v>22</v>
          </cell>
        </row>
        <row r="26">
          <cell r="N26">
            <v>23</v>
          </cell>
        </row>
        <row r="27">
          <cell r="N27">
            <v>24</v>
          </cell>
        </row>
        <row r="28">
          <cell r="N28">
            <v>25</v>
          </cell>
        </row>
        <row r="29">
          <cell r="N29">
            <v>26</v>
          </cell>
        </row>
        <row r="30">
          <cell r="N30">
            <v>27</v>
          </cell>
        </row>
        <row r="31">
          <cell r="N31">
            <v>28</v>
          </cell>
        </row>
        <row r="32">
          <cell r="N32">
            <v>29</v>
          </cell>
        </row>
        <row r="33">
          <cell r="N33">
            <v>30</v>
          </cell>
        </row>
        <row r="34">
          <cell r="N34">
            <v>31</v>
          </cell>
        </row>
        <row r="35">
          <cell r="N35">
            <v>32</v>
          </cell>
        </row>
        <row r="36">
          <cell r="N36">
            <v>33</v>
          </cell>
        </row>
        <row r="37">
          <cell r="N37">
            <v>34</v>
          </cell>
        </row>
        <row r="38">
          <cell r="N38">
            <v>35</v>
          </cell>
        </row>
        <row r="39">
          <cell r="N39">
            <v>36</v>
          </cell>
        </row>
        <row r="40">
          <cell r="N40">
            <v>37</v>
          </cell>
        </row>
        <row r="41">
          <cell r="N41">
            <v>38</v>
          </cell>
        </row>
        <row r="42">
          <cell r="N42">
            <v>39</v>
          </cell>
        </row>
        <row r="43">
          <cell r="N43">
            <v>40</v>
          </cell>
        </row>
        <row r="44">
          <cell r="N44">
            <v>41</v>
          </cell>
        </row>
        <row r="45">
          <cell r="N45">
            <v>42</v>
          </cell>
        </row>
        <row r="46">
          <cell r="N46">
            <v>43</v>
          </cell>
        </row>
        <row r="47">
          <cell r="N47">
            <v>44</v>
          </cell>
        </row>
        <row r="48">
          <cell r="N48">
            <v>45</v>
          </cell>
        </row>
        <row r="49">
          <cell r="N49">
            <v>46</v>
          </cell>
        </row>
        <row r="50">
          <cell r="N50">
            <v>47</v>
          </cell>
        </row>
        <row r="51">
          <cell r="N51">
            <v>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tabSelected="1" topLeftCell="B46" zoomScaleNormal="100" workbookViewId="0">
      <selection activeCell="AB9" sqref="AB9"/>
    </sheetView>
  </sheetViews>
  <sheetFormatPr defaultRowHeight="12.75" x14ac:dyDescent="0.2"/>
  <cols>
    <col min="1" max="1" width="15.42578125"/>
    <col min="2" max="2" width="10.140625"/>
    <col min="3" max="6" width="8.42578125"/>
    <col min="7" max="7" width="10.140625" customWidth="1"/>
    <col min="8" max="14" width="8.42578125"/>
    <col min="15" max="15" width="12.28515625"/>
    <col min="16" max="16" width="13.28515625"/>
    <col min="17" max="17" width="12.42578125"/>
    <col min="18" max="18" width="12.28515625"/>
    <col min="19" max="19" width="13"/>
    <col min="20" max="20" width="13.42578125"/>
    <col min="21" max="21" width="11"/>
    <col min="22" max="22" width="13.28515625"/>
    <col min="23" max="1025" width="8.42578125"/>
  </cols>
  <sheetData>
    <row r="1" spans="1:26" x14ac:dyDescent="0.2">
      <c r="B1" s="16" t="s">
        <v>22</v>
      </c>
      <c r="C1" s="16"/>
      <c r="D1" s="16"/>
      <c r="E1" s="16"/>
      <c r="F1" s="16"/>
      <c r="G1" s="16"/>
      <c r="H1" s="16"/>
      <c r="I1" s="16"/>
    </row>
    <row r="3" spans="1:26" x14ac:dyDescent="0.2">
      <c r="A3" s="13" t="s">
        <v>20</v>
      </c>
      <c r="B3" t="s">
        <v>0</v>
      </c>
      <c r="F3" t="s">
        <v>1</v>
      </c>
      <c r="G3" s="15" t="s">
        <v>2</v>
      </c>
      <c r="H3" t="s">
        <v>0</v>
      </c>
      <c r="L3" t="s">
        <v>1</v>
      </c>
    </row>
    <row r="4" spans="1:26" x14ac:dyDescent="0.2">
      <c r="A4" s="13" t="s">
        <v>3</v>
      </c>
      <c r="B4">
        <v>1</v>
      </c>
      <c r="C4">
        <v>52349</v>
      </c>
      <c r="D4">
        <v>49281</v>
      </c>
      <c r="E4">
        <v>51121</v>
      </c>
      <c r="F4" s="1">
        <f t="shared" ref="F4:F51" si="0">AVERAGE(C4:E4)</f>
        <v>50917</v>
      </c>
      <c r="G4" s="15"/>
      <c r="H4">
        <v>1</v>
      </c>
      <c r="I4">
        <v>49131</v>
      </c>
      <c r="J4">
        <v>49445</v>
      </c>
      <c r="K4">
        <v>49489</v>
      </c>
      <c r="L4" s="1">
        <f t="shared" ref="L4:L51" si="1">AVERAGE(I4:K4)</f>
        <v>49355</v>
      </c>
      <c r="N4" s="17" t="s">
        <v>4</v>
      </c>
      <c r="O4" s="17"/>
      <c r="P4" s="17"/>
      <c r="Q4" s="17"/>
      <c r="R4" s="17"/>
      <c r="S4" s="17"/>
      <c r="T4" s="17"/>
      <c r="U4" s="17"/>
      <c r="V4" s="17"/>
      <c r="W4" s="18" t="s">
        <v>12</v>
      </c>
      <c r="X4" s="18"/>
      <c r="Y4" s="18"/>
      <c r="Z4" s="18"/>
    </row>
    <row r="5" spans="1:26" x14ac:dyDescent="0.2">
      <c r="A5" s="13"/>
      <c r="B5">
        <v>2</v>
      </c>
      <c r="C5">
        <v>25620</v>
      </c>
      <c r="D5">
        <v>25877</v>
      </c>
      <c r="E5">
        <v>27602</v>
      </c>
      <c r="F5" s="1">
        <f t="shared" si="0"/>
        <v>26366.333333333332</v>
      </c>
      <c r="G5" s="15"/>
      <c r="H5">
        <v>2</v>
      </c>
      <c r="I5">
        <v>26810</v>
      </c>
      <c r="J5">
        <v>25614</v>
      </c>
      <c r="K5">
        <v>25892</v>
      </c>
      <c r="L5" s="1">
        <f t="shared" si="1"/>
        <v>26105.333333333332</v>
      </c>
      <c r="N5" s="2" t="s">
        <v>5</v>
      </c>
      <c r="O5" s="2" t="s">
        <v>23</v>
      </c>
      <c r="P5" s="2" t="s">
        <v>6</v>
      </c>
      <c r="Q5" s="2" t="s">
        <v>24</v>
      </c>
      <c r="R5" s="2" t="s">
        <v>7</v>
      </c>
      <c r="S5" s="2" t="s">
        <v>25</v>
      </c>
      <c r="T5" s="2" t="s">
        <v>8</v>
      </c>
      <c r="U5" s="2" t="s">
        <v>26</v>
      </c>
      <c r="V5" s="2" t="s">
        <v>9</v>
      </c>
      <c r="W5" s="6" t="s">
        <v>27</v>
      </c>
      <c r="X5" s="6" t="s">
        <v>13</v>
      </c>
      <c r="Y5" s="6" t="s">
        <v>28</v>
      </c>
      <c r="Z5" s="6" t="s">
        <v>14</v>
      </c>
    </row>
    <row r="6" spans="1:26" x14ac:dyDescent="0.2">
      <c r="A6" s="13"/>
      <c r="B6">
        <v>3</v>
      </c>
      <c r="C6">
        <v>18890</v>
      </c>
      <c r="D6">
        <v>19293</v>
      </c>
      <c r="E6">
        <v>18918</v>
      </c>
      <c r="F6" s="1">
        <f t="shared" si="0"/>
        <v>19033.666666666668</v>
      </c>
      <c r="G6" s="15"/>
      <c r="H6">
        <v>3</v>
      </c>
      <c r="I6">
        <v>17554</v>
      </c>
      <c r="J6">
        <v>18298</v>
      </c>
      <c r="K6">
        <v>17248</v>
      </c>
      <c r="L6" s="1">
        <f t="shared" si="1"/>
        <v>17700</v>
      </c>
      <c r="N6" s="2">
        <v>1</v>
      </c>
      <c r="O6" s="3">
        <f t="shared" ref="O6:O53" si="2">F4/1000</f>
        <v>50.917000000000002</v>
      </c>
      <c r="P6" s="3">
        <f t="shared" ref="P6:P53" si="3">F68/1000</f>
        <v>49.346666666666664</v>
      </c>
      <c r="Q6" s="3">
        <f t="shared" ref="Q6:Q53" si="4">L68/1000</f>
        <v>49.727333333333334</v>
      </c>
      <c r="R6" s="3">
        <f t="shared" ref="R6:R53" si="5">L4/1000</f>
        <v>49.354999999999997</v>
      </c>
      <c r="S6" s="3">
        <f t="shared" ref="S6:S53" si="6">O$6/O6</f>
        <v>1</v>
      </c>
      <c r="T6" s="3">
        <f t="shared" ref="T6:T53" si="7">P$6/P6</f>
        <v>1</v>
      </c>
      <c r="U6" s="3">
        <f t="shared" ref="U6:U52" si="8">Q$6/Q6</f>
        <v>1</v>
      </c>
      <c r="V6" s="3">
        <f t="shared" ref="V6:V53" si="9">R$6/R6</f>
        <v>1</v>
      </c>
      <c r="W6" s="7">
        <f>_xlfn.STDEV.P(C4:E4)/F4</f>
        <v>2.476157159079297E-2</v>
      </c>
      <c r="X6" s="7">
        <f>_xlfn.STDEV.P(C68:E68)/F68</f>
        <v>3.9001640814853187E-3</v>
      </c>
      <c r="Y6" s="7">
        <f>_xlfn.STDEV.P(I68:K68)/L68</f>
        <v>8.3853416968566706E-3</v>
      </c>
      <c r="Z6" s="7">
        <f>_xlfn.STDEV.P(I4:K4)/L4</f>
        <v>3.2298092453069355E-3</v>
      </c>
    </row>
    <row r="7" spans="1:26" x14ac:dyDescent="0.2">
      <c r="A7" s="13"/>
      <c r="B7">
        <v>4</v>
      </c>
      <c r="C7">
        <v>13695</v>
      </c>
      <c r="D7">
        <v>14055</v>
      </c>
      <c r="E7">
        <v>13510</v>
      </c>
      <c r="F7" s="1">
        <f t="shared" si="0"/>
        <v>13753.333333333334</v>
      </c>
      <c r="G7" s="15"/>
      <c r="H7">
        <v>4</v>
      </c>
      <c r="I7">
        <v>13597</v>
      </c>
      <c r="J7">
        <v>13232</v>
      </c>
      <c r="K7">
        <v>13520</v>
      </c>
      <c r="L7" s="1">
        <f t="shared" si="1"/>
        <v>13449.666666666666</v>
      </c>
      <c r="N7" s="2">
        <f t="shared" ref="N7:N53" si="10">N6+1</f>
        <v>2</v>
      </c>
      <c r="O7" s="3">
        <f t="shared" si="2"/>
        <v>26.366333333333333</v>
      </c>
      <c r="P7" s="3">
        <f t="shared" si="3"/>
        <v>25.658666666666669</v>
      </c>
      <c r="Q7" s="3">
        <f t="shared" si="4"/>
        <v>27.090666666666667</v>
      </c>
      <c r="R7" s="3">
        <f t="shared" si="5"/>
        <v>26.105333333333331</v>
      </c>
      <c r="S7" s="3">
        <f t="shared" si="6"/>
        <v>1.9311369296704131</v>
      </c>
      <c r="T7" s="3">
        <f t="shared" si="7"/>
        <v>1.923196840573685</v>
      </c>
      <c r="U7" s="3">
        <f t="shared" si="8"/>
        <v>1.8355891327886602</v>
      </c>
      <c r="V7" s="3">
        <f t="shared" si="9"/>
        <v>1.8906098370703306</v>
      </c>
      <c r="W7" s="7">
        <f t="shared" ref="W7:W53" si="11">_xlfn.STDEV.P(C5:E5)/F5</f>
        <v>3.3376848983069071E-2</v>
      </c>
      <c r="X7" s="7">
        <f t="shared" ref="X7:X53" si="12">_xlfn.STDEV.P(C69:E69)/F69</f>
        <v>2.4210209784677784E-2</v>
      </c>
      <c r="Y7" s="7">
        <f t="shared" ref="Y7:Y53" si="13">_xlfn.STDEV.P(I69:K69)/L69</f>
        <v>2.4973990828822533E-2</v>
      </c>
      <c r="Z7" s="7">
        <f t="shared" ref="Z7:Z53" si="14">_xlfn.STDEV.P(I5:K5)/L5</f>
        <v>1.9575939258768545E-2</v>
      </c>
    </row>
    <row r="8" spans="1:26" x14ac:dyDescent="0.2">
      <c r="A8" s="13"/>
      <c r="B8">
        <v>5</v>
      </c>
      <c r="C8">
        <v>11613</v>
      </c>
      <c r="D8">
        <v>12087</v>
      </c>
      <c r="E8">
        <v>12660</v>
      </c>
      <c r="F8" s="1">
        <f t="shared" si="0"/>
        <v>12120</v>
      </c>
      <c r="G8" s="15"/>
      <c r="H8">
        <v>5</v>
      </c>
      <c r="I8">
        <v>11629</v>
      </c>
      <c r="J8">
        <v>11984</v>
      </c>
      <c r="K8">
        <v>12226</v>
      </c>
      <c r="L8" s="1">
        <f t="shared" si="1"/>
        <v>11946.333333333334</v>
      </c>
      <c r="N8" s="2">
        <f t="shared" si="10"/>
        <v>3</v>
      </c>
      <c r="O8" s="3">
        <f t="shared" si="2"/>
        <v>19.033666666666669</v>
      </c>
      <c r="P8" s="3">
        <f t="shared" si="3"/>
        <v>17.971</v>
      </c>
      <c r="Q8" s="3">
        <f t="shared" si="4"/>
        <v>18.586333333333332</v>
      </c>
      <c r="R8" s="3">
        <f t="shared" si="5"/>
        <v>17.7</v>
      </c>
      <c r="S8" s="3">
        <f t="shared" si="6"/>
        <v>2.6751020122239537</v>
      </c>
      <c r="T8" s="3">
        <f t="shared" si="7"/>
        <v>2.7459054402463225</v>
      </c>
      <c r="U8" s="3">
        <f t="shared" si="8"/>
        <v>2.6754783981061356</v>
      </c>
      <c r="V8" s="3">
        <f t="shared" si="9"/>
        <v>2.7884180790960453</v>
      </c>
      <c r="W8" s="7">
        <f t="shared" si="11"/>
        <v>9.6530162261033239E-3</v>
      </c>
      <c r="X8" s="7">
        <f t="shared" si="12"/>
        <v>8.0215352046403045E-3</v>
      </c>
      <c r="Y8" s="7">
        <f t="shared" si="13"/>
        <v>5.5583676919052647E-3</v>
      </c>
      <c r="Z8" s="7">
        <f t="shared" si="14"/>
        <v>2.4910577728354307E-2</v>
      </c>
    </row>
    <row r="9" spans="1:26" x14ac:dyDescent="0.2">
      <c r="A9" s="13"/>
      <c r="B9">
        <v>6</v>
      </c>
      <c r="C9">
        <v>9927</v>
      </c>
      <c r="D9">
        <v>10559</v>
      </c>
      <c r="E9">
        <v>10295</v>
      </c>
      <c r="F9" s="1">
        <f t="shared" si="0"/>
        <v>10260.333333333334</v>
      </c>
      <c r="G9" s="15"/>
      <c r="H9">
        <v>6</v>
      </c>
      <c r="I9">
        <v>9915</v>
      </c>
      <c r="J9">
        <v>10534</v>
      </c>
      <c r="K9">
        <v>10088</v>
      </c>
      <c r="L9" s="1">
        <f t="shared" si="1"/>
        <v>10179</v>
      </c>
      <c r="N9" s="2">
        <f t="shared" si="10"/>
        <v>4</v>
      </c>
      <c r="O9" s="3">
        <f t="shared" si="2"/>
        <v>13.753333333333334</v>
      </c>
      <c r="P9" s="3">
        <f t="shared" si="3"/>
        <v>13.481666666666666</v>
      </c>
      <c r="Q9" s="3">
        <f t="shared" si="4"/>
        <v>14.742333333333335</v>
      </c>
      <c r="R9" s="3">
        <f t="shared" si="5"/>
        <v>13.449666666666666</v>
      </c>
      <c r="S9" s="3">
        <f t="shared" si="6"/>
        <v>3.702157052835676</v>
      </c>
      <c r="T9" s="3">
        <f t="shared" si="7"/>
        <v>3.6602793917665966</v>
      </c>
      <c r="U9" s="3">
        <f t="shared" si="8"/>
        <v>3.3730978813846741</v>
      </c>
      <c r="V9" s="3">
        <f t="shared" si="9"/>
        <v>3.6696076730526159</v>
      </c>
      <c r="W9" s="7">
        <f t="shared" si="11"/>
        <v>1.6453207402285272E-2</v>
      </c>
      <c r="X9" s="7">
        <f t="shared" si="12"/>
        <v>2.6788939471367575E-2</v>
      </c>
      <c r="Y9" s="7">
        <f t="shared" si="13"/>
        <v>2.4032102984303319E-2</v>
      </c>
      <c r="Z9" s="7">
        <f t="shared" si="14"/>
        <v>1.1679911393323325E-2</v>
      </c>
    </row>
    <row r="10" spans="1:26" x14ac:dyDescent="0.2">
      <c r="A10" s="13"/>
      <c r="B10">
        <v>7</v>
      </c>
      <c r="C10">
        <v>8565</v>
      </c>
      <c r="D10">
        <v>8885</v>
      </c>
      <c r="E10">
        <v>8817</v>
      </c>
      <c r="F10" s="1">
        <f t="shared" si="0"/>
        <v>8755.6666666666661</v>
      </c>
      <c r="G10" s="15"/>
      <c r="H10">
        <v>7</v>
      </c>
      <c r="I10">
        <v>8507</v>
      </c>
      <c r="J10">
        <v>8651</v>
      </c>
      <c r="K10">
        <v>8790</v>
      </c>
      <c r="L10" s="1">
        <f t="shared" si="1"/>
        <v>8649.3333333333339</v>
      </c>
      <c r="N10" s="2">
        <f t="shared" si="10"/>
        <v>5</v>
      </c>
      <c r="O10" s="3">
        <f t="shared" si="2"/>
        <v>12.12</v>
      </c>
      <c r="P10" s="3">
        <f t="shared" si="3"/>
        <v>11.654999999999999</v>
      </c>
      <c r="Q10" s="3">
        <f t="shared" si="4"/>
        <v>11.705</v>
      </c>
      <c r="R10" s="3">
        <f t="shared" si="5"/>
        <v>11.946333333333333</v>
      </c>
      <c r="S10" s="3">
        <f t="shared" si="6"/>
        <v>4.2010726072607261</v>
      </c>
      <c r="T10" s="3">
        <f t="shared" si="7"/>
        <v>4.2339482339482339</v>
      </c>
      <c r="U10" s="3">
        <f t="shared" si="8"/>
        <v>4.2483838815321091</v>
      </c>
      <c r="V10" s="3">
        <f t="shared" si="9"/>
        <v>4.1313931750327848</v>
      </c>
      <c r="W10" s="7">
        <f t="shared" si="11"/>
        <v>3.531950691245607E-2</v>
      </c>
      <c r="X10" s="7">
        <f t="shared" si="12"/>
        <v>1.5161306502086152E-2</v>
      </c>
      <c r="Y10" s="7">
        <f t="shared" si="13"/>
        <v>1.7904942543017572E-2</v>
      </c>
      <c r="Z10" s="7">
        <f t="shared" si="14"/>
        <v>2.0523052048514706E-2</v>
      </c>
    </row>
    <row r="11" spans="1:26" x14ac:dyDescent="0.2">
      <c r="A11" s="13"/>
      <c r="B11">
        <v>8</v>
      </c>
      <c r="C11">
        <v>7390</v>
      </c>
      <c r="D11">
        <v>7131</v>
      </c>
      <c r="E11">
        <v>7171</v>
      </c>
      <c r="F11" s="1">
        <f t="shared" si="0"/>
        <v>7230.666666666667</v>
      </c>
      <c r="G11" s="15"/>
      <c r="H11">
        <v>8</v>
      </c>
      <c r="I11">
        <v>7030</v>
      </c>
      <c r="J11">
        <v>7213</v>
      </c>
      <c r="K11">
        <v>6861</v>
      </c>
      <c r="L11" s="1">
        <f t="shared" si="1"/>
        <v>7034.666666666667</v>
      </c>
      <c r="N11" s="2">
        <f t="shared" si="10"/>
        <v>6</v>
      </c>
      <c r="O11" s="3">
        <f t="shared" si="2"/>
        <v>10.260333333333334</v>
      </c>
      <c r="P11" s="3">
        <f t="shared" si="3"/>
        <v>10.272666666666666</v>
      </c>
      <c r="Q11" s="3">
        <f t="shared" si="4"/>
        <v>10.145</v>
      </c>
      <c r="R11" s="3">
        <f t="shared" si="5"/>
        <v>10.179</v>
      </c>
      <c r="S11" s="3">
        <f t="shared" si="6"/>
        <v>4.9625093401773821</v>
      </c>
      <c r="T11" s="3">
        <f t="shared" si="7"/>
        <v>4.803686157440457</v>
      </c>
      <c r="U11" s="3">
        <f t="shared" si="8"/>
        <v>4.9016592738623297</v>
      </c>
      <c r="V11" s="3">
        <f t="shared" si="9"/>
        <v>4.8487081245701935</v>
      </c>
      <c r="W11" s="7">
        <f t="shared" si="11"/>
        <v>2.5259877071841064E-2</v>
      </c>
      <c r="X11" s="7">
        <f t="shared" si="12"/>
        <v>2.3044744355032672E-2</v>
      </c>
      <c r="Y11" s="7">
        <f t="shared" si="13"/>
        <v>2.0027572537977718E-2</v>
      </c>
      <c r="Z11" s="7">
        <f t="shared" si="14"/>
        <v>2.5618368649175199E-2</v>
      </c>
    </row>
    <row r="12" spans="1:26" x14ac:dyDescent="0.2">
      <c r="A12" s="13"/>
      <c r="B12">
        <v>9</v>
      </c>
      <c r="C12">
        <v>7053</v>
      </c>
      <c r="D12">
        <v>7054</v>
      </c>
      <c r="E12">
        <v>6777</v>
      </c>
      <c r="F12" s="1">
        <f t="shared" si="0"/>
        <v>6961.333333333333</v>
      </c>
      <c r="G12" s="15"/>
      <c r="H12">
        <v>9</v>
      </c>
      <c r="I12">
        <v>6710</v>
      </c>
      <c r="J12">
        <v>6875</v>
      </c>
      <c r="K12">
        <v>7302</v>
      </c>
      <c r="L12" s="1">
        <f t="shared" si="1"/>
        <v>6962.333333333333</v>
      </c>
      <c r="N12" s="2">
        <f t="shared" si="10"/>
        <v>7</v>
      </c>
      <c r="O12" s="3">
        <f t="shared" si="2"/>
        <v>8.7556666666666665</v>
      </c>
      <c r="P12" s="3">
        <f t="shared" si="3"/>
        <v>8.0673333333333339</v>
      </c>
      <c r="Q12" s="3">
        <f t="shared" si="4"/>
        <v>8.9693333333333332</v>
      </c>
      <c r="R12" s="3">
        <f t="shared" si="5"/>
        <v>8.6493333333333347</v>
      </c>
      <c r="S12" s="3">
        <f t="shared" si="6"/>
        <v>5.8153196025431155</v>
      </c>
      <c r="T12" s="3">
        <f t="shared" si="7"/>
        <v>6.1168498471200721</v>
      </c>
      <c r="U12" s="3">
        <f t="shared" si="8"/>
        <v>5.5441504385312923</v>
      </c>
      <c r="V12" s="3">
        <f t="shared" si="9"/>
        <v>5.7062201325728363</v>
      </c>
      <c r="W12" s="7">
        <f t="shared" si="11"/>
        <v>1.5721260905811239E-2</v>
      </c>
      <c r="X12" s="7">
        <f t="shared" si="12"/>
        <v>2.9059203206300205E-2</v>
      </c>
      <c r="Y12" s="7">
        <f t="shared" si="13"/>
        <v>2.9670482616637539E-3</v>
      </c>
      <c r="Z12" s="7">
        <f t="shared" si="14"/>
        <v>1.3358286970212923E-2</v>
      </c>
    </row>
    <row r="13" spans="1:26" x14ac:dyDescent="0.2">
      <c r="A13" s="13"/>
      <c r="B13">
        <v>10</v>
      </c>
      <c r="C13">
        <v>6488</v>
      </c>
      <c r="D13">
        <v>6237</v>
      </c>
      <c r="E13">
        <v>6107</v>
      </c>
      <c r="F13" s="1">
        <f t="shared" si="0"/>
        <v>6277.333333333333</v>
      </c>
      <c r="G13" s="15"/>
      <c r="H13">
        <v>10</v>
      </c>
      <c r="I13">
        <v>6408</v>
      </c>
      <c r="J13">
        <v>6252</v>
      </c>
      <c r="K13">
        <v>6133</v>
      </c>
      <c r="L13" s="1">
        <f t="shared" si="1"/>
        <v>6264.333333333333</v>
      </c>
      <c r="N13" s="2">
        <f t="shared" si="10"/>
        <v>8</v>
      </c>
      <c r="O13" s="3">
        <f t="shared" si="2"/>
        <v>7.230666666666667</v>
      </c>
      <c r="P13" s="3">
        <f t="shared" si="3"/>
        <v>7.1473333333333331</v>
      </c>
      <c r="Q13" s="3">
        <f t="shared" si="4"/>
        <v>7.863666666666667</v>
      </c>
      <c r="R13" s="3">
        <f t="shared" si="5"/>
        <v>7.0346666666666673</v>
      </c>
      <c r="S13" s="3">
        <f t="shared" si="6"/>
        <v>7.0418126498248199</v>
      </c>
      <c r="T13" s="3">
        <f t="shared" si="7"/>
        <v>6.9042066971364608</v>
      </c>
      <c r="U13" s="3">
        <f t="shared" si="8"/>
        <v>6.3236827603747185</v>
      </c>
      <c r="V13" s="3">
        <f t="shared" si="9"/>
        <v>7.0159685367702798</v>
      </c>
      <c r="W13" s="7">
        <f t="shared" si="11"/>
        <v>1.5744464102918309E-2</v>
      </c>
      <c r="X13" s="7">
        <f t="shared" si="12"/>
        <v>2.3808219261138366E-2</v>
      </c>
      <c r="Y13" s="7">
        <f t="shared" si="13"/>
        <v>2.3194750271503313E-2</v>
      </c>
      <c r="Z13" s="7">
        <f t="shared" si="14"/>
        <v>2.0433275198363011E-2</v>
      </c>
    </row>
    <row r="14" spans="1:26" x14ac:dyDescent="0.2">
      <c r="A14" s="13"/>
      <c r="B14">
        <v>11</v>
      </c>
      <c r="C14">
        <v>5940</v>
      </c>
      <c r="D14">
        <v>5799</v>
      </c>
      <c r="E14">
        <v>5673</v>
      </c>
      <c r="F14" s="1">
        <f t="shared" si="0"/>
        <v>5804</v>
      </c>
      <c r="G14" s="15"/>
      <c r="H14">
        <v>11</v>
      </c>
      <c r="I14">
        <v>5715</v>
      </c>
      <c r="J14">
        <v>5867</v>
      </c>
      <c r="K14">
        <v>5545</v>
      </c>
      <c r="L14" s="1">
        <f t="shared" si="1"/>
        <v>5709</v>
      </c>
      <c r="N14" s="2">
        <f t="shared" si="10"/>
        <v>9</v>
      </c>
      <c r="O14" s="3">
        <f t="shared" si="2"/>
        <v>6.9613333333333332</v>
      </c>
      <c r="P14" s="3">
        <f t="shared" si="3"/>
        <v>6.9426666666666668</v>
      </c>
      <c r="Q14" s="3">
        <f t="shared" si="4"/>
        <v>6.9969999999999999</v>
      </c>
      <c r="R14" s="3">
        <f t="shared" si="5"/>
        <v>6.9623333333333326</v>
      </c>
      <c r="S14" s="3">
        <f t="shared" si="6"/>
        <v>7.3142597203600843</v>
      </c>
      <c r="T14" s="3">
        <f t="shared" si="7"/>
        <v>7.1077395813328206</v>
      </c>
      <c r="U14" s="3">
        <f t="shared" si="8"/>
        <v>7.1069505978752803</v>
      </c>
      <c r="V14" s="3">
        <f t="shared" si="9"/>
        <v>7.0888590989610769</v>
      </c>
      <c r="W14" s="7">
        <f t="shared" si="11"/>
        <v>1.8723997701715064E-2</v>
      </c>
      <c r="X14" s="7">
        <f t="shared" si="12"/>
        <v>2.2853749719369491E-2</v>
      </c>
      <c r="Y14" s="7">
        <f t="shared" si="13"/>
        <v>1.1431684868269957E-2</v>
      </c>
      <c r="Z14" s="7">
        <f t="shared" si="14"/>
        <v>3.5828194762964158E-2</v>
      </c>
    </row>
    <row r="15" spans="1:26" x14ac:dyDescent="0.2">
      <c r="A15" s="13"/>
      <c r="B15">
        <v>12</v>
      </c>
      <c r="C15">
        <v>5348</v>
      </c>
      <c r="D15">
        <v>5224</v>
      </c>
      <c r="E15">
        <v>5364</v>
      </c>
      <c r="F15" s="1">
        <f t="shared" si="0"/>
        <v>5312</v>
      </c>
      <c r="G15" s="15"/>
      <c r="H15">
        <v>12</v>
      </c>
      <c r="I15">
        <v>5441</v>
      </c>
      <c r="J15">
        <v>5289</v>
      </c>
      <c r="K15">
        <v>5004</v>
      </c>
      <c r="L15" s="1">
        <f t="shared" si="1"/>
        <v>5244.666666666667</v>
      </c>
      <c r="N15" s="2">
        <f t="shared" si="10"/>
        <v>10</v>
      </c>
      <c r="O15" s="3">
        <f t="shared" si="2"/>
        <v>6.277333333333333</v>
      </c>
      <c r="P15" s="3">
        <f t="shared" si="3"/>
        <v>6.3259999999999996</v>
      </c>
      <c r="Q15" s="3">
        <f t="shared" si="4"/>
        <v>6.2873333333333328</v>
      </c>
      <c r="R15" s="3">
        <f t="shared" si="5"/>
        <v>6.2643333333333331</v>
      </c>
      <c r="S15" s="3">
        <f t="shared" si="6"/>
        <v>8.1112468139337306</v>
      </c>
      <c r="T15" s="3">
        <f t="shared" si="7"/>
        <v>7.800611234060491</v>
      </c>
      <c r="U15" s="3">
        <f t="shared" si="8"/>
        <v>7.90912946665253</v>
      </c>
      <c r="V15" s="3">
        <f t="shared" si="9"/>
        <v>7.878731442558399</v>
      </c>
      <c r="W15" s="7">
        <f t="shared" si="11"/>
        <v>2.5191535591654671E-2</v>
      </c>
      <c r="X15" s="7">
        <f t="shared" si="12"/>
        <v>2.5776211830347701E-2</v>
      </c>
      <c r="Y15" s="7">
        <f t="shared" si="13"/>
        <v>4.1984431579961755E-2</v>
      </c>
      <c r="Z15" s="7">
        <f t="shared" si="14"/>
        <v>1.7975814314907568E-2</v>
      </c>
    </row>
    <row r="16" spans="1:26" x14ac:dyDescent="0.2">
      <c r="A16" s="13"/>
      <c r="B16">
        <v>13</v>
      </c>
      <c r="C16">
        <v>4799</v>
      </c>
      <c r="D16">
        <v>4835</v>
      </c>
      <c r="E16">
        <v>5041</v>
      </c>
      <c r="F16" s="1">
        <f t="shared" si="0"/>
        <v>4891.666666666667</v>
      </c>
      <c r="G16" s="15"/>
      <c r="H16">
        <v>13</v>
      </c>
      <c r="I16">
        <v>4996</v>
      </c>
      <c r="J16">
        <v>4904</v>
      </c>
      <c r="K16">
        <v>5149</v>
      </c>
      <c r="L16" s="1">
        <f t="shared" si="1"/>
        <v>5016.333333333333</v>
      </c>
      <c r="N16" s="2">
        <f t="shared" si="10"/>
        <v>11</v>
      </c>
      <c r="O16" s="3">
        <f t="shared" si="2"/>
        <v>5.8040000000000003</v>
      </c>
      <c r="P16" s="3">
        <f t="shared" si="3"/>
        <v>5.6373333333333333</v>
      </c>
      <c r="Q16" s="3">
        <f t="shared" si="4"/>
        <v>5.609</v>
      </c>
      <c r="R16" s="3">
        <f t="shared" si="5"/>
        <v>5.7089999999999996</v>
      </c>
      <c r="S16" s="3">
        <f t="shared" si="6"/>
        <v>8.7727429359062707</v>
      </c>
      <c r="T16" s="3">
        <f t="shared" si="7"/>
        <v>8.7535477767265846</v>
      </c>
      <c r="U16" s="3">
        <f t="shared" si="8"/>
        <v>8.8656326142509059</v>
      </c>
      <c r="V16" s="3">
        <f t="shared" si="9"/>
        <v>8.6451217376072869</v>
      </c>
      <c r="W16" s="7">
        <f t="shared" si="11"/>
        <v>1.8790423281196622E-2</v>
      </c>
      <c r="X16" s="7">
        <f t="shared" si="12"/>
        <v>2.2292412707268335E-2</v>
      </c>
      <c r="Y16" s="7">
        <f t="shared" si="13"/>
        <v>2.2699432401919673E-2</v>
      </c>
      <c r="Z16" s="7">
        <f t="shared" si="14"/>
        <v>2.3038079472619807E-2</v>
      </c>
    </row>
    <row r="17" spans="1:26" x14ac:dyDescent="0.2">
      <c r="A17" s="13"/>
      <c r="B17">
        <v>14</v>
      </c>
      <c r="C17">
        <v>4409</v>
      </c>
      <c r="D17">
        <v>4678</v>
      </c>
      <c r="E17">
        <v>4595</v>
      </c>
      <c r="F17" s="1">
        <f t="shared" si="0"/>
        <v>4560.666666666667</v>
      </c>
      <c r="G17" s="15"/>
      <c r="H17">
        <v>14</v>
      </c>
      <c r="I17">
        <v>4423</v>
      </c>
      <c r="J17">
        <v>4636</v>
      </c>
      <c r="K17">
        <v>4376</v>
      </c>
      <c r="L17" s="1">
        <f t="shared" si="1"/>
        <v>4478.333333333333</v>
      </c>
      <c r="N17" s="2">
        <f t="shared" si="10"/>
        <v>12</v>
      </c>
      <c r="O17" s="3">
        <f t="shared" si="2"/>
        <v>5.3120000000000003</v>
      </c>
      <c r="P17" s="3">
        <f t="shared" si="3"/>
        <v>5.1183333333333332</v>
      </c>
      <c r="Q17" s="3">
        <f t="shared" si="4"/>
        <v>5.2923333333333327</v>
      </c>
      <c r="R17" s="3">
        <f t="shared" si="5"/>
        <v>5.2446666666666673</v>
      </c>
      <c r="S17" s="3">
        <f t="shared" si="6"/>
        <v>9.585278614457831</v>
      </c>
      <c r="T17" s="3">
        <f t="shared" si="7"/>
        <v>9.6411592315206764</v>
      </c>
      <c r="U17" s="3">
        <f t="shared" si="8"/>
        <v>9.3961075769981743</v>
      </c>
      <c r="V17" s="3">
        <f t="shared" si="9"/>
        <v>9.4105122664293877</v>
      </c>
      <c r="W17" s="7">
        <f t="shared" si="11"/>
        <v>1.1778482135190829E-2</v>
      </c>
      <c r="X17" s="7">
        <f t="shared" si="12"/>
        <v>4.6298593519182602E-3</v>
      </c>
      <c r="Y17" s="7">
        <f t="shared" si="13"/>
        <v>2.8311096082393884E-2</v>
      </c>
      <c r="Z17" s="7">
        <f t="shared" si="14"/>
        <v>3.4537516623290541E-2</v>
      </c>
    </row>
    <row r="18" spans="1:26" x14ac:dyDescent="0.2">
      <c r="A18" s="13"/>
      <c r="B18">
        <v>15</v>
      </c>
      <c r="C18">
        <v>4358</v>
      </c>
      <c r="D18">
        <v>4510</v>
      </c>
      <c r="E18">
        <v>4350</v>
      </c>
      <c r="F18" s="1">
        <f t="shared" si="0"/>
        <v>4406</v>
      </c>
      <c r="G18" s="15"/>
      <c r="H18">
        <v>15</v>
      </c>
      <c r="I18">
        <v>4368</v>
      </c>
      <c r="J18">
        <v>4384</v>
      </c>
      <c r="K18">
        <v>4424</v>
      </c>
      <c r="L18" s="1">
        <f t="shared" si="1"/>
        <v>4392</v>
      </c>
      <c r="N18" s="2">
        <f t="shared" si="10"/>
        <v>13</v>
      </c>
      <c r="O18" s="3">
        <f t="shared" si="2"/>
        <v>4.8916666666666666</v>
      </c>
      <c r="P18" s="3">
        <f t="shared" si="3"/>
        <v>4.9393333333333329</v>
      </c>
      <c r="Q18" s="3">
        <f t="shared" si="4"/>
        <v>4.9610000000000003</v>
      </c>
      <c r="R18" s="3">
        <f t="shared" si="5"/>
        <v>5.0163333333333329</v>
      </c>
      <c r="S18" s="3">
        <f t="shared" si="6"/>
        <v>10.408926746166951</v>
      </c>
      <c r="T18" s="3">
        <f t="shared" si="7"/>
        <v>9.9905520313132676</v>
      </c>
      <c r="U18" s="3">
        <f t="shared" si="8"/>
        <v>10.023651145602365</v>
      </c>
      <c r="V18" s="3">
        <f t="shared" si="9"/>
        <v>9.8388597248986649</v>
      </c>
      <c r="W18" s="7">
        <f t="shared" si="11"/>
        <v>2.1794716096713379E-2</v>
      </c>
      <c r="X18" s="7">
        <f t="shared" si="12"/>
        <v>3.0585151015318293E-3</v>
      </c>
      <c r="Y18" s="7">
        <f t="shared" si="13"/>
        <v>2.2246736058081907E-2</v>
      </c>
      <c r="Z18" s="7">
        <f t="shared" si="14"/>
        <v>2.0143984923311264E-2</v>
      </c>
    </row>
    <row r="19" spans="1:26" x14ac:dyDescent="0.2">
      <c r="A19" s="13"/>
      <c r="B19">
        <v>16</v>
      </c>
      <c r="C19">
        <v>4088</v>
      </c>
      <c r="D19">
        <v>4224</v>
      </c>
      <c r="E19">
        <v>4057</v>
      </c>
      <c r="F19" s="1">
        <f t="shared" si="0"/>
        <v>4123</v>
      </c>
      <c r="G19" s="15"/>
      <c r="H19">
        <v>16</v>
      </c>
      <c r="I19">
        <v>4140</v>
      </c>
      <c r="J19">
        <v>4286</v>
      </c>
      <c r="K19">
        <v>4241</v>
      </c>
      <c r="L19" s="1">
        <f t="shared" si="1"/>
        <v>4222.333333333333</v>
      </c>
      <c r="N19" s="2">
        <f t="shared" si="10"/>
        <v>14</v>
      </c>
      <c r="O19" s="3">
        <f t="shared" si="2"/>
        <v>4.5606666666666671</v>
      </c>
      <c r="P19" s="3">
        <f t="shared" si="3"/>
        <v>4.66</v>
      </c>
      <c r="Q19" s="3">
        <f t="shared" si="4"/>
        <v>4.6740000000000004</v>
      </c>
      <c r="R19" s="3">
        <f t="shared" si="5"/>
        <v>4.4783333333333326</v>
      </c>
      <c r="S19" s="3">
        <f t="shared" si="6"/>
        <v>11.164376553135506</v>
      </c>
      <c r="T19" s="3">
        <f t="shared" si="7"/>
        <v>10.589413447782546</v>
      </c>
      <c r="U19" s="3">
        <f t="shared" si="8"/>
        <v>10.639138496648124</v>
      </c>
      <c r="V19" s="3">
        <f t="shared" si="9"/>
        <v>11.020841086713808</v>
      </c>
      <c r="W19" s="7">
        <f t="shared" si="11"/>
        <v>2.4660921570993716E-2</v>
      </c>
      <c r="X19" s="7">
        <f t="shared" si="12"/>
        <v>4.5924752272602353E-3</v>
      </c>
      <c r="Y19" s="7">
        <f t="shared" si="13"/>
        <v>1.8779681353745463E-2</v>
      </c>
      <c r="Z19" s="7">
        <f t="shared" si="14"/>
        <v>2.5260799729161378E-2</v>
      </c>
    </row>
    <row r="20" spans="1:26" x14ac:dyDescent="0.2">
      <c r="A20" s="13"/>
      <c r="B20">
        <v>17</v>
      </c>
      <c r="C20">
        <v>3901</v>
      </c>
      <c r="D20">
        <v>3751</v>
      </c>
      <c r="E20">
        <v>3915</v>
      </c>
      <c r="F20" s="1">
        <f t="shared" si="0"/>
        <v>3855.6666666666665</v>
      </c>
      <c r="G20" s="15"/>
      <c r="H20">
        <v>17</v>
      </c>
      <c r="I20">
        <v>3911</v>
      </c>
      <c r="J20">
        <v>3830</v>
      </c>
      <c r="K20">
        <v>3982</v>
      </c>
      <c r="L20" s="1">
        <f t="shared" si="1"/>
        <v>3907.6666666666665</v>
      </c>
      <c r="N20" s="2">
        <f t="shared" si="10"/>
        <v>15</v>
      </c>
      <c r="O20" s="3">
        <f t="shared" si="2"/>
        <v>4.4059999999999997</v>
      </c>
      <c r="P20" s="3">
        <f t="shared" si="3"/>
        <v>4.2536666666666667</v>
      </c>
      <c r="Q20" s="3">
        <f t="shared" si="4"/>
        <v>4.3103333333333333</v>
      </c>
      <c r="R20" s="3">
        <f t="shared" si="5"/>
        <v>4.3920000000000003</v>
      </c>
      <c r="S20" s="3">
        <f t="shared" si="6"/>
        <v>11.556286881525194</v>
      </c>
      <c r="T20" s="3">
        <f t="shared" si="7"/>
        <v>11.60097171068098</v>
      </c>
      <c r="U20" s="3">
        <f t="shared" si="8"/>
        <v>11.536772098058929</v>
      </c>
      <c r="V20" s="3">
        <f t="shared" si="9"/>
        <v>11.237477231329688</v>
      </c>
      <c r="W20" s="7">
        <f t="shared" si="11"/>
        <v>1.6707125122520514E-2</v>
      </c>
      <c r="X20" s="7">
        <f t="shared" si="12"/>
        <v>1.7306864055764464E-2</v>
      </c>
      <c r="Y20" s="7">
        <f t="shared" si="13"/>
        <v>8.2402869105080712E-3</v>
      </c>
      <c r="Z20" s="7">
        <f t="shared" si="14"/>
        <v>5.3623320378432581E-3</v>
      </c>
    </row>
    <row r="21" spans="1:26" x14ac:dyDescent="0.2">
      <c r="A21" s="13"/>
      <c r="B21">
        <v>18</v>
      </c>
      <c r="C21">
        <v>3648</v>
      </c>
      <c r="D21">
        <v>3718</v>
      </c>
      <c r="E21">
        <v>3648</v>
      </c>
      <c r="F21" s="1">
        <f t="shared" si="0"/>
        <v>3671.3333333333335</v>
      </c>
      <c r="G21" s="15"/>
      <c r="H21">
        <v>18</v>
      </c>
      <c r="I21">
        <v>3651</v>
      </c>
      <c r="J21">
        <v>3531</v>
      </c>
      <c r="K21">
        <v>3737</v>
      </c>
      <c r="L21" s="1">
        <f t="shared" si="1"/>
        <v>3639.6666666666665</v>
      </c>
      <c r="N21" s="2">
        <f t="shared" si="10"/>
        <v>16</v>
      </c>
      <c r="O21" s="3">
        <f t="shared" si="2"/>
        <v>4.1230000000000002</v>
      </c>
      <c r="P21" s="3">
        <f t="shared" si="3"/>
        <v>4.1219999999999999</v>
      </c>
      <c r="Q21" s="3">
        <f t="shared" si="4"/>
        <v>4.1479999999999997</v>
      </c>
      <c r="R21" s="3">
        <f t="shared" si="5"/>
        <v>4.2223333333333333</v>
      </c>
      <c r="S21" s="3">
        <f t="shared" si="6"/>
        <v>12.349502789231142</v>
      </c>
      <c r="T21" s="3">
        <f t="shared" si="7"/>
        <v>11.971534853630923</v>
      </c>
      <c r="U21" s="3">
        <f t="shared" si="8"/>
        <v>11.988267438122792</v>
      </c>
      <c r="V21" s="3">
        <f t="shared" si="9"/>
        <v>11.689034499092129</v>
      </c>
      <c r="W21" s="7">
        <f t="shared" si="11"/>
        <v>1.7591669506232768E-2</v>
      </c>
      <c r="X21" s="7">
        <f t="shared" si="12"/>
        <v>2.037075399493293E-2</v>
      </c>
      <c r="Y21" s="7">
        <f t="shared" si="13"/>
        <v>4.7893488993093342E-3</v>
      </c>
      <c r="Z21" s="7">
        <f t="shared" si="14"/>
        <v>1.4458415685998951E-2</v>
      </c>
    </row>
    <row r="22" spans="1:26" x14ac:dyDescent="0.2">
      <c r="A22" s="13"/>
      <c r="B22">
        <v>19</v>
      </c>
      <c r="C22">
        <v>3447</v>
      </c>
      <c r="D22">
        <v>3526</v>
      </c>
      <c r="E22">
        <v>3437</v>
      </c>
      <c r="F22" s="1">
        <f t="shared" si="0"/>
        <v>3470</v>
      </c>
      <c r="G22" s="15"/>
      <c r="H22">
        <v>19</v>
      </c>
      <c r="I22">
        <v>3512</v>
      </c>
      <c r="J22">
        <v>3540</v>
      </c>
      <c r="K22">
        <v>3493</v>
      </c>
      <c r="L22" s="1">
        <f t="shared" si="1"/>
        <v>3515</v>
      </c>
      <c r="N22" s="2">
        <f t="shared" si="10"/>
        <v>17</v>
      </c>
      <c r="O22" s="3">
        <f t="shared" si="2"/>
        <v>3.8556666666666666</v>
      </c>
      <c r="P22" s="3">
        <f t="shared" si="3"/>
        <v>3.8933333333333335</v>
      </c>
      <c r="Q22" s="3">
        <f t="shared" si="4"/>
        <v>3.8663333333333334</v>
      </c>
      <c r="R22" s="3">
        <f t="shared" si="5"/>
        <v>3.9076666666666666</v>
      </c>
      <c r="S22" s="3">
        <f t="shared" si="6"/>
        <v>13.205757759142388</v>
      </c>
      <c r="T22" s="3">
        <f t="shared" si="7"/>
        <v>12.674657534246574</v>
      </c>
      <c r="U22" s="3">
        <f t="shared" si="8"/>
        <v>12.861626002241573</v>
      </c>
      <c r="V22" s="3">
        <f t="shared" si="9"/>
        <v>12.630299411413461</v>
      </c>
      <c r="W22" s="7">
        <f t="shared" si="11"/>
        <v>1.9252408857847746E-2</v>
      </c>
      <c r="X22" s="7">
        <f t="shared" si="12"/>
        <v>2.9092712674417959E-2</v>
      </c>
      <c r="Y22" s="7">
        <f t="shared" si="13"/>
        <v>8.4692140289630586E-3</v>
      </c>
      <c r="Z22" s="7">
        <f t="shared" si="14"/>
        <v>1.5891449650232009E-2</v>
      </c>
    </row>
    <row r="23" spans="1:26" x14ac:dyDescent="0.2">
      <c r="A23" s="13"/>
      <c r="B23">
        <v>20</v>
      </c>
      <c r="C23">
        <v>3399</v>
      </c>
      <c r="D23">
        <v>3315</v>
      </c>
      <c r="E23">
        <v>3294</v>
      </c>
      <c r="F23" s="1">
        <f t="shared" si="0"/>
        <v>3336</v>
      </c>
      <c r="G23" s="15"/>
      <c r="H23">
        <v>20</v>
      </c>
      <c r="I23">
        <v>3472</v>
      </c>
      <c r="J23">
        <v>3420</v>
      </c>
      <c r="K23">
        <v>3278</v>
      </c>
      <c r="L23" s="1">
        <f t="shared" si="1"/>
        <v>3390</v>
      </c>
      <c r="N23" s="2">
        <f t="shared" si="10"/>
        <v>18</v>
      </c>
      <c r="O23" s="3">
        <f t="shared" si="2"/>
        <v>3.6713333333333336</v>
      </c>
      <c r="P23" s="3">
        <f t="shared" si="3"/>
        <v>3.6509999999999998</v>
      </c>
      <c r="Q23" s="3">
        <f t="shared" si="4"/>
        <v>3.6843333333333335</v>
      </c>
      <c r="R23" s="3">
        <f t="shared" si="5"/>
        <v>3.6396666666666664</v>
      </c>
      <c r="S23" s="3">
        <f t="shared" si="6"/>
        <v>13.868803341202106</v>
      </c>
      <c r="T23" s="3">
        <f t="shared" si="7"/>
        <v>13.515931708207797</v>
      </c>
      <c r="U23" s="3">
        <f t="shared" si="8"/>
        <v>13.496969148647425</v>
      </c>
      <c r="V23" s="3">
        <f t="shared" si="9"/>
        <v>13.560307720487224</v>
      </c>
      <c r="W23" s="7">
        <f t="shared" si="11"/>
        <v>8.9881014496201797E-3</v>
      </c>
      <c r="X23" s="7">
        <f t="shared" si="12"/>
        <v>1.024830837242931E-3</v>
      </c>
      <c r="Y23" s="7">
        <f t="shared" si="13"/>
        <v>1.8817985366156587E-2</v>
      </c>
      <c r="Z23" s="7">
        <f t="shared" si="14"/>
        <v>2.3210946815882011E-2</v>
      </c>
    </row>
    <row r="24" spans="1:26" x14ac:dyDescent="0.2">
      <c r="A24" s="13"/>
      <c r="B24">
        <v>21</v>
      </c>
      <c r="C24">
        <v>3045</v>
      </c>
      <c r="D24">
        <v>3240</v>
      </c>
      <c r="E24">
        <v>3069</v>
      </c>
      <c r="F24" s="1">
        <f t="shared" si="0"/>
        <v>3118</v>
      </c>
      <c r="G24" s="15"/>
      <c r="H24">
        <v>21</v>
      </c>
      <c r="I24">
        <v>3248</v>
      </c>
      <c r="J24">
        <v>3235</v>
      </c>
      <c r="K24">
        <v>3337</v>
      </c>
      <c r="L24" s="1">
        <f t="shared" si="1"/>
        <v>3273.3333333333335</v>
      </c>
      <c r="N24" s="2">
        <f t="shared" si="10"/>
        <v>19</v>
      </c>
      <c r="O24" s="3">
        <f t="shared" si="2"/>
        <v>3.47</v>
      </c>
      <c r="P24" s="3">
        <f t="shared" si="3"/>
        <v>3.4943333333333335</v>
      </c>
      <c r="Q24" s="3">
        <f t="shared" si="4"/>
        <v>3.5586666666666664</v>
      </c>
      <c r="R24" s="3">
        <f t="shared" si="5"/>
        <v>3.5150000000000001</v>
      </c>
      <c r="S24" s="3">
        <f t="shared" si="6"/>
        <v>14.673487031700288</v>
      </c>
      <c r="T24" s="3">
        <f t="shared" si="7"/>
        <v>14.121911666507678</v>
      </c>
      <c r="U24" s="3">
        <f t="shared" si="8"/>
        <v>13.973585612588986</v>
      </c>
      <c r="V24" s="3">
        <f t="shared" si="9"/>
        <v>14.041251778093882</v>
      </c>
      <c r="W24" s="7">
        <f t="shared" si="11"/>
        <v>1.1472009198367807E-2</v>
      </c>
      <c r="X24" s="7">
        <f t="shared" si="12"/>
        <v>1.5716916163613228E-2</v>
      </c>
      <c r="Y24" s="7">
        <f t="shared" si="13"/>
        <v>5.278757138855515E-3</v>
      </c>
      <c r="Z24" s="7">
        <f t="shared" si="14"/>
        <v>5.4920558503822698E-3</v>
      </c>
    </row>
    <row r="25" spans="1:26" x14ac:dyDescent="0.2">
      <c r="A25" s="13"/>
      <c r="B25">
        <v>22</v>
      </c>
      <c r="C25">
        <v>3118</v>
      </c>
      <c r="D25">
        <v>3022</v>
      </c>
      <c r="E25">
        <v>3027</v>
      </c>
      <c r="F25" s="1">
        <f t="shared" si="0"/>
        <v>3055.6666666666665</v>
      </c>
      <c r="G25" s="15"/>
      <c r="H25">
        <v>22</v>
      </c>
      <c r="I25">
        <v>2985</v>
      </c>
      <c r="J25">
        <v>3032</v>
      </c>
      <c r="K25">
        <v>3025</v>
      </c>
      <c r="L25" s="1">
        <f t="shared" si="1"/>
        <v>3014</v>
      </c>
      <c r="N25" s="2">
        <f t="shared" si="10"/>
        <v>20</v>
      </c>
      <c r="O25" s="3">
        <f t="shared" si="2"/>
        <v>3.3359999999999999</v>
      </c>
      <c r="P25" s="3">
        <f t="shared" si="3"/>
        <v>3.3250000000000002</v>
      </c>
      <c r="Q25" s="3">
        <f t="shared" si="4"/>
        <v>3.3816666666666664</v>
      </c>
      <c r="R25" s="3">
        <f t="shared" si="5"/>
        <v>3.39</v>
      </c>
      <c r="S25" s="3">
        <f t="shared" si="6"/>
        <v>15.262889688249402</v>
      </c>
      <c r="T25" s="3">
        <f t="shared" si="7"/>
        <v>14.841102756892228</v>
      </c>
      <c r="U25" s="3">
        <f t="shared" si="8"/>
        <v>14.70497782158699</v>
      </c>
      <c r="V25" s="3">
        <f t="shared" si="9"/>
        <v>14.558997050147491</v>
      </c>
      <c r="W25" s="7">
        <f t="shared" si="11"/>
        <v>1.3598676525436157E-2</v>
      </c>
      <c r="X25" s="7">
        <f t="shared" si="12"/>
        <v>1.326721503766182E-2</v>
      </c>
      <c r="Y25" s="7">
        <f t="shared" si="13"/>
        <v>6.7662897197557472E-3</v>
      </c>
      <c r="Z25" s="7">
        <f t="shared" si="14"/>
        <v>2.4186392187498906E-2</v>
      </c>
    </row>
    <row r="26" spans="1:26" x14ac:dyDescent="0.2">
      <c r="A26" s="13"/>
      <c r="B26">
        <v>23</v>
      </c>
      <c r="C26">
        <v>2857</v>
      </c>
      <c r="D26">
        <v>2962</v>
      </c>
      <c r="E26">
        <v>2868</v>
      </c>
      <c r="F26" s="1">
        <f t="shared" si="0"/>
        <v>2895.6666666666665</v>
      </c>
      <c r="G26" s="15"/>
      <c r="H26">
        <v>23</v>
      </c>
      <c r="I26">
        <v>2846</v>
      </c>
      <c r="J26">
        <v>2999</v>
      </c>
      <c r="K26">
        <v>3003</v>
      </c>
      <c r="L26" s="1">
        <f t="shared" si="1"/>
        <v>2949.3333333333335</v>
      </c>
      <c r="N26" s="2">
        <f t="shared" si="10"/>
        <v>21</v>
      </c>
      <c r="O26" s="3">
        <f t="shared" si="2"/>
        <v>3.1179999999999999</v>
      </c>
      <c r="P26" s="3">
        <f t="shared" si="3"/>
        <v>3.1806666666666663</v>
      </c>
      <c r="Q26" s="3">
        <f t="shared" si="4"/>
        <v>3.2306666666666666</v>
      </c>
      <c r="R26" s="3">
        <f t="shared" si="5"/>
        <v>3.2733333333333334</v>
      </c>
      <c r="S26" s="3">
        <f t="shared" si="6"/>
        <v>16.330019243104555</v>
      </c>
      <c r="T26" s="3">
        <f t="shared" si="7"/>
        <v>15.514567176692518</v>
      </c>
      <c r="U26" s="3">
        <f t="shared" si="8"/>
        <v>15.392282294676022</v>
      </c>
      <c r="V26" s="3">
        <f t="shared" si="9"/>
        <v>15.077902240325864</v>
      </c>
      <c r="W26" s="7">
        <f t="shared" si="11"/>
        <v>2.7845303490889341E-2</v>
      </c>
      <c r="X26" s="7">
        <f t="shared" si="12"/>
        <v>1.3245471661797792E-2</v>
      </c>
      <c r="Y26" s="7">
        <f t="shared" si="13"/>
        <v>1.8828761431377506E-2</v>
      </c>
      <c r="Z26" s="7">
        <f t="shared" si="14"/>
        <v>1.384853837678632E-2</v>
      </c>
    </row>
    <row r="27" spans="1:26" x14ac:dyDescent="0.2">
      <c r="A27" s="13"/>
      <c r="B27">
        <v>24</v>
      </c>
      <c r="C27">
        <v>2769</v>
      </c>
      <c r="D27">
        <v>2830</v>
      </c>
      <c r="E27">
        <v>2823</v>
      </c>
      <c r="F27" s="1">
        <f t="shared" si="0"/>
        <v>2807.3333333333335</v>
      </c>
      <c r="G27" s="15"/>
      <c r="H27">
        <v>24</v>
      </c>
      <c r="I27">
        <v>2773</v>
      </c>
      <c r="J27">
        <v>2948</v>
      </c>
      <c r="K27">
        <v>2732</v>
      </c>
      <c r="L27" s="1">
        <f t="shared" si="1"/>
        <v>2817.6666666666665</v>
      </c>
      <c r="N27" s="2">
        <f t="shared" si="10"/>
        <v>22</v>
      </c>
      <c r="O27" s="3">
        <f t="shared" si="2"/>
        <v>3.0556666666666663</v>
      </c>
      <c r="P27" s="3">
        <f t="shared" si="3"/>
        <v>3.0133333333333336</v>
      </c>
      <c r="Q27" s="3">
        <f t="shared" si="4"/>
        <v>3.0286666666666666</v>
      </c>
      <c r="R27" s="3">
        <f t="shared" si="5"/>
        <v>3.0139999999999998</v>
      </c>
      <c r="S27" s="3">
        <f t="shared" si="6"/>
        <v>16.663139522199195</v>
      </c>
      <c r="T27" s="3">
        <f t="shared" si="7"/>
        <v>16.376106194690262</v>
      </c>
      <c r="U27" s="3">
        <f t="shared" si="8"/>
        <v>16.418886198547217</v>
      </c>
      <c r="V27" s="3">
        <f t="shared" si="9"/>
        <v>16.375248838752487</v>
      </c>
      <c r="W27" s="7">
        <f t="shared" si="11"/>
        <v>1.4439913998054096E-2</v>
      </c>
      <c r="X27" s="7">
        <f t="shared" si="12"/>
        <v>2.6732402596448164E-3</v>
      </c>
      <c r="Y27" s="7">
        <f t="shared" si="13"/>
        <v>1.7267058709602962E-2</v>
      </c>
      <c r="Z27" s="7">
        <f t="shared" si="14"/>
        <v>6.869365252497029E-3</v>
      </c>
    </row>
    <row r="28" spans="1:26" x14ac:dyDescent="0.2">
      <c r="A28" s="13"/>
      <c r="B28">
        <v>25</v>
      </c>
      <c r="C28">
        <v>2693</v>
      </c>
      <c r="D28">
        <v>2665</v>
      </c>
      <c r="E28">
        <v>2715</v>
      </c>
      <c r="F28" s="1">
        <f t="shared" si="0"/>
        <v>2691</v>
      </c>
      <c r="G28" s="15"/>
      <c r="H28">
        <v>25</v>
      </c>
      <c r="I28">
        <v>2575</v>
      </c>
      <c r="J28">
        <v>2675</v>
      </c>
      <c r="K28">
        <v>2692</v>
      </c>
      <c r="L28" s="1">
        <f t="shared" si="1"/>
        <v>2647.3333333333335</v>
      </c>
      <c r="N28" s="2">
        <f t="shared" si="10"/>
        <v>23</v>
      </c>
      <c r="O28" s="3">
        <f t="shared" si="2"/>
        <v>2.8956666666666666</v>
      </c>
      <c r="P28" s="3">
        <f t="shared" si="3"/>
        <v>2.9526666666666666</v>
      </c>
      <c r="Q28" s="3">
        <f t="shared" si="4"/>
        <v>2.956</v>
      </c>
      <c r="R28" s="3">
        <f t="shared" si="5"/>
        <v>2.9493333333333336</v>
      </c>
      <c r="S28" s="3">
        <f t="shared" si="6"/>
        <v>17.583860941636928</v>
      </c>
      <c r="T28" s="3">
        <f t="shared" si="7"/>
        <v>16.712576202303001</v>
      </c>
      <c r="U28" s="3">
        <f t="shared" si="8"/>
        <v>16.822507893549844</v>
      </c>
      <c r="V28" s="3">
        <f t="shared" si="9"/>
        <v>16.734290235081371</v>
      </c>
      <c r="W28" s="7">
        <f t="shared" si="11"/>
        <v>1.6272326729785111E-2</v>
      </c>
      <c r="X28" s="7">
        <f t="shared" si="12"/>
        <v>1.2888523934533828E-2</v>
      </c>
      <c r="Y28" s="7">
        <f t="shared" si="13"/>
        <v>1.0331390997786519E-2</v>
      </c>
      <c r="Z28" s="7">
        <f t="shared" si="14"/>
        <v>2.4780497184051734E-2</v>
      </c>
    </row>
    <row r="29" spans="1:26" x14ac:dyDescent="0.2">
      <c r="A29" s="13"/>
      <c r="B29">
        <v>26</v>
      </c>
      <c r="C29">
        <v>2596</v>
      </c>
      <c r="D29">
        <v>2484</v>
      </c>
      <c r="E29">
        <v>2597</v>
      </c>
      <c r="F29" s="1">
        <f t="shared" si="0"/>
        <v>2559</v>
      </c>
      <c r="G29" s="15"/>
      <c r="H29">
        <v>26</v>
      </c>
      <c r="I29">
        <v>2639</v>
      </c>
      <c r="J29">
        <v>2608</v>
      </c>
      <c r="K29">
        <v>2460</v>
      </c>
      <c r="L29" s="1">
        <f t="shared" si="1"/>
        <v>2569</v>
      </c>
      <c r="N29" s="2">
        <f t="shared" si="10"/>
        <v>24</v>
      </c>
      <c r="O29" s="3">
        <f t="shared" si="2"/>
        <v>2.8073333333333337</v>
      </c>
      <c r="P29" s="3">
        <f t="shared" si="3"/>
        <v>2.8766666666666665</v>
      </c>
      <c r="Q29" s="3">
        <f t="shared" si="4"/>
        <v>2.7986666666666666</v>
      </c>
      <c r="R29" s="3">
        <f t="shared" si="5"/>
        <v>2.8176666666666663</v>
      </c>
      <c r="S29" s="3">
        <f t="shared" si="6"/>
        <v>18.13714082165756</v>
      </c>
      <c r="T29" s="3">
        <f t="shared" si="7"/>
        <v>17.154113557358052</v>
      </c>
      <c r="U29" s="3">
        <f t="shared" si="8"/>
        <v>17.768222963315864</v>
      </c>
      <c r="V29" s="3">
        <f t="shared" si="9"/>
        <v>17.516266414290786</v>
      </c>
      <c r="W29" s="7">
        <f t="shared" si="11"/>
        <v>9.7088535249392691E-3</v>
      </c>
      <c r="X29" s="7">
        <f t="shared" si="12"/>
        <v>1.2016395676183927E-2</v>
      </c>
      <c r="Y29" s="7">
        <f t="shared" si="13"/>
        <v>9.0032163834989319E-3</v>
      </c>
      <c r="Z29" s="7">
        <f t="shared" si="14"/>
        <v>3.3242846250301314E-2</v>
      </c>
    </row>
    <row r="30" spans="1:26" x14ac:dyDescent="0.2">
      <c r="A30" s="13"/>
      <c r="B30">
        <v>27</v>
      </c>
      <c r="C30">
        <v>2592</v>
      </c>
      <c r="D30">
        <v>2345</v>
      </c>
      <c r="E30">
        <v>2592</v>
      </c>
      <c r="F30" s="1">
        <f t="shared" si="0"/>
        <v>2509.6666666666665</v>
      </c>
      <c r="G30" s="15"/>
      <c r="H30">
        <v>27</v>
      </c>
      <c r="I30">
        <v>2468</v>
      </c>
      <c r="J30">
        <v>2559</v>
      </c>
      <c r="K30">
        <v>2538</v>
      </c>
      <c r="L30" s="1">
        <f t="shared" si="1"/>
        <v>2521.6666666666665</v>
      </c>
      <c r="N30" s="2">
        <f t="shared" si="10"/>
        <v>25</v>
      </c>
      <c r="O30" s="3">
        <f t="shared" si="2"/>
        <v>2.6909999999999998</v>
      </c>
      <c r="P30" s="3">
        <f t="shared" si="3"/>
        <v>2.6720000000000002</v>
      </c>
      <c r="Q30" s="3">
        <f t="shared" si="4"/>
        <v>2.7036666666666664</v>
      </c>
      <c r="R30" s="3">
        <f t="shared" si="5"/>
        <v>2.6473333333333335</v>
      </c>
      <c r="S30" s="3">
        <f t="shared" si="6"/>
        <v>18.921218877740618</v>
      </c>
      <c r="T30" s="3">
        <f t="shared" si="7"/>
        <v>18.468063872255488</v>
      </c>
      <c r="U30" s="3">
        <f t="shared" si="8"/>
        <v>18.392553322648258</v>
      </c>
      <c r="V30" s="3">
        <f t="shared" si="9"/>
        <v>18.643288844119866</v>
      </c>
      <c r="W30" s="7">
        <f t="shared" si="11"/>
        <v>7.6036215796966705E-3</v>
      </c>
      <c r="X30" s="7">
        <f t="shared" si="12"/>
        <v>1.3221198901688394E-2</v>
      </c>
      <c r="Y30" s="7">
        <f t="shared" si="13"/>
        <v>1.0153236242097541E-2</v>
      </c>
      <c r="Z30" s="7">
        <f t="shared" si="14"/>
        <v>1.9497395224659379E-2</v>
      </c>
    </row>
    <row r="31" spans="1:26" x14ac:dyDescent="0.2">
      <c r="A31" s="13"/>
      <c r="B31">
        <v>28</v>
      </c>
      <c r="C31">
        <v>2482</v>
      </c>
      <c r="D31">
        <v>2426</v>
      </c>
      <c r="E31">
        <v>2496</v>
      </c>
      <c r="F31" s="1">
        <f t="shared" si="0"/>
        <v>2468</v>
      </c>
      <c r="G31" s="15"/>
      <c r="H31">
        <v>28</v>
      </c>
      <c r="I31">
        <v>2302</v>
      </c>
      <c r="J31">
        <v>2442</v>
      </c>
      <c r="K31">
        <v>2478</v>
      </c>
      <c r="L31" s="1">
        <f t="shared" si="1"/>
        <v>2407.3333333333335</v>
      </c>
      <c r="N31" s="2">
        <f t="shared" si="10"/>
        <v>26</v>
      </c>
      <c r="O31" s="3">
        <f t="shared" si="2"/>
        <v>2.5590000000000002</v>
      </c>
      <c r="P31" s="3">
        <f t="shared" si="3"/>
        <v>2.5939999999999999</v>
      </c>
      <c r="Q31" s="3">
        <f t="shared" si="4"/>
        <v>2.5843333333333334</v>
      </c>
      <c r="R31" s="3">
        <f t="shared" si="5"/>
        <v>2.569</v>
      </c>
      <c r="S31" s="3">
        <f t="shared" si="6"/>
        <v>19.897225478702616</v>
      </c>
      <c r="T31" s="3">
        <f t="shared" si="7"/>
        <v>19.023387304034951</v>
      </c>
      <c r="U31" s="3">
        <f t="shared" si="8"/>
        <v>19.241841867664132</v>
      </c>
      <c r="V31" s="3">
        <f t="shared" si="9"/>
        <v>19.211755546905408</v>
      </c>
      <c r="W31" s="7">
        <f t="shared" si="11"/>
        <v>2.0724728375973098E-2</v>
      </c>
      <c r="X31" s="7">
        <f t="shared" si="12"/>
        <v>5.8295020417444129E-3</v>
      </c>
      <c r="Y31" s="7">
        <f t="shared" si="13"/>
        <v>1.9553482912814359E-2</v>
      </c>
      <c r="Z31" s="7">
        <f t="shared" si="14"/>
        <v>3.0403567356349359E-2</v>
      </c>
    </row>
    <row r="32" spans="1:26" x14ac:dyDescent="0.2">
      <c r="A32" s="13"/>
      <c r="B32">
        <v>29</v>
      </c>
      <c r="C32">
        <v>2374</v>
      </c>
      <c r="D32">
        <v>2354</v>
      </c>
      <c r="E32">
        <v>2363</v>
      </c>
      <c r="F32" s="1">
        <f t="shared" si="0"/>
        <v>2363.6666666666665</v>
      </c>
      <c r="G32" s="15"/>
      <c r="H32">
        <v>29</v>
      </c>
      <c r="I32">
        <v>2245</v>
      </c>
      <c r="J32">
        <v>2248</v>
      </c>
      <c r="K32">
        <v>2360</v>
      </c>
      <c r="L32" s="1">
        <f t="shared" si="1"/>
        <v>2284.3333333333335</v>
      </c>
      <c r="N32" s="2">
        <f t="shared" si="10"/>
        <v>27</v>
      </c>
      <c r="O32" s="3">
        <f t="shared" si="2"/>
        <v>2.5096666666666665</v>
      </c>
      <c r="P32" s="3">
        <f t="shared" si="3"/>
        <v>2.581</v>
      </c>
      <c r="Q32" s="3">
        <f t="shared" si="4"/>
        <v>2.4763333333333333</v>
      </c>
      <c r="R32" s="3">
        <f t="shared" si="5"/>
        <v>2.5216666666666665</v>
      </c>
      <c r="S32" s="3">
        <f t="shared" si="6"/>
        <v>20.288351706733962</v>
      </c>
      <c r="T32" s="3">
        <f t="shared" si="7"/>
        <v>19.119204442722459</v>
      </c>
      <c r="U32" s="3">
        <f t="shared" si="8"/>
        <v>20.081033786512318</v>
      </c>
      <c r="V32" s="3">
        <f t="shared" si="9"/>
        <v>19.572372769332453</v>
      </c>
      <c r="W32" s="7">
        <f t="shared" si="11"/>
        <v>4.639537121877467E-2</v>
      </c>
      <c r="X32" s="7">
        <f t="shared" si="12"/>
        <v>1.6944612440783206E-2</v>
      </c>
      <c r="Y32" s="7">
        <f t="shared" si="13"/>
        <v>3.3434213101173414E-2</v>
      </c>
      <c r="Z32" s="7">
        <f t="shared" si="14"/>
        <v>1.5428066623097354E-2</v>
      </c>
    </row>
    <row r="33" spans="1:26" x14ac:dyDescent="0.2">
      <c r="A33" s="13"/>
      <c r="B33">
        <v>30</v>
      </c>
      <c r="C33">
        <v>2302</v>
      </c>
      <c r="D33">
        <v>2251</v>
      </c>
      <c r="E33">
        <v>2244</v>
      </c>
      <c r="F33" s="1">
        <f t="shared" si="0"/>
        <v>2265.6666666666665</v>
      </c>
      <c r="G33" s="15"/>
      <c r="H33">
        <v>30</v>
      </c>
      <c r="I33">
        <v>2291</v>
      </c>
      <c r="J33">
        <v>2390</v>
      </c>
      <c r="K33">
        <v>2370</v>
      </c>
      <c r="L33" s="1">
        <f t="shared" si="1"/>
        <v>2350.3333333333335</v>
      </c>
      <c r="N33" s="2">
        <f t="shared" si="10"/>
        <v>28</v>
      </c>
      <c r="O33" s="3">
        <f t="shared" si="2"/>
        <v>2.468</v>
      </c>
      <c r="P33" s="3">
        <f t="shared" si="3"/>
        <v>2.4566666666666666</v>
      </c>
      <c r="Q33" s="3">
        <f t="shared" si="4"/>
        <v>2.4796666666666667</v>
      </c>
      <c r="R33" s="3">
        <f t="shared" si="5"/>
        <v>2.4073333333333333</v>
      </c>
      <c r="S33" s="3">
        <f t="shared" si="6"/>
        <v>20.630875202593195</v>
      </c>
      <c r="T33" s="3">
        <f t="shared" si="7"/>
        <v>20.086838534599728</v>
      </c>
      <c r="U33" s="3">
        <f t="shared" si="8"/>
        <v>20.054039521441055</v>
      </c>
      <c r="V33" s="3">
        <f t="shared" si="9"/>
        <v>20.501938521185266</v>
      </c>
      <c r="W33" s="7">
        <f t="shared" si="11"/>
        <v>1.2254236868950573E-2</v>
      </c>
      <c r="X33" s="7">
        <f t="shared" si="12"/>
        <v>2.2176957947599718E-2</v>
      </c>
      <c r="Y33" s="7">
        <f t="shared" si="13"/>
        <v>2.4784136957099641E-2</v>
      </c>
      <c r="Z33" s="7">
        <f t="shared" si="14"/>
        <v>3.1536174678453079E-2</v>
      </c>
    </row>
    <row r="34" spans="1:26" x14ac:dyDescent="0.2">
      <c r="A34" s="13"/>
      <c r="B34">
        <v>31</v>
      </c>
      <c r="C34">
        <v>2269</v>
      </c>
      <c r="D34">
        <v>2276</v>
      </c>
      <c r="E34">
        <v>2264</v>
      </c>
      <c r="F34" s="1">
        <f t="shared" si="0"/>
        <v>2269.6666666666665</v>
      </c>
      <c r="G34" s="15"/>
      <c r="H34">
        <v>31</v>
      </c>
      <c r="I34">
        <v>2215</v>
      </c>
      <c r="J34">
        <v>2204</v>
      </c>
      <c r="K34">
        <v>2235</v>
      </c>
      <c r="L34" s="1">
        <f t="shared" si="1"/>
        <v>2218</v>
      </c>
      <c r="N34" s="2">
        <f t="shared" si="10"/>
        <v>29</v>
      </c>
      <c r="O34" s="3">
        <f t="shared" si="2"/>
        <v>2.3636666666666666</v>
      </c>
      <c r="P34" s="3">
        <f t="shared" si="3"/>
        <v>2.4126666666666665</v>
      </c>
      <c r="Q34" s="3">
        <f t="shared" si="4"/>
        <v>2.4176666666666664</v>
      </c>
      <c r="R34" s="3">
        <f t="shared" si="5"/>
        <v>2.2843333333333335</v>
      </c>
      <c r="S34" s="3">
        <f t="shared" si="6"/>
        <v>21.541531518826684</v>
      </c>
      <c r="T34" s="3">
        <f t="shared" si="7"/>
        <v>20.453163857419177</v>
      </c>
      <c r="U34" s="3">
        <f t="shared" si="8"/>
        <v>20.568316558665384</v>
      </c>
      <c r="V34" s="3">
        <f t="shared" si="9"/>
        <v>21.605866044068289</v>
      </c>
      <c r="W34" s="7">
        <f t="shared" si="11"/>
        <v>3.460116809021379E-3</v>
      </c>
      <c r="X34" s="7">
        <f t="shared" si="12"/>
        <v>2.0600164487002821E-2</v>
      </c>
      <c r="Y34" s="7">
        <f t="shared" si="13"/>
        <v>1.2519990166547902E-2</v>
      </c>
      <c r="Z34" s="7">
        <f t="shared" si="14"/>
        <v>2.3428467303089343E-2</v>
      </c>
    </row>
    <row r="35" spans="1:26" x14ac:dyDescent="0.2">
      <c r="A35" s="13"/>
      <c r="B35">
        <v>32</v>
      </c>
      <c r="C35">
        <v>2143</v>
      </c>
      <c r="D35">
        <v>2168</v>
      </c>
      <c r="E35">
        <v>2136</v>
      </c>
      <c r="F35" s="1">
        <f t="shared" si="0"/>
        <v>2149</v>
      </c>
      <c r="G35" s="15"/>
      <c r="H35">
        <v>32</v>
      </c>
      <c r="I35">
        <v>2108</v>
      </c>
      <c r="J35">
        <v>2177</v>
      </c>
      <c r="K35">
        <v>2154</v>
      </c>
      <c r="L35" s="1">
        <f t="shared" si="1"/>
        <v>2146.3333333333335</v>
      </c>
      <c r="N35" s="2">
        <f t="shared" si="10"/>
        <v>30</v>
      </c>
      <c r="O35" s="3">
        <f t="shared" si="2"/>
        <v>2.2656666666666667</v>
      </c>
      <c r="P35" s="3">
        <f t="shared" si="3"/>
        <v>2.3403333333333336</v>
      </c>
      <c r="Q35" s="3">
        <f t="shared" si="4"/>
        <v>2.3370000000000002</v>
      </c>
      <c r="R35" s="3">
        <f t="shared" si="5"/>
        <v>2.3503333333333334</v>
      </c>
      <c r="S35" s="3">
        <f t="shared" si="6"/>
        <v>22.473297042813005</v>
      </c>
      <c r="T35" s="3">
        <f t="shared" si="7"/>
        <v>21.085315482125051</v>
      </c>
      <c r="U35" s="3">
        <f t="shared" si="8"/>
        <v>21.278276993296249</v>
      </c>
      <c r="V35" s="3">
        <f t="shared" si="9"/>
        <v>20.999149056871364</v>
      </c>
      <c r="W35" s="7">
        <f t="shared" si="11"/>
        <v>1.140944297210022E-2</v>
      </c>
      <c r="X35" s="7">
        <f t="shared" si="12"/>
        <v>2.2356496830026652E-2</v>
      </c>
      <c r="Y35" s="7">
        <f t="shared" si="13"/>
        <v>2.4872186251019616E-2</v>
      </c>
      <c r="Z35" s="7">
        <f t="shared" si="14"/>
        <v>1.8185556991079044E-2</v>
      </c>
    </row>
    <row r="36" spans="1:26" x14ac:dyDescent="0.2">
      <c r="A36" s="13"/>
      <c r="B36">
        <v>33</v>
      </c>
      <c r="C36">
        <v>2034</v>
      </c>
      <c r="D36">
        <v>2058</v>
      </c>
      <c r="E36">
        <v>2096</v>
      </c>
      <c r="F36" s="1">
        <f t="shared" si="0"/>
        <v>2062.6666666666665</v>
      </c>
      <c r="G36" s="15"/>
      <c r="H36">
        <v>33</v>
      </c>
      <c r="I36">
        <v>2088</v>
      </c>
      <c r="J36">
        <v>2066</v>
      </c>
      <c r="K36">
        <v>2112</v>
      </c>
      <c r="L36" s="1">
        <f t="shared" si="1"/>
        <v>2088.6666666666665</v>
      </c>
      <c r="N36" s="2">
        <f t="shared" si="10"/>
        <v>31</v>
      </c>
      <c r="O36" s="3">
        <f t="shared" si="2"/>
        <v>2.2696666666666667</v>
      </c>
      <c r="P36" s="3">
        <f t="shared" si="3"/>
        <v>2.2330000000000001</v>
      </c>
      <c r="Q36" s="3">
        <f t="shared" si="4"/>
        <v>2.3106666666666666</v>
      </c>
      <c r="R36" s="3">
        <f t="shared" si="5"/>
        <v>2.218</v>
      </c>
      <c r="S36" s="3">
        <f t="shared" si="6"/>
        <v>22.433690703480689</v>
      </c>
      <c r="T36" s="3">
        <f t="shared" si="7"/>
        <v>22.098820719510371</v>
      </c>
      <c r="U36" s="3">
        <f t="shared" si="8"/>
        <v>21.520773225620314</v>
      </c>
      <c r="V36" s="3">
        <f t="shared" si="9"/>
        <v>22.252028854824164</v>
      </c>
      <c r="W36" s="7">
        <f t="shared" si="11"/>
        <v>2.1684275312429729E-3</v>
      </c>
      <c r="X36" s="7">
        <f t="shared" si="12"/>
        <v>1.653126520365085E-2</v>
      </c>
      <c r="Y36" s="7">
        <f t="shared" si="13"/>
        <v>1.5167052011887706E-2</v>
      </c>
      <c r="Z36" s="7">
        <f t="shared" si="14"/>
        <v>5.7855054267869424E-3</v>
      </c>
    </row>
    <row r="37" spans="1:26" x14ac:dyDescent="0.2">
      <c r="A37" s="13"/>
      <c r="B37">
        <v>34</v>
      </c>
      <c r="C37">
        <v>2007</v>
      </c>
      <c r="D37">
        <v>2073</v>
      </c>
      <c r="E37">
        <v>2048</v>
      </c>
      <c r="F37" s="1">
        <f t="shared" si="0"/>
        <v>2042.6666666666667</v>
      </c>
      <c r="G37" s="15"/>
      <c r="H37">
        <v>34</v>
      </c>
      <c r="I37">
        <v>1957</v>
      </c>
      <c r="J37">
        <v>2011</v>
      </c>
      <c r="K37">
        <v>2014</v>
      </c>
      <c r="L37" s="1">
        <f t="shared" si="1"/>
        <v>1994</v>
      </c>
      <c r="N37" s="2">
        <f t="shared" si="10"/>
        <v>32</v>
      </c>
      <c r="O37" s="3">
        <f t="shared" si="2"/>
        <v>2.149</v>
      </c>
      <c r="P37" s="3">
        <f t="shared" si="3"/>
        <v>2.278</v>
      </c>
      <c r="Q37" s="3">
        <f t="shared" si="4"/>
        <v>2.1966666666666663</v>
      </c>
      <c r="R37" s="3">
        <f t="shared" si="5"/>
        <v>2.1463333333333336</v>
      </c>
      <c r="S37" s="3">
        <f t="shared" si="6"/>
        <v>23.693345742205679</v>
      </c>
      <c r="T37" s="3">
        <f t="shared" si="7"/>
        <v>21.662276851038921</v>
      </c>
      <c r="U37" s="3">
        <f t="shared" si="8"/>
        <v>22.637632776934755</v>
      </c>
      <c r="V37" s="3">
        <f t="shared" si="9"/>
        <v>22.995030284205619</v>
      </c>
      <c r="W37" s="7">
        <f t="shared" si="11"/>
        <v>6.3916233218664544E-3</v>
      </c>
      <c r="X37" s="7">
        <f t="shared" si="12"/>
        <v>6.0245588283856351E-2</v>
      </c>
      <c r="Y37" s="7">
        <f t="shared" si="13"/>
        <v>1.4368583385451673E-2</v>
      </c>
      <c r="Z37" s="7">
        <f t="shared" si="14"/>
        <v>1.3365137427519902E-2</v>
      </c>
    </row>
    <row r="38" spans="1:26" x14ac:dyDescent="0.2">
      <c r="A38" s="13"/>
      <c r="B38">
        <v>35</v>
      </c>
      <c r="C38">
        <v>1972</v>
      </c>
      <c r="D38">
        <v>1983</v>
      </c>
      <c r="E38">
        <v>1977</v>
      </c>
      <c r="F38" s="1">
        <f t="shared" si="0"/>
        <v>1977.3333333333333</v>
      </c>
      <c r="G38" s="15"/>
      <c r="H38">
        <v>35</v>
      </c>
      <c r="I38">
        <v>1942</v>
      </c>
      <c r="J38">
        <v>1966</v>
      </c>
      <c r="K38">
        <v>1969</v>
      </c>
      <c r="L38" s="1">
        <f t="shared" si="1"/>
        <v>1959</v>
      </c>
      <c r="N38" s="2">
        <f t="shared" si="10"/>
        <v>33</v>
      </c>
      <c r="O38" s="3">
        <f t="shared" si="2"/>
        <v>2.0626666666666664</v>
      </c>
      <c r="P38" s="3">
        <f t="shared" si="3"/>
        <v>2.1706666666666665</v>
      </c>
      <c r="Q38" s="3">
        <f t="shared" si="4"/>
        <v>2.1086666666666667</v>
      </c>
      <c r="R38" s="3">
        <f t="shared" si="5"/>
        <v>2.0886666666666667</v>
      </c>
      <c r="S38" s="3">
        <f t="shared" si="6"/>
        <v>24.685035552682614</v>
      </c>
      <c r="T38" s="3">
        <f t="shared" si="7"/>
        <v>22.733415233415233</v>
      </c>
      <c r="U38" s="3">
        <f t="shared" si="8"/>
        <v>23.582358520392035</v>
      </c>
      <c r="V38" s="3">
        <f t="shared" si="9"/>
        <v>23.629907436961378</v>
      </c>
      <c r="W38" s="7">
        <f t="shared" si="11"/>
        <v>1.2375041835214382E-2</v>
      </c>
      <c r="X38" s="7">
        <f t="shared" si="12"/>
        <v>3.1350108143151048E-2</v>
      </c>
      <c r="Y38" s="7">
        <f t="shared" si="13"/>
        <v>9.6828282207483754E-3</v>
      </c>
      <c r="Z38" s="7">
        <f t="shared" si="14"/>
        <v>8.9939373147815971E-3</v>
      </c>
    </row>
    <row r="39" spans="1:26" x14ac:dyDescent="0.2">
      <c r="A39" s="13"/>
      <c r="B39">
        <v>36</v>
      </c>
      <c r="C39">
        <v>1986</v>
      </c>
      <c r="D39">
        <v>1936</v>
      </c>
      <c r="E39">
        <v>1969</v>
      </c>
      <c r="F39" s="1">
        <f t="shared" si="0"/>
        <v>1963.6666666666667</v>
      </c>
      <c r="G39" s="15"/>
      <c r="H39">
        <v>36</v>
      </c>
      <c r="I39">
        <v>1925</v>
      </c>
      <c r="J39">
        <v>1952</v>
      </c>
      <c r="K39">
        <v>1912</v>
      </c>
      <c r="L39" s="1">
        <f t="shared" si="1"/>
        <v>1929.6666666666667</v>
      </c>
      <c r="N39" s="2">
        <f t="shared" si="10"/>
        <v>34</v>
      </c>
      <c r="O39" s="3">
        <f t="shared" si="2"/>
        <v>2.0426666666666669</v>
      </c>
      <c r="P39" s="3">
        <f t="shared" si="3"/>
        <v>2.0793333333333335</v>
      </c>
      <c r="Q39" s="3">
        <f t="shared" si="4"/>
        <v>2.0513333333333335</v>
      </c>
      <c r="R39" s="3">
        <f t="shared" si="5"/>
        <v>1.994</v>
      </c>
      <c r="S39" s="3">
        <f t="shared" si="6"/>
        <v>24.926729765013054</v>
      </c>
      <c r="T39" s="3">
        <f t="shared" si="7"/>
        <v>23.731965373517149</v>
      </c>
      <c r="U39" s="3">
        <f t="shared" si="8"/>
        <v>24.241468963275917</v>
      </c>
      <c r="V39" s="3">
        <f t="shared" si="9"/>
        <v>24.751755265797392</v>
      </c>
      <c r="W39" s="7">
        <f t="shared" si="11"/>
        <v>1.3319366140608264E-2</v>
      </c>
      <c r="X39" s="7">
        <f t="shared" si="12"/>
        <v>7.4123937298473169E-3</v>
      </c>
      <c r="Y39" s="7">
        <f t="shared" si="13"/>
        <v>6.1705679382669885E-3</v>
      </c>
      <c r="Z39" s="7">
        <f t="shared" si="14"/>
        <v>1.3135206473128179E-2</v>
      </c>
    </row>
    <row r="40" spans="1:26" x14ac:dyDescent="0.2">
      <c r="A40" s="13"/>
      <c r="B40">
        <v>37</v>
      </c>
      <c r="C40">
        <v>1848</v>
      </c>
      <c r="D40">
        <v>1853</v>
      </c>
      <c r="E40">
        <v>1915</v>
      </c>
      <c r="F40" s="1">
        <f t="shared" si="0"/>
        <v>1872</v>
      </c>
      <c r="G40" s="15"/>
      <c r="H40">
        <v>37</v>
      </c>
      <c r="I40">
        <v>1901</v>
      </c>
      <c r="J40">
        <v>1904</v>
      </c>
      <c r="K40">
        <v>1918</v>
      </c>
      <c r="L40" s="1">
        <f t="shared" si="1"/>
        <v>1907.6666666666667</v>
      </c>
      <c r="N40" s="2">
        <f t="shared" si="10"/>
        <v>35</v>
      </c>
      <c r="O40" s="3">
        <f t="shared" si="2"/>
        <v>1.9773333333333332</v>
      </c>
      <c r="P40" s="3">
        <f t="shared" si="3"/>
        <v>2.0836666666666663</v>
      </c>
      <c r="Q40" s="3">
        <f t="shared" si="4"/>
        <v>1.9936666666666667</v>
      </c>
      <c r="R40" s="3">
        <f t="shared" si="5"/>
        <v>1.9590000000000001</v>
      </c>
      <c r="S40" s="3">
        <f t="shared" si="6"/>
        <v>25.750337154416727</v>
      </c>
      <c r="T40" s="3">
        <f t="shared" si="7"/>
        <v>23.682610782274839</v>
      </c>
      <c r="U40" s="3">
        <f t="shared" si="8"/>
        <v>24.942651730479852</v>
      </c>
      <c r="V40" s="3">
        <f t="shared" si="9"/>
        <v>25.193976518631953</v>
      </c>
      <c r="W40" s="7">
        <f t="shared" si="11"/>
        <v>2.2742308771463316E-3</v>
      </c>
      <c r="X40" s="7">
        <f t="shared" si="12"/>
        <v>3.678924383354365E-2</v>
      </c>
      <c r="Y40" s="7">
        <f t="shared" si="13"/>
        <v>1.2165169545949673E-2</v>
      </c>
      <c r="Z40" s="7">
        <f t="shared" si="14"/>
        <v>6.1679662958624669E-3</v>
      </c>
    </row>
    <row r="41" spans="1:26" x14ac:dyDescent="0.2">
      <c r="A41" s="13"/>
      <c r="B41">
        <v>38</v>
      </c>
      <c r="C41">
        <v>1930</v>
      </c>
      <c r="D41">
        <v>1869</v>
      </c>
      <c r="E41">
        <v>1912</v>
      </c>
      <c r="F41" s="1">
        <f t="shared" si="0"/>
        <v>1903.6666666666667</v>
      </c>
      <c r="G41" s="15"/>
      <c r="H41">
        <v>38</v>
      </c>
      <c r="I41">
        <v>1800</v>
      </c>
      <c r="J41">
        <v>1908</v>
      </c>
      <c r="K41">
        <v>1800</v>
      </c>
      <c r="L41" s="1">
        <f t="shared" si="1"/>
        <v>1836</v>
      </c>
      <c r="N41" s="2">
        <f t="shared" si="10"/>
        <v>36</v>
      </c>
      <c r="O41" s="3">
        <f t="shared" si="2"/>
        <v>1.9636666666666667</v>
      </c>
      <c r="P41" s="3">
        <f t="shared" si="3"/>
        <v>2.0569999999999999</v>
      </c>
      <c r="Q41" s="3">
        <f t="shared" si="4"/>
        <v>1.986</v>
      </c>
      <c r="R41" s="3">
        <f t="shared" si="5"/>
        <v>1.9296666666666666</v>
      </c>
      <c r="S41" s="3">
        <f t="shared" si="6"/>
        <v>25.929553556272282</v>
      </c>
      <c r="T41" s="3">
        <f t="shared" si="7"/>
        <v>23.989628909415003</v>
      </c>
      <c r="U41" s="3">
        <f t="shared" si="8"/>
        <v>25.038939241356161</v>
      </c>
      <c r="V41" s="3">
        <f t="shared" si="9"/>
        <v>25.576956296424253</v>
      </c>
      <c r="W41" s="7">
        <f t="shared" si="11"/>
        <v>1.0570970957012571E-2</v>
      </c>
      <c r="X41" s="7">
        <f t="shared" si="12"/>
        <v>1.861369928933072E-2</v>
      </c>
      <c r="Y41" s="7">
        <f t="shared" si="13"/>
        <v>1.501032864404926E-2</v>
      </c>
      <c r="Z41" s="7">
        <f t="shared" si="14"/>
        <v>8.6336147863878381E-3</v>
      </c>
    </row>
    <row r="42" spans="1:26" x14ac:dyDescent="0.2">
      <c r="A42" s="13"/>
      <c r="B42">
        <v>39</v>
      </c>
      <c r="C42">
        <v>1846</v>
      </c>
      <c r="D42">
        <v>1865</v>
      </c>
      <c r="E42">
        <v>1824</v>
      </c>
      <c r="F42" s="1">
        <f t="shared" si="0"/>
        <v>1845</v>
      </c>
      <c r="G42" s="15"/>
      <c r="H42">
        <v>39</v>
      </c>
      <c r="I42">
        <v>1795</v>
      </c>
      <c r="J42">
        <v>1778</v>
      </c>
      <c r="K42">
        <v>1865</v>
      </c>
      <c r="L42" s="1">
        <f t="shared" si="1"/>
        <v>1812.6666666666667</v>
      </c>
      <c r="N42" s="2">
        <f t="shared" si="10"/>
        <v>37</v>
      </c>
      <c r="O42" s="3">
        <f t="shared" si="2"/>
        <v>1.8720000000000001</v>
      </c>
      <c r="P42" s="3">
        <f t="shared" si="3"/>
        <v>1.9443333333333332</v>
      </c>
      <c r="Q42" s="3">
        <f t="shared" si="4"/>
        <v>1.9610000000000001</v>
      </c>
      <c r="R42" s="3">
        <f t="shared" si="5"/>
        <v>1.9076666666666668</v>
      </c>
      <c r="S42" s="3">
        <f t="shared" si="6"/>
        <v>27.199252136752136</v>
      </c>
      <c r="T42" s="3">
        <f t="shared" si="7"/>
        <v>25.379735984913424</v>
      </c>
      <c r="U42" s="3">
        <f t="shared" si="8"/>
        <v>25.358150603433621</v>
      </c>
      <c r="V42" s="3">
        <f t="shared" si="9"/>
        <v>25.871920321509695</v>
      </c>
      <c r="W42" s="7">
        <f t="shared" si="11"/>
        <v>1.6278863601338171E-2</v>
      </c>
      <c r="X42" s="7">
        <f t="shared" si="12"/>
        <v>1.6882980290224829E-2</v>
      </c>
      <c r="Y42" s="7">
        <f t="shared" si="13"/>
        <v>7.7112331954538533E-3</v>
      </c>
      <c r="Z42" s="7">
        <f t="shared" si="14"/>
        <v>3.8836468235004134E-3</v>
      </c>
    </row>
    <row r="43" spans="1:26" x14ac:dyDescent="0.2">
      <c r="A43" s="13"/>
      <c r="B43">
        <v>40</v>
      </c>
      <c r="C43">
        <v>1790</v>
      </c>
      <c r="D43">
        <v>1768</v>
      </c>
      <c r="E43">
        <v>1727</v>
      </c>
      <c r="F43" s="1">
        <f t="shared" si="0"/>
        <v>1761.6666666666667</v>
      </c>
      <c r="G43" s="15"/>
      <c r="H43">
        <v>40</v>
      </c>
      <c r="I43">
        <v>1582</v>
      </c>
      <c r="J43">
        <v>1740</v>
      </c>
      <c r="K43">
        <v>1638</v>
      </c>
      <c r="L43" s="1">
        <f t="shared" si="1"/>
        <v>1653.3333333333333</v>
      </c>
      <c r="N43" s="2">
        <f t="shared" si="10"/>
        <v>38</v>
      </c>
      <c r="O43" s="3">
        <f t="shared" si="2"/>
        <v>1.9036666666666668</v>
      </c>
      <c r="P43" s="3">
        <f t="shared" si="3"/>
        <v>1.9119999999999999</v>
      </c>
      <c r="Q43" s="3">
        <f t="shared" si="4"/>
        <v>1.9443333333333332</v>
      </c>
      <c r="R43" s="3">
        <f t="shared" si="5"/>
        <v>1.8360000000000001</v>
      </c>
      <c r="S43" s="3">
        <f t="shared" si="6"/>
        <v>26.746804412537209</v>
      </c>
      <c r="T43" s="3">
        <f t="shared" si="7"/>
        <v>25.808926080892608</v>
      </c>
      <c r="U43" s="3">
        <f t="shared" si="8"/>
        <v>25.575518601062921</v>
      </c>
      <c r="V43" s="3">
        <f t="shared" si="9"/>
        <v>26.881808278867101</v>
      </c>
      <c r="W43" s="7">
        <f t="shared" si="11"/>
        <v>1.3442898068757999E-2</v>
      </c>
      <c r="X43" s="7">
        <f t="shared" si="12"/>
        <v>8.2474729236505367E-3</v>
      </c>
      <c r="Y43" s="7">
        <f t="shared" si="13"/>
        <v>3.2278708012622545E-2</v>
      </c>
      <c r="Z43" s="7">
        <f t="shared" si="14"/>
        <v>2.77296776935901E-2</v>
      </c>
    </row>
    <row r="44" spans="1:26" x14ac:dyDescent="0.2">
      <c r="A44" s="13"/>
      <c r="B44">
        <v>41</v>
      </c>
      <c r="C44">
        <v>1735</v>
      </c>
      <c r="D44">
        <v>1687</v>
      </c>
      <c r="E44">
        <v>1732</v>
      </c>
      <c r="F44" s="1">
        <f t="shared" si="0"/>
        <v>1718</v>
      </c>
      <c r="G44" s="15"/>
      <c r="H44">
        <v>41</v>
      </c>
      <c r="I44">
        <v>1695</v>
      </c>
      <c r="J44">
        <v>1612</v>
      </c>
      <c r="K44">
        <v>1687</v>
      </c>
      <c r="L44" s="1">
        <f t="shared" si="1"/>
        <v>1664.6666666666667</v>
      </c>
      <c r="N44" s="2">
        <f t="shared" si="10"/>
        <v>39</v>
      </c>
      <c r="O44" s="3">
        <f t="shared" si="2"/>
        <v>1.845</v>
      </c>
      <c r="P44" s="3">
        <f t="shared" si="3"/>
        <v>1.8663333333333332</v>
      </c>
      <c r="Q44" s="3">
        <f t="shared" si="4"/>
        <v>1.8326666666666667</v>
      </c>
      <c r="R44" s="3">
        <f t="shared" si="5"/>
        <v>1.8126666666666666</v>
      </c>
      <c r="S44" s="3">
        <f t="shared" si="6"/>
        <v>27.597289972899731</v>
      </c>
      <c r="T44" s="3">
        <f t="shared" si="7"/>
        <v>26.440435792105735</v>
      </c>
      <c r="U44" s="3">
        <f t="shared" si="8"/>
        <v>27.133866860676608</v>
      </c>
      <c r="V44" s="3">
        <f t="shared" si="9"/>
        <v>27.227841118058109</v>
      </c>
      <c r="W44" s="7">
        <f t="shared" si="11"/>
        <v>9.0802759697409668E-3</v>
      </c>
      <c r="X44" s="7">
        <f t="shared" si="12"/>
        <v>1.0539109478072465E-2</v>
      </c>
      <c r="Y44" s="7">
        <f t="shared" si="13"/>
        <v>1.1722723204308489E-2</v>
      </c>
      <c r="Z44" s="7">
        <f t="shared" si="14"/>
        <v>2.0770746036544149E-2</v>
      </c>
    </row>
    <row r="45" spans="1:26" x14ac:dyDescent="0.2">
      <c r="A45" s="13"/>
      <c r="B45">
        <v>42</v>
      </c>
      <c r="C45">
        <v>1703</v>
      </c>
      <c r="D45">
        <v>1707</v>
      </c>
      <c r="E45">
        <v>1876</v>
      </c>
      <c r="F45" s="1">
        <f t="shared" si="0"/>
        <v>1762</v>
      </c>
      <c r="G45" s="15"/>
      <c r="H45">
        <v>42</v>
      </c>
      <c r="I45">
        <v>1705</v>
      </c>
      <c r="J45">
        <v>1699</v>
      </c>
      <c r="K45">
        <v>1690</v>
      </c>
      <c r="L45" s="1">
        <f t="shared" si="1"/>
        <v>1698</v>
      </c>
      <c r="N45" s="2">
        <f t="shared" si="10"/>
        <v>40</v>
      </c>
      <c r="O45" s="3">
        <f t="shared" si="2"/>
        <v>1.7616666666666667</v>
      </c>
      <c r="P45" s="3">
        <f t="shared" si="3"/>
        <v>1.8753333333333333</v>
      </c>
      <c r="Q45" s="3">
        <f t="shared" si="4"/>
        <v>1.847</v>
      </c>
      <c r="R45" s="3">
        <f t="shared" si="5"/>
        <v>1.6533333333333333</v>
      </c>
      <c r="S45" s="3">
        <f t="shared" si="6"/>
        <v>28.902743614001892</v>
      </c>
      <c r="T45" s="3">
        <f t="shared" si="7"/>
        <v>26.313544258798434</v>
      </c>
      <c r="U45" s="3">
        <f t="shared" si="8"/>
        <v>26.923299043493955</v>
      </c>
      <c r="V45" s="3">
        <f t="shared" si="9"/>
        <v>29.851814516129032</v>
      </c>
      <c r="W45" s="7">
        <f t="shared" si="11"/>
        <v>1.4819272847077595E-2</v>
      </c>
      <c r="X45" s="7">
        <f t="shared" si="12"/>
        <v>2.5481636597877604E-2</v>
      </c>
      <c r="Y45" s="7">
        <f t="shared" si="13"/>
        <v>3.6184691672556256E-3</v>
      </c>
      <c r="Z45" s="7">
        <f t="shared" si="14"/>
        <v>3.9561363181971079E-2</v>
      </c>
    </row>
    <row r="46" spans="1:26" x14ac:dyDescent="0.2">
      <c r="A46" s="13"/>
      <c r="B46">
        <v>43</v>
      </c>
      <c r="C46">
        <v>1695</v>
      </c>
      <c r="D46">
        <v>1756</v>
      </c>
      <c r="E46">
        <v>1708</v>
      </c>
      <c r="F46" s="1">
        <f t="shared" si="0"/>
        <v>1719.6666666666667</v>
      </c>
      <c r="G46" s="15"/>
      <c r="H46">
        <v>43</v>
      </c>
      <c r="I46">
        <v>1632</v>
      </c>
      <c r="J46">
        <v>1605</v>
      </c>
      <c r="K46">
        <v>1662</v>
      </c>
      <c r="L46" s="1">
        <f t="shared" si="1"/>
        <v>1633</v>
      </c>
      <c r="N46" s="2">
        <f t="shared" si="10"/>
        <v>41</v>
      </c>
      <c r="O46" s="3">
        <f t="shared" si="2"/>
        <v>1.718</v>
      </c>
      <c r="P46" s="3">
        <f t="shared" si="3"/>
        <v>1.8633333333333333</v>
      </c>
      <c r="Q46" s="3">
        <f t="shared" si="4"/>
        <v>1.8473333333333333</v>
      </c>
      <c r="R46" s="3">
        <f t="shared" si="5"/>
        <v>1.6646666666666667</v>
      </c>
      <c r="S46" s="3">
        <f t="shared" si="6"/>
        <v>29.637369033760187</v>
      </c>
      <c r="T46" s="3">
        <f t="shared" si="7"/>
        <v>26.483005366726296</v>
      </c>
      <c r="U46" s="3">
        <f t="shared" si="8"/>
        <v>26.918440996030316</v>
      </c>
      <c r="V46" s="3">
        <f t="shared" si="9"/>
        <v>29.648578293952742</v>
      </c>
      <c r="W46" s="7">
        <f t="shared" si="11"/>
        <v>1.2779102677590309E-2</v>
      </c>
      <c r="X46" s="7">
        <f t="shared" si="12"/>
        <v>1.6467680104279153E-2</v>
      </c>
      <c r="Y46" s="7">
        <f t="shared" si="13"/>
        <v>4.5277926596614379E-2</v>
      </c>
      <c r="Z46" s="7">
        <f t="shared" si="14"/>
        <v>2.2457285342649708E-2</v>
      </c>
    </row>
    <row r="47" spans="1:26" x14ac:dyDescent="0.2">
      <c r="A47" s="13"/>
      <c r="B47">
        <v>44</v>
      </c>
      <c r="C47">
        <v>1693</v>
      </c>
      <c r="D47">
        <v>1667</v>
      </c>
      <c r="E47">
        <v>1691</v>
      </c>
      <c r="F47" s="1">
        <f t="shared" si="0"/>
        <v>1683.6666666666667</v>
      </c>
      <c r="G47" s="15"/>
      <c r="H47">
        <v>44</v>
      </c>
      <c r="I47">
        <v>1581</v>
      </c>
      <c r="J47">
        <v>1537</v>
      </c>
      <c r="K47">
        <v>1531</v>
      </c>
      <c r="L47" s="1">
        <f t="shared" si="1"/>
        <v>1549.6666666666667</v>
      </c>
      <c r="N47" s="2">
        <f t="shared" si="10"/>
        <v>42</v>
      </c>
      <c r="O47" s="3">
        <f t="shared" si="2"/>
        <v>1.762</v>
      </c>
      <c r="P47" s="3">
        <f t="shared" si="3"/>
        <v>1.8356666666666668</v>
      </c>
      <c r="Q47" s="3">
        <f t="shared" si="4"/>
        <v>1.774</v>
      </c>
      <c r="R47" s="3">
        <f t="shared" si="5"/>
        <v>1.698</v>
      </c>
      <c r="S47" s="3">
        <f t="shared" si="6"/>
        <v>28.897275822928492</v>
      </c>
      <c r="T47" s="3">
        <f t="shared" si="7"/>
        <v>26.882149990920642</v>
      </c>
      <c r="U47" s="3">
        <f t="shared" si="8"/>
        <v>28.031191281473131</v>
      </c>
      <c r="V47" s="3">
        <f t="shared" si="9"/>
        <v>29.066548881036514</v>
      </c>
      <c r="W47" s="7">
        <f t="shared" si="11"/>
        <v>4.5758633296328781E-2</v>
      </c>
      <c r="X47" s="7">
        <f t="shared" si="12"/>
        <v>9.9492482526259123E-3</v>
      </c>
      <c r="Y47" s="7">
        <f t="shared" si="13"/>
        <v>3.5520420589002913E-2</v>
      </c>
      <c r="Z47" s="7">
        <f t="shared" si="14"/>
        <v>3.6303969393221298E-3</v>
      </c>
    </row>
    <row r="48" spans="1:26" x14ac:dyDescent="0.2">
      <c r="A48" s="13"/>
      <c r="B48">
        <v>45</v>
      </c>
      <c r="C48">
        <v>1646</v>
      </c>
      <c r="D48">
        <v>1676</v>
      </c>
      <c r="E48">
        <v>1635</v>
      </c>
      <c r="F48" s="1">
        <f t="shared" si="0"/>
        <v>1652.3333333333333</v>
      </c>
      <c r="G48" s="15"/>
      <c r="H48">
        <v>45</v>
      </c>
      <c r="I48">
        <v>1587</v>
      </c>
      <c r="J48">
        <v>1560</v>
      </c>
      <c r="K48">
        <v>1561</v>
      </c>
      <c r="L48" s="1">
        <f t="shared" si="1"/>
        <v>1569.3333333333333</v>
      </c>
      <c r="N48" s="2">
        <f t="shared" si="10"/>
        <v>43</v>
      </c>
      <c r="O48" s="3">
        <f t="shared" si="2"/>
        <v>1.7196666666666667</v>
      </c>
      <c r="P48" s="3">
        <f t="shared" si="3"/>
        <v>1.762</v>
      </c>
      <c r="Q48" s="3">
        <f t="shared" si="4"/>
        <v>1.7066666666666668</v>
      </c>
      <c r="R48" s="3">
        <f t="shared" si="5"/>
        <v>1.633</v>
      </c>
      <c r="S48" s="3">
        <f t="shared" si="6"/>
        <v>29.608645086257027</v>
      </c>
      <c r="T48" s="3">
        <f t="shared" si="7"/>
        <v>28.006053726825574</v>
      </c>
      <c r="U48" s="3">
        <f t="shared" si="8"/>
        <v>29.137109374999998</v>
      </c>
      <c r="V48" s="3">
        <f t="shared" si="9"/>
        <v>30.223515003061848</v>
      </c>
      <c r="W48" s="7">
        <f t="shared" si="11"/>
        <v>1.525527611548827E-2</v>
      </c>
      <c r="X48" s="7">
        <f t="shared" si="12"/>
        <v>1.8143436280528696E-2</v>
      </c>
      <c r="Y48" s="7">
        <f t="shared" si="13"/>
        <v>1.8512493142301228E-2</v>
      </c>
      <c r="Z48" s="7">
        <f t="shared" si="14"/>
        <v>1.4256517730340252E-2</v>
      </c>
    </row>
    <row r="49" spans="1:26" x14ac:dyDescent="0.2">
      <c r="A49" s="13"/>
      <c r="B49">
        <v>46</v>
      </c>
      <c r="C49">
        <v>1643</v>
      </c>
      <c r="D49">
        <v>1651</v>
      </c>
      <c r="E49">
        <v>1601</v>
      </c>
      <c r="F49" s="1">
        <f t="shared" si="0"/>
        <v>1631.6666666666667</v>
      </c>
      <c r="G49" s="15"/>
      <c r="H49">
        <v>46</v>
      </c>
      <c r="I49">
        <v>1557</v>
      </c>
      <c r="J49">
        <v>1558</v>
      </c>
      <c r="K49">
        <v>1599</v>
      </c>
      <c r="L49" s="1">
        <f t="shared" si="1"/>
        <v>1571.3333333333333</v>
      </c>
      <c r="N49" s="2">
        <f t="shared" si="10"/>
        <v>44</v>
      </c>
      <c r="O49" s="3">
        <f t="shared" si="2"/>
        <v>1.6836666666666666</v>
      </c>
      <c r="P49" s="3">
        <f t="shared" si="3"/>
        <v>1.7853333333333332</v>
      </c>
      <c r="Q49" s="3">
        <f t="shared" si="4"/>
        <v>1.6563333333333332</v>
      </c>
      <c r="R49" s="3">
        <f t="shared" si="5"/>
        <v>1.5496666666666667</v>
      </c>
      <c r="S49" s="3">
        <f t="shared" si="6"/>
        <v>30.241734310037618</v>
      </c>
      <c r="T49" s="3">
        <f t="shared" si="7"/>
        <v>27.64002987303958</v>
      </c>
      <c r="U49" s="3">
        <f t="shared" si="8"/>
        <v>30.022539746427856</v>
      </c>
      <c r="V49" s="3">
        <f t="shared" si="9"/>
        <v>31.848784684878463</v>
      </c>
      <c r="W49" s="7">
        <f t="shared" si="11"/>
        <v>7.0164502659549989E-3</v>
      </c>
      <c r="X49" s="7">
        <f t="shared" si="12"/>
        <v>3.2881553342421682E-2</v>
      </c>
      <c r="Y49" s="7">
        <f t="shared" si="13"/>
        <v>3.9845018863399742E-3</v>
      </c>
      <c r="Z49" s="7">
        <f t="shared" si="14"/>
        <v>1.4384386747516015E-2</v>
      </c>
    </row>
    <row r="50" spans="1:26" x14ac:dyDescent="0.2">
      <c r="A50" s="13"/>
      <c r="B50">
        <v>47</v>
      </c>
      <c r="C50">
        <v>1524</v>
      </c>
      <c r="D50">
        <v>1555</v>
      </c>
      <c r="E50">
        <v>1568</v>
      </c>
      <c r="F50" s="1">
        <f t="shared" si="0"/>
        <v>1549</v>
      </c>
      <c r="G50" s="15"/>
      <c r="H50">
        <v>47</v>
      </c>
      <c r="I50">
        <v>1475</v>
      </c>
      <c r="J50">
        <v>1578</v>
      </c>
      <c r="K50">
        <v>1470</v>
      </c>
      <c r="L50" s="1">
        <f t="shared" si="1"/>
        <v>1507.6666666666667</v>
      </c>
      <c r="N50" s="2">
        <f t="shared" si="10"/>
        <v>45</v>
      </c>
      <c r="O50" s="3">
        <f t="shared" si="2"/>
        <v>1.6523333333333332</v>
      </c>
      <c r="P50" s="3">
        <f t="shared" si="3"/>
        <v>1.6723333333333332</v>
      </c>
      <c r="Q50" s="3">
        <f t="shared" si="4"/>
        <v>1.7133333333333332</v>
      </c>
      <c r="R50" s="3">
        <f t="shared" si="5"/>
        <v>1.5693333333333332</v>
      </c>
      <c r="S50" s="3">
        <f t="shared" si="6"/>
        <v>30.815210812991733</v>
      </c>
      <c r="T50" s="3">
        <f t="shared" si="7"/>
        <v>29.507673908710384</v>
      </c>
      <c r="U50" s="3">
        <f t="shared" si="8"/>
        <v>29.023735408560317</v>
      </c>
      <c r="V50" s="3">
        <f t="shared" si="9"/>
        <v>31.44966015293118</v>
      </c>
      <c r="W50" s="7">
        <f t="shared" si="11"/>
        <v>1.048633562103452E-2</v>
      </c>
      <c r="X50" s="7">
        <f t="shared" si="12"/>
        <v>3.613070714586257E-2</v>
      </c>
      <c r="Y50" s="7">
        <f t="shared" si="13"/>
        <v>2.9381941056269047E-2</v>
      </c>
      <c r="Z50" s="7">
        <f t="shared" si="14"/>
        <v>7.9644576292492251E-3</v>
      </c>
    </row>
    <row r="51" spans="1:26" x14ac:dyDescent="0.2">
      <c r="A51" s="13"/>
      <c r="B51">
        <v>48</v>
      </c>
      <c r="C51">
        <v>1529</v>
      </c>
      <c r="D51">
        <v>1559</v>
      </c>
      <c r="E51">
        <v>1516</v>
      </c>
      <c r="F51" s="1">
        <f t="shared" si="0"/>
        <v>1534.6666666666667</v>
      </c>
      <c r="G51" s="15"/>
      <c r="H51">
        <v>48</v>
      </c>
      <c r="I51">
        <v>1482</v>
      </c>
      <c r="J51">
        <v>1521</v>
      </c>
      <c r="K51">
        <v>1479</v>
      </c>
      <c r="L51" s="1">
        <f t="shared" si="1"/>
        <v>1494</v>
      </c>
      <c r="N51" s="2">
        <f t="shared" si="10"/>
        <v>46</v>
      </c>
      <c r="O51" s="3">
        <f t="shared" si="2"/>
        <v>1.6316666666666668</v>
      </c>
      <c r="P51" s="3">
        <f t="shared" si="3"/>
        <v>1.6726666666666667</v>
      </c>
      <c r="Q51" s="3">
        <f t="shared" si="4"/>
        <v>1.5673333333333332</v>
      </c>
      <c r="R51" s="3">
        <f t="shared" si="5"/>
        <v>1.5713333333333332</v>
      </c>
      <c r="S51" s="3">
        <f t="shared" si="6"/>
        <v>31.205515832482124</v>
      </c>
      <c r="T51" s="3">
        <f t="shared" si="7"/>
        <v>29.501793543244318</v>
      </c>
      <c r="U51" s="3">
        <f t="shared" si="8"/>
        <v>31.727350063802639</v>
      </c>
      <c r="V51" s="3">
        <f t="shared" si="9"/>
        <v>31.409630886720407</v>
      </c>
      <c r="W51" s="7">
        <f t="shared" si="11"/>
        <v>1.3439741943533014E-2</v>
      </c>
      <c r="X51" s="7">
        <f t="shared" si="12"/>
        <v>1.7219214489619727E-2</v>
      </c>
      <c r="Y51" s="7">
        <f t="shared" si="13"/>
        <v>1.4097671985688261E-2</v>
      </c>
      <c r="Z51" s="7">
        <f t="shared" si="14"/>
        <v>1.245282997152242E-2</v>
      </c>
    </row>
    <row r="52" spans="1:26" x14ac:dyDescent="0.2">
      <c r="N52" s="2">
        <f t="shared" si="10"/>
        <v>47</v>
      </c>
      <c r="O52" s="3">
        <f t="shared" si="2"/>
        <v>1.5489999999999999</v>
      </c>
      <c r="P52" s="3">
        <f t="shared" si="3"/>
        <v>1.6273333333333333</v>
      </c>
      <c r="Q52" s="3">
        <f t="shared" si="4"/>
        <v>1.5803333333333334</v>
      </c>
      <c r="R52" s="3">
        <f t="shared" si="5"/>
        <v>1.5076666666666667</v>
      </c>
      <c r="S52" s="3">
        <f t="shared" si="6"/>
        <v>32.870884441575214</v>
      </c>
      <c r="T52" s="3">
        <f t="shared" si="7"/>
        <v>30.323637853338795</v>
      </c>
      <c r="U52" s="3">
        <f t="shared" si="8"/>
        <v>31.466357308584687</v>
      </c>
      <c r="V52" s="3">
        <f t="shared" si="9"/>
        <v>32.736015918638067</v>
      </c>
      <c r="W52" s="7">
        <f t="shared" si="11"/>
        <v>1.1915531052211862E-2</v>
      </c>
      <c r="X52" s="7">
        <f t="shared" si="12"/>
        <v>5.7341837630225947E-2</v>
      </c>
      <c r="Y52" s="7">
        <f t="shared" si="13"/>
        <v>8.1089992772584215E-3</v>
      </c>
      <c r="Z52" s="7">
        <f t="shared" si="14"/>
        <v>3.3014624935933358E-2</v>
      </c>
    </row>
    <row r="53" spans="1:26" x14ac:dyDescent="0.2">
      <c r="N53" s="2">
        <f t="shared" si="10"/>
        <v>48</v>
      </c>
      <c r="O53" s="3">
        <f t="shared" si="2"/>
        <v>1.5346666666666668</v>
      </c>
      <c r="P53" s="3">
        <f t="shared" si="3"/>
        <v>1.6273333333333333</v>
      </c>
      <c r="Q53" s="3">
        <f t="shared" si="4"/>
        <v>1.5973333333333333</v>
      </c>
      <c r="R53" s="3">
        <f t="shared" si="5"/>
        <v>1.494</v>
      </c>
      <c r="S53" s="3">
        <f t="shared" si="6"/>
        <v>33.177888792354473</v>
      </c>
      <c r="T53" s="3">
        <f t="shared" si="7"/>
        <v>30.323637853338795</v>
      </c>
      <c r="U53" s="3">
        <f>Q$6/Q53</f>
        <v>31.131469115191987</v>
      </c>
      <c r="V53" s="3">
        <f t="shared" si="9"/>
        <v>33.035475234270415</v>
      </c>
      <c r="W53" s="7">
        <f t="shared" si="11"/>
        <v>1.1732952941850136E-2</v>
      </c>
      <c r="X53" s="7">
        <f t="shared" si="12"/>
        <v>3.0771506691051081E-2</v>
      </c>
      <c r="Y53" s="7">
        <f t="shared" si="13"/>
        <v>1.9264332058170738E-2</v>
      </c>
      <c r="Z53" s="7">
        <f t="shared" si="14"/>
        <v>1.280530553528045E-2</v>
      </c>
    </row>
    <row r="54" spans="1:26" x14ac:dyDescent="0.2">
      <c r="N54" s="4" t="s">
        <v>10</v>
      </c>
      <c r="O54" s="4">
        <f>MIN(O6:O53)</f>
        <v>1.5346666666666668</v>
      </c>
      <c r="P54" s="4">
        <f>MIN(P6:P53)</f>
        <v>1.6273333333333333</v>
      </c>
      <c r="Q54" s="4">
        <f>MIN(Q6:Q53)</f>
        <v>1.5673333333333332</v>
      </c>
      <c r="R54" s="4">
        <f>MIN(R6:R53)</f>
        <v>1.494</v>
      </c>
      <c r="S54" s="5">
        <f>MAX(S6:S53)</f>
        <v>33.177888792354473</v>
      </c>
      <c r="T54" s="5">
        <f>MAX(T6:T53)</f>
        <v>30.323637853338795</v>
      </c>
      <c r="U54" s="5">
        <f>MAX(U6:U53)</f>
        <v>31.727350063802639</v>
      </c>
      <c r="V54" s="5">
        <f>MAX(V6:V53)</f>
        <v>33.035475234270415</v>
      </c>
      <c r="W54" s="5">
        <f t="shared" ref="W54:Z54" si="15">MAX(W6:W53)</f>
        <v>4.639537121877467E-2</v>
      </c>
      <c r="X54" s="5">
        <f t="shared" si="15"/>
        <v>6.0245588283856351E-2</v>
      </c>
      <c r="Y54" s="5">
        <f t="shared" si="15"/>
        <v>4.5277926596614379E-2</v>
      </c>
      <c r="Z54" s="5">
        <f t="shared" si="15"/>
        <v>3.9561363181971079E-2</v>
      </c>
    </row>
    <row r="67" spans="1:12" x14ac:dyDescent="0.2">
      <c r="A67" s="12" t="s">
        <v>11</v>
      </c>
      <c r="B67" t="s">
        <v>0</v>
      </c>
      <c r="F67" t="s">
        <v>1</v>
      </c>
      <c r="G67" s="11" t="s">
        <v>21</v>
      </c>
      <c r="H67" t="s">
        <v>0</v>
      </c>
      <c r="L67" t="s">
        <v>1</v>
      </c>
    </row>
    <row r="68" spans="1:12" x14ac:dyDescent="0.2">
      <c r="A68" s="12"/>
      <c r="B68">
        <v>1</v>
      </c>
      <c r="C68">
        <v>49424</v>
      </c>
      <c r="D68">
        <v>49534</v>
      </c>
      <c r="E68">
        <v>49082</v>
      </c>
      <c r="F68" s="1">
        <f t="shared" ref="F68:F114" si="16">AVERAGE(C68:E68)</f>
        <v>49346.666666666664</v>
      </c>
      <c r="G68" s="14"/>
      <c r="H68">
        <v>1</v>
      </c>
      <c r="I68">
        <v>49138</v>
      </c>
      <c r="J68">
        <v>50040</v>
      </c>
      <c r="K68">
        <v>50004</v>
      </c>
      <c r="L68" s="1">
        <f t="shared" ref="L68:L115" si="17">AVERAGE(I68:K68)</f>
        <v>49727.333333333336</v>
      </c>
    </row>
    <row r="69" spans="1:12" x14ac:dyDescent="0.2">
      <c r="A69" s="12"/>
      <c r="B69">
        <v>2</v>
      </c>
      <c r="C69">
        <v>26464</v>
      </c>
      <c r="D69">
        <v>24952</v>
      </c>
      <c r="E69">
        <v>25560</v>
      </c>
      <c r="F69" s="1">
        <f t="shared" si="16"/>
        <v>25658.666666666668</v>
      </c>
      <c r="G69" s="14"/>
      <c r="H69">
        <v>2</v>
      </c>
      <c r="I69">
        <v>26349</v>
      </c>
      <c r="J69">
        <v>27985</v>
      </c>
      <c r="K69">
        <v>26938</v>
      </c>
      <c r="L69" s="1">
        <f t="shared" si="17"/>
        <v>27090.666666666668</v>
      </c>
    </row>
    <row r="70" spans="1:12" x14ac:dyDescent="0.2">
      <c r="A70" s="12"/>
      <c r="B70">
        <v>3</v>
      </c>
      <c r="C70">
        <v>18145</v>
      </c>
      <c r="D70">
        <v>17792</v>
      </c>
      <c r="E70">
        <v>17976</v>
      </c>
      <c r="F70" s="1">
        <f t="shared" si="16"/>
        <v>17971</v>
      </c>
      <c r="G70" s="14"/>
      <c r="H70">
        <v>3</v>
      </c>
      <c r="I70">
        <v>18573</v>
      </c>
      <c r="J70">
        <v>18467</v>
      </c>
      <c r="K70">
        <v>18719</v>
      </c>
      <c r="L70" s="1">
        <f t="shared" si="17"/>
        <v>18586.333333333332</v>
      </c>
    </row>
    <row r="71" spans="1:12" x14ac:dyDescent="0.2">
      <c r="A71" s="12"/>
      <c r="B71">
        <v>4</v>
      </c>
      <c r="C71">
        <v>12984</v>
      </c>
      <c r="D71">
        <v>13631</v>
      </c>
      <c r="E71">
        <v>13830</v>
      </c>
      <c r="F71" s="1">
        <f t="shared" si="16"/>
        <v>13481.666666666666</v>
      </c>
      <c r="G71" s="14"/>
      <c r="H71">
        <v>4</v>
      </c>
      <c r="I71">
        <v>14575</v>
      </c>
      <c r="J71">
        <v>14417</v>
      </c>
      <c r="K71">
        <v>15235</v>
      </c>
      <c r="L71" s="1">
        <f t="shared" si="17"/>
        <v>14742.333333333334</v>
      </c>
    </row>
    <row r="72" spans="1:12" x14ac:dyDescent="0.2">
      <c r="A72" s="12"/>
      <c r="B72">
        <v>5</v>
      </c>
      <c r="C72">
        <v>11678</v>
      </c>
      <c r="D72">
        <v>11859</v>
      </c>
      <c r="E72">
        <v>11428</v>
      </c>
      <c r="F72" s="1">
        <f t="shared" si="16"/>
        <v>11655</v>
      </c>
      <c r="G72" s="14"/>
      <c r="H72">
        <v>5</v>
      </c>
      <c r="I72">
        <v>11507</v>
      </c>
      <c r="J72">
        <v>11613</v>
      </c>
      <c r="K72">
        <v>11995</v>
      </c>
      <c r="L72" s="1">
        <f t="shared" si="17"/>
        <v>11705</v>
      </c>
    </row>
    <row r="73" spans="1:12" x14ac:dyDescent="0.2">
      <c r="A73" s="12"/>
      <c r="B73">
        <v>6</v>
      </c>
      <c r="C73">
        <v>10331</v>
      </c>
      <c r="D73">
        <v>9958</v>
      </c>
      <c r="E73">
        <v>10529</v>
      </c>
      <c r="F73" s="1">
        <f t="shared" si="16"/>
        <v>10272.666666666666</v>
      </c>
      <c r="G73" s="14"/>
      <c r="H73">
        <v>6</v>
      </c>
      <c r="I73">
        <v>9978</v>
      </c>
      <c r="J73">
        <v>10026</v>
      </c>
      <c r="K73">
        <v>10431</v>
      </c>
      <c r="L73" s="1">
        <f t="shared" si="17"/>
        <v>10145</v>
      </c>
    </row>
    <row r="74" spans="1:12" x14ac:dyDescent="0.2">
      <c r="A74" s="12"/>
      <c r="B74">
        <v>7</v>
      </c>
      <c r="C74">
        <v>8243</v>
      </c>
      <c r="D74">
        <v>8223</v>
      </c>
      <c r="E74">
        <v>7736</v>
      </c>
      <c r="F74" s="1">
        <f t="shared" si="16"/>
        <v>8067.333333333333</v>
      </c>
      <c r="G74" s="14"/>
      <c r="H74">
        <v>7</v>
      </c>
      <c r="I74">
        <v>8933</v>
      </c>
      <c r="J74">
        <v>8979</v>
      </c>
      <c r="K74">
        <v>8996</v>
      </c>
      <c r="L74" s="1">
        <f t="shared" si="17"/>
        <v>8969.3333333333339</v>
      </c>
    </row>
    <row r="75" spans="1:12" x14ac:dyDescent="0.2">
      <c r="A75" s="12"/>
      <c r="B75">
        <v>8</v>
      </c>
      <c r="C75">
        <v>6914</v>
      </c>
      <c r="D75">
        <v>7315</v>
      </c>
      <c r="E75">
        <v>7213</v>
      </c>
      <c r="F75" s="1">
        <f t="shared" si="16"/>
        <v>7147.333333333333</v>
      </c>
      <c r="G75" s="14"/>
      <c r="H75">
        <v>8</v>
      </c>
      <c r="I75">
        <v>8109</v>
      </c>
      <c r="J75">
        <v>7810</v>
      </c>
      <c r="K75">
        <v>7672</v>
      </c>
      <c r="L75" s="1">
        <f t="shared" si="17"/>
        <v>7863.666666666667</v>
      </c>
    </row>
    <row r="76" spans="1:12" x14ac:dyDescent="0.2">
      <c r="A76" s="12"/>
      <c r="B76">
        <v>9</v>
      </c>
      <c r="C76">
        <v>7113</v>
      </c>
      <c r="D76">
        <v>6984</v>
      </c>
      <c r="E76">
        <v>6731</v>
      </c>
      <c r="F76" s="1">
        <f t="shared" si="16"/>
        <v>6942.666666666667</v>
      </c>
      <c r="G76" s="14"/>
      <c r="H76">
        <v>9</v>
      </c>
      <c r="I76">
        <v>7089</v>
      </c>
      <c r="J76">
        <v>6894</v>
      </c>
      <c r="K76">
        <v>7008</v>
      </c>
      <c r="L76" s="1">
        <f t="shared" si="17"/>
        <v>6997</v>
      </c>
    </row>
    <row r="77" spans="1:12" x14ac:dyDescent="0.2">
      <c r="A77" s="12"/>
      <c r="B77">
        <v>10</v>
      </c>
      <c r="C77">
        <v>6555</v>
      </c>
      <c r="D77">
        <v>6235</v>
      </c>
      <c r="E77">
        <v>6188</v>
      </c>
      <c r="F77" s="1">
        <f t="shared" si="16"/>
        <v>6326</v>
      </c>
      <c r="G77" s="14"/>
      <c r="H77">
        <v>10</v>
      </c>
      <c r="I77">
        <v>6552</v>
      </c>
      <c r="J77">
        <v>5927</v>
      </c>
      <c r="K77">
        <v>6383</v>
      </c>
      <c r="L77" s="1">
        <f t="shared" si="17"/>
        <v>6287.333333333333</v>
      </c>
    </row>
    <row r="78" spans="1:12" x14ac:dyDescent="0.2">
      <c r="A78" s="12"/>
      <c r="B78">
        <v>11</v>
      </c>
      <c r="C78">
        <v>5800</v>
      </c>
      <c r="D78">
        <v>5494</v>
      </c>
      <c r="E78">
        <v>5618</v>
      </c>
      <c r="F78" s="1">
        <f t="shared" si="16"/>
        <v>5637.333333333333</v>
      </c>
      <c r="G78" s="14"/>
      <c r="H78">
        <v>11</v>
      </c>
      <c r="I78">
        <v>5695</v>
      </c>
      <c r="J78">
        <v>5703</v>
      </c>
      <c r="K78">
        <v>5429</v>
      </c>
      <c r="L78" s="1">
        <f t="shared" si="17"/>
        <v>5609</v>
      </c>
    </row>
    <row r="79" spans="1:12" x14ac:dyDescent="0.2">
      <c r="A79" s="12"/>
      <c r="B79">
        <v>12</v>
      </c>
      <c r="C79">
        <v>5093</v>
      </c>
      <c r="D79">
        <v>5112</v>
      </c>
      <c r="E79">
        <v>5150</v>
      </c>
      <c r="F79" s="1">
        <f t="shared" si="16"/>
        <v>5118.333333333333</v>
      </c>
      <c r="G79" s="14"/>
      <c r="H79">
        <v>12</v>
      </c>
      <c r="I79">
        <v>5475</v>
      </c>
      <c r="J79">
        <v>5108</v>
      </c>
      <c r="K79">
        <v>5294</v>
      </c>
      <c r="L79" s="1">
        <f t="shared" si="17"/>
        <v>5292.333333333333</v>
      </c>
    </row>
    <row r="80" spans="1:12" x14ac:dyDescent="0.2">
      <c r="A80" s="12"/>
      <c r="B80">
        <v>13</v>
      </c>
      <c r="C80">
        <v>4958</v>
      </c>
      <c r="D80">
        <v>4939</v>
      </c>
      <c r="E80">
        <v>4921</v>
      </c>
      <c r="F80" s="1">
        <f t="shared" si="16"/>
        <v>4939.333333333333</v>
      </c>
      <c r="G80" s="14"/>
      <c r="H80">
        <v>13</v>
      </c>
      <c r="I80">
        <v>4807</v>
      </c>
      <c r="J80">
        <v>5060</v>
      </c>
      <c r="K80">
        <v>5016</v>
      </c>
      <c r="L80" s="1">
        <f t="shared" si="17"/>
        <v>4961</v>
      </c>
    </row>
    <row r="81" spans="1:12" x14ac:dyDescent="0.2">
      <c r="A81" s="12"/>
      <c r="B81">
        <v>14</v>
      </c>
      <c r="C81">
        <v>4638</v>
      </c>
      <c r="D81">
        <v>4653</v>
      </c>
      <c r="E81">
        <v>4689</v>
      </c>
      <c r="F81" s="1">
        <f t="shared" si="16"/>
        <v>4660</v>
      </c>
      <c r="G81" s="14"/>
      <c r="H81">
        <v>14</v>
      </c>
      <c r="I81">
        <v>4750</v>
      </c>
      <c r="J81">
        <v>4551</v>
      </c>
      <c r="K81">
        <v>4721</v>
      </c>
      <c r="L81" s="1">
        <f t="shared" si="17"/>
        <v>4674</v>
      </c>
    </row>
    <row r="82" spans="1:12" x14ac:dyDescent="0.2">
      <c r="A82" s="12"/>
      <c r="B82">
        <v>15</v>
      </c>
      <c r="C82">
        <v>4281</v>
      </c>
      <c r="D82">
        <v>4153</v>
      </c>
      <c r="E82">
        <v>4327</v>
      </c>
      <c r="F82" s="1">
        <f t="shared" si="16"/>
        <v>4253.666666666667</v>
      </c>
      <c r="G82" s="14"/>
      <c r="H82">
        <v>15</v>
      </c>
      <c r="I82">
        <v>4279</v>
      </c>
      <c r="J82">
        <v>4292</v>
      </c>
      <c r="K82">
        <v>4360</v>
      </c>
      <c r="L82" s="1">
        <f t="shared" si="17"/>
        <v>4310.333333333333</v>
      </c>
    </row>
    <row r="83" spans="1:12" x14ac:dyDescent="0.2">
      <c r="A83" s="12"/>
      <c r="B83">
        <v>16</v>
      </c>
      <c r="C83">
        <v>4006</v>
      </c>
      <c r="D83">
        <v>4158</v>
      </c>
      <c r="E83">
        <v>4202</v>
      </c>
      <c r="F83" s="1">
        <f t="shared" si="16"/>
        <v>4122</v>
      </c>
      <c r="G83" s="14"/>
      <c r="H83">
        <v>16</v>
      </c>
      <c r="I83">
        <v>4176</v>
      </c>
      <c r="J83">
        <v>4132</v>
      </c>
      <c r="K83">
        <v>4136</v>
      </c>
      <c r="L83" s="1">
        <f t="shared" si="17"/>
        <v>4148</v>
      </c>
    </row>
    <row r="84" spans="1:12" x14ac:dyDescent="0.2">
      <c r="A84" s="12"/>
      <c r="B84">
        <v>17</v>
      </c>
      <c r="C84">
        <v>3859</v>
      </c>
      <c r="D84">
        <v>3775</v>
      </c>
      <c r="E84">
        <v>4046</v>
      </c>
      <c r="F84" s="1">
        <f t="shared" si="16"/>
        <v>3893.3333333333335</v>
      </c>
      <c r="G84" s="14"/>
      <c r="H84">
        <v>17</v>
      </c>
      <c r="I84">
        <v>3908</v>
      </c>
      <c r="J84">
        <v>3863</v>
      </c>
      <c r="K84">
        <v>3828</v>
      </c>
      <c r="L84" s="1">
        <f t="shared" si="17"/>
        <v>3866.3333333333335</v>
      </c>
    </row>
    <row r="85" spans="1:12" x14ac:dyDescent="0.2">
      <c r="A85" s="12"/>
      <c r="B85">
        <v>18</v>
      </c>
      <c r="C85">
        <v>3646</v>
      </c>
      <c r="D85">
        <v>3652</v>
      </c>
      <c r="E85">
        <v>3655</v>
      </c>
      <c r="F85" s="1">
        <f t="shared" si="16"/>
        <v>3651</v>
      </c>
      <c r="G85" s="14"/>
      <c r="H85">
        <v>18</v>
      </c>
      <c r="I85">
        <v>3628</v>
      </c>
      <c r="J85">
        <v>3643</v>
      </c>
      <c r="K85">
        <v>3782</v>
      </c>
      <c r="L85" s="1">
        <f t="shared" si="17"/>
        <v>3684.3333333333335</v>
      </c>
    </row>
    <row r="86" spans="1:12" x14ac:dyDescent="0.2">
      <c r="A86" s="12"/>
      <c r="B86">
        <v>19</v>
      </c>
      <c r="C86">
        <v>3572</v>
      </c>
      <c r="D86">
        <v>3456</v>
      </c>
      <c r="E86">
        <v>3455</v>
      </c>
      <c r="F86" s="1">
        <f t="shared" si="16"/>
        <v>3494.3333333333335</v>
      </c>
      <c r="G86" s="14"/>
      <c r="H86">
        <v>19</v>
      </c>
      <c r="I86">
        <v>3558</v>
      </c>
      <c r="J86">
        <v>3536</v>
      </c>
      <c r="K86">
        <v>3582</v>
      </c>
      <c r="L86" s="1">
        <f t="shared" si="17"/>
        <v>3558.6666666666665</v>
      </c>
    </row>
    <row r="87" spans="1:12" x14ac:dyDescent="0.2">
      <c r="A87" s="12"/>
      <c r="B87">
        <v>20</v>
      </c>
      <c r="C87">
        <v>3362</v>
      </c>
      <c r="D87">
        <v>3350</v>
      </c>
      <c r="E87">
        <v>3263</v>
      </c>
      <c r="F87" s="1">
        <f t="shared" si="16"/>
        <v>3325</v>
      </c>
      <c r="G87" s="14"/>
      <c r="H87">
        <v>20</v>
      </c>
      <c r="I87">
        <v>3359</v>
      </c>
      <c r="J87">
        <v>3413</v>
      </c>
      <c r="K87">
        <v>3373</v>
      </c>
      <c r="L87" s="1">
        <f t="shared" si="17"/>
        <v>3381.6666666666665</v>
      </c>
    </row>
    <row r="88" spans="1:12" x14ac:dyDescent="0.2">
      <c r="A88" s="12"/>
      <c r="B88">
        <v>21</v>
      </c>
      <c r="C88">
        <v>3141</v>
      </c>
      <c r="D88">
        <v>3239</v>
      </c>
      <c r="E88">
        <v>3162</v>
      </c>
      <c r="F88" s="1">
        <f t="shared" si="16"/>
        <v>3180.6666666666665</v>
      </c>
      <c r="G88" s="14"/>
      <c r="H88">
        <v>21</v>
      </c>
      <c r="I88">
        <v>3305</v>
      </c>
      <c r="J88">
        <v>3156</v>
      </c>
      <c r="K88">
        <v>3231</v>
      </c>
      <c r="L88" s="1">
        <f t="shared" si="17"/>
        <v>3230.6666666666665</v>
      </c>
    </row>
    <row r="89" spans="1:12" x14ac:dyDescent="0.2">
      <c r="A89" s="12"/>
      <c r="B89">
        <v>22</v>
      </c>
      <c r="C89">
        <v>3002</v>
      </c>
      <c r="D89">
        <v>3018</v>
      </c>
      <c r="E89">
        <v>3020</v>
      </c>
      <c r="F89" s="1">
        <f t="shared" si="16"/>
        <v>3013.3333333333335</v>
      </c>
      <c r="G89" s="14"/>
      <c r="H89">
        <v>22</v>
      </c>
      <c r="I89">
        <v>2959</v>
      </c>
      <c r="J89">
        <v>3042</v>
      </c>
      <c r="K89">
        <v>3085</v>
      </c>
      <c r="L89" s="1">
        <f t="shared" si="17"/>
        <v>3028.6666666666665</v>
      </c>
    </row>
    <row r="90" spans="1:12" x14ac:dyDescent="0.2">
      <c r="A90" s="12"/>
      <c r="B90">
        <v>23</v>
      </c>
      <c r="C90">
        <v>2911</v>
      </c>
      <c r="D90">
        <v>2944</v>
      </c>
      <c r="E90">
        <v>3003</v>
      </c>
      <c r="F90" s="1">
        <f t="shared" si="16"/>
        <v>2952.6666666666665</v>
      </c>
      <c r="G90" s="14"/>
      <c r="H90">
        <v>23</v>
      </c>
      <c r="I90">
        <v>2974</v>
      </c>
      <c r="J90">
        <v>2981</v>
      </c>
      <c r="K90">
        <v>2913</v>
      </c>
      <c r="L90" s="1">
        <f t="shared" si="17"/>
        <v>2956</v>
      </c>
    </row>
    <row r="91" spans="1:12" x14ac:dyDescent="0.2">
      <c r="A91" s="12"/>
      <c r="B91">
        <v>24</v>
      </c>
      <c r="C91">
        <v>2840</v>
      </c>
      <c r="D91">
        <v>2923</v>
      </c>
      <c r="E91">
        <v>2867</v>
      </c>
      <c r="F91" s="1">
        <f t="shared" si="16"/>
        <v>2876.6666666666665</v>
      </c>
      <c r="G91" s="14"/>
      <c r="H91">
        <v>24</v>
      </c>
      <c r="I91">
        <v>2785</v>
      </c>
      <c r="J91">
        <v>2777</v>
      </c>
      <c r="K91">
        <v>2834</v>
      </c>
      <c r="L91" s="1">
        <f t="shared" si="17"/>
        <v>2798.6666666666665</v>
      </c>
    </row>
    <row r="92" spans="1:12" x14ac:dyDescent="0.2">
      <c r="A92" s="12"/>
      <c r="B92">
        <v>25</v>
      </c>
      <c r="C92">
        <v>2720</v>
      </c>
      <c r="D92">
        <v>2636</v>
      </c>
      <c r="E92">
        <v>2660</v>
      </c>
      <c r="F92" s="1">
        <f t="shared" si="16"/>
        <v>2672</v>
      </c>
      <c r="G92" s="14"/>
      <c r="H92">
        <v>25</v>
      </c>
      <c r="I92">
        <v>2665</v>
      </c>
      <c r="J92">
        <v>2720</v>
      </c>
      <c r="K92">
        <v>2726</v>
      </c>
      <c r="L92" s="1">
        <f t="shared" si="17"/>
        <v>2703.6666666666665</v>
      </c>
    </row>
    <row r="93" spans="1:12" x14ac:dyDescent="0.2">
      <c r="A93" s="12"/>
      <c r="B93">
        <v>26</v>
      </c>
      <c r="C93">
        <v>2576</v>
      </c>
      <c r="D93">
        <v>2593</v>
      </c>
      <c r="E93">
        <v>2613</v>
      </c>
      <c r="F93" s="1">
        <f t="shared" si="16"/>
        <v>2594</v>
      </c>
      <c r="G93" s="14"/>
      <c r="H93">
        <v>26</v>
      </c>
      <c r="I93">
        <v>2604</v>
      </c>
      <c r="J93">
        <v>2634</v>
      </c>
      <c r="K93">
        <v>2515</v>
      </c>
      <c r="L93" s="1">
        <f t="shared" si="17"/>
        <v>2584.3333333333335</v>
      </c>
    </row>
    <row r="94" spans="1:12" x14ac:dyDescent="0.2">
      <c r="A94" s="12"/>
      <c r="B94">
        <v>27</v>
      </c>
      <c r="C94">
        <v>2529</v>
      </c>
      <c r="D94">
        <v>2636</v>
      </c>
      <c r="E94">
        <v>2578</v>
      </c>
      <c r="F94" s="1">
        <f t="shared" si="16"/>
        <v>2581</v>
      </c>
      <c r="G94" s="14"/>
      <c r="H94">
        <v>27</v>
      </c>
      <c r="I94">
        <v>2360</v>
      </c>
      <c r="J94">
        <v>2546</v>
      </c>
      <c r="K94">
        <v>2523</v>
      </c>
      <c r="L94" s="1">
        <f t="shared" si="17"/>
        <v>2476.3333333333335</v>
      </c>
    </row>
    <row r="95" spans="1:12" x14ac:dyDescent="0.2">
      <c r="A95" s="12"/>
      <c r="B95">
        <v>28</v>
      </c>
      <c r="C95">
        <v>2517</v>
      </c>
      <c r="D95">
        <v>2385</v>
      </c>
      <c r="E95">
        <v>2468</v>
      </c>
      <c r="F95" s="1">
        <f t="shared" si="16"/>
        <v>2456.6666666666665</v>
      </c>
      <c r="G95" s="14"/>
      <c r="H95">
        <v>28</v>
      </c>
      <c r="I95">
        <v>2551</v>
      </c>
      <c r="J95">
        <v>2401</v>
      </c>
      <c r="K95">
        <v>2487</v>
      </c>
      <c r="L95" s="1">
        <f t="shared" si="17"/>
        <v>2479.6666666666665</v>
      </c>
    </row>
    <row r="96" spans="1:12" x14ac:dyDescent="0.2">
      <c r="A96" s="12"/>
      <c r="B96">
        <v>29</v>
      </c>
      <c r="C96">
        <v>2368</v>
      </c>
      <c r="D96">
        <v>2482</v>
      </c>
      <c r="E96">
        <v>2388</v>
      </c>
      <c r="F96" s="1">
        <f t="shared" si="16"/>
        <v>2412.6666666666665</v>
      </c>
      <c r="G96" s="14"/>
      <c r="H96">
        <v>29</v>
      </c>
      <c r="I96">
        <v>2447</v>
      </c>
      <c r="J96">
        <v>2430</v>
      </c>
      <c r="K96">
        <v>2376</v>
      </c>
      <c r="L96" s="1">
        <f t="shared" si="17"/>
        <v>2417.6666666666665</v>
      </c>
    </row>
    <row r="97" spans="1:12" x14ac:dyDescent="0.2">
      <c r="A97" s="12"/>
      <c r="B97">
        <v>30</v>
      </c>
      <c r="C97">
        <v>2363</v>
      </c>
      <c r="D97">
        <v>2390</v>
      </c>
      <c r="E97">
        <v>2268</v>
      </c>
      <c r="F97" s="1">
        <f t="shared" si="16"/>
        <v>2340.3333333333335</v>
      </c>
      <c r="G97" s="14"/>
      <c r="H97">
        <v>30</v>
      </c>
      <c r="I97">
        <v>2411</v>
      </c>
      <c r="J97">
        <v>2269</v>
      </c>
      <c r="K97">
        <v>2331</v>
      </c>
      <c r="L97" s="1">
        <f t="shared" si="17"/>
        <v>2337</v>
      </c>
    </row>
    <row r="98" spans="1:12" x14ac:dyDescent="0.2">
      <c r="A98" s="12"/>
      <c r="B98">
        <v>31</v>
      </c>
      <c r="C98">
        <v>2271</v>
      </c>
      <c r="D98">
        <v>2183</v>
      </c>
      <c r="E98">
        <v>2245</v>
      </c>
      <c r="F98" s="1">
        <f t="shared" si="16"/>
        <v>2233</v>
      </c>
      <c r="G98" s="14"/>
      <c r="H98">
        <v>31</v>
      </c>
      <c r="I98">
        <v>2359</v>
      </c>
      <c r="J98">
        <v>2296</v>
      </c>
      <c r="K98">
        <v>2277</v>
      </c>
      <c r="L98" s="1">
        <f t="shared" si="17"/>
        <v>2310.6666666666665</v>
      </c>
    </row>
    <row r="99" spans="1:12" x14ac:dyDescent="0.2">
      <c r="A99" s="12"/>
      <c r="B99">
        <v>32</v>
      </c>
      <c r="C99">
        <v>2472</v>
      </c>
      <c r="D99">
        <v>2176</v>
      </c>
      <c r="E99">
        <v>2186</v>
      </c>
      <c r="F99" s="1">
        <f t="shared" si="16"/>
        <v>2278</v>
      </c>
      <c r="G99" s="14"/>
      <c r="H99">
        <v>32</v>
      </c>
      <c r="I99">
        <v>2179</v>
      </c>
      <c r="J99">
        <v>2170</v>
      </c>
      <c r="K99">
        <v>2241</v>
      </c>
      <c r="L99" s="1">
        <f t="shared" si="17"/>
        <v>2196.6666666666665</v>
      </c>
    </row>
    <row r="100" spans="1:12" x14ac:dyDescent="0.2">
      <c r="A100" s="12"/>
      <c r="B100">
        <v>33</v>
      </c>
      <c r="C100">
        <v>2107</v>
      </c>
      <c r="D100">
        <v>2265</v>
      </c>
      <c r="E100">
        <v>2140</v>
      </c>
      <c r="F100" s="1">
        <f t="shared" si="16"/>
        <v>2170.6666666666665</v>
      </c>
      <c r="G100" s="14"/>
      <c r="H100">
        <v>33</v>
      </c>
      <c r="I100">
        <v>2084</v>
      </c>
      <c r="J100">
        <v>2134</v>
      </c>
      <c r="K100">
        <v>2108</v>
      </c>
      <c r="L100" s="1">
        <f t="shared" si="17"/>
        <v>2108.6666666666665</v>
      </c>
    </row>
    <row r="101" spans="1:12" x14ac:dyDescent="0.2">
      <c r="A101" s="12"/>
      <c r="B101">
        <v>34</v>
      </c>
      <c r="C101">
        <v>2100</v>
      </c>
      <c r="D101">
        <v>2063</v>
      </c>
      <c r="E101">
        <v>2075</v>
      </c>
      <c r="F101" s="1">
        <f t="shared" si="16"/>
        <v>2079.3333333333335</v>
      </c>
      <c r="G101" s="14"/>
      <c r="H101">
        <v>34</v>
      </c>
      <c r="I101">
        <v>2036</v>
      </c>
      <c r="J101">
        <v>2067</v>
      </c>
      <c r="K101">
        <v>2051</v>
      </c>
      <c r="L101" s="1">
        <f t="shared" si="17"/>
        <v>2051.3333333333335</v>
      </c>
    </row>
    <row r="102" spans="1:12" x14ac:dyDescent="0.2">
      <c r="A102" s="12"/>
      <c r="B102">
        <v>35</v>
      </c>
      <c r="C102">
        <v>2006</v>
      </c>
      <c r="D102">
        <v>2057</v>
      </c>
      <c r="E102">
        <v>2188</v>
      </c>
      <c r="F102" s="1">
        <f t="shared" si="16"/>
        <v>2083.6666666666665</v>
      </c>
      <c r="G102" s="14"/>
      <c r="H102">
        <v>35</v>
      </c>
      <c r="I102">
        <v>2027</v>
      </c>
      <c r="J102">
        <v>1984</v>
      </c>
      <c r="K102">
        <v>1970</v>
      </c>
      <c r="L102" s="1">
        <f t="shared" si="17"/>
        <v>1993.6666666666667</v>
      </c>
    </row>
    <row r="103" spans="1:12" x14ac:dyDescent="0.2">
      <c r="A103" s="12"/>
      <c r="B103">
        <v>36</v>
      </c>
      <c r="C103">
        <v>2050</v>
      </c>
      <c r="D103">
        <v>2107</v>
      </c>
      <c r="E103">
        <v>2014</v>
      </c>
      <c r="F103" s="1">
        <f t="shared" si="16"/>
        <v>2057</v>
      </c>
      <c r="G103" s="14"/>
      <c r="H103">
        <v>36</v>
      </c>
      <c r="I103">
        <v>2023</v>
      </c>
      <c r="J103">
        <v>1985</v>
      </c>
      <c r="K103">
        <v>1950</v>
      </c>
      <c r="L103" s="1">
        <f t="shared" si="17"/>
        <v>1986</v>
      </c>
    </row>
    <row r="104" spans="1:12" x14ac:dyDescent="0.2">
      <c r="A104" s="12"/>
      <c r="B104">
        <v>37</v>
      </c>
      <c r="C104">
        <v>1965</v>
      </c>
      <c r="D104">
        <v>1970</v>
      </c>
      <c r="E104">
        <v>1898</v>
      </c>
      <c r="F104" s="1">
        <f t="shared" si="16"/>
        <v>1944.3333333333333</v>
      </c>
      <c r="G104" s="14"/>
      <c r="H104">
        <v>37</v>
      </c>
      <c r="I104">
        <v>1960</v>
      </c>
      <c r="J104">
        <v>1943</v>
      </c>
      <c r="K104">
        <v>1980</v>
      </c>
      <c r="L104" s="1">
        <f t="shared" si="17"/>
        <v>1961</v>
      </c>
    </row>
    <row r="105" spans="1:12" x14ac:dyDescent="0.2">
      <c r="A105" s="12"/>
      <c r="B105">
        <v>38</v>
      </c>
      <c r="C105">
        <v>1891</v>
      </c>
      <c r="D105">
        <v>1916</v>
      </c>
      <c r="E105">
        <v>1929</v>
      </c>
      <c r="F105" s="1">
        <f t="shared" si="16"/>
        <v>1912</v>
      </c>
      <c r="G105" s="14"/>
      <c r="H105">
        <v>38</v>
      </c>
      <c r="I105">
        <v>1981</v>
      </c>
      <c r="J105">
        <v>1996</v>
      </c>
      <c r="K105">
        <v>1856</v>
      </c>
      <c r="L105" s="1">
        <f t="shared" si="17"/>
        <v>1944.3333333333333</v>
      </c>
    </row>
    <row r="106" spans="1:12" x14ac:dyDescent="0.2">
      <c r="A106" s="12"/>
      <c r="B106">
        <v>39</v>
      </c>
      <c r="C106">
        <v>1850</v>
      </c>
      <c r="D106">
        <v>1894</v>
      </c>
      <c r="E106">
        <v>1855</v>
      </c>
      <c r="F106" s="1">
        <f t="shared" si="16"/>
        <v>1866.3333333333333</v>
      </c>
      <c r="G106" s="14"/>
      <c r="H106">
        <v>39</v>
      </c>
      <c r="I106">
        <v>1863</v>
      </c>
      <c r="J106">
        <v>1816</v>
      </c>
      <c r="K106">
        <v>1819</v>
      </c>
      <c r="L106" s="1">
        <f t="shared" si="17"/>
        <v>1832.6666666666667</v>
      </c>
    </row>
    <row r="107" spans="1:12" x14ac:dyDescent="0.2">
      <c r="A107" s="12"/>
      <c r="B107">
        <v>40</v>
      </c>
      <c r="C107">
        <v>1940</v>
      </c>
      <c r="D107">
        <v>1826</v>
      </c>
      <c r="E107">
        <v>1860</v>
      </c>
      <c r="F107" s="1">
        <f t="shared" si="16"/>
        <v>1875.3333333333333</v>
      </c>
      <c r="G107" s="14"/>
      <c r="H107">
        <v>40</v>
      </c>
      <c r="I107">
        <v>1840</v>
      </c>
      <c r="J107">
        <v>1845</v>
      </c>
      <c r="K107">
        <v>1856</v>
      </c>
      <c r="L107" s="1">
        <f t="shared" si="17"/>
        <v>1847</v>
      </c>
    </row>
    <row r="108" spans="1:12" x14ac:dyDescent="0.2">
      <c r="A108" s="12"/>
      <c r="B108">
        <v>41</v>
      </c>
      <c r="C108">
        <v>1905</v>
      </c>
      <c r="D108">
        <v>1853</v>
      </c>
      <c r="E108">
        <v>1832</v>
      </c>
      <c r="F108" s="1">
        <f t="shared" si="16"/>
        <v>1863.3333333333333</v>
      </c>
      <c r="G108" s="14"/>
      <c r="H108">
        <v>41</v>
      </c>
      <c r="I108">
        <v>1730</v>
      </c>
      <c r="J108">
        <v>1893</v>
      </c>
      <c r="K108">
        <v>1919</v>
      </c>
      <c r="L108" s="1">
        <f t="shared" si="17"/>
        <v>1847.3333333333333</v>
      </c>
    </row>
    <row r="109" spans="1:12" x14ac:dyDescent="0.2">
      <c r="A109" s="12"/>
      <c r="B109">
        <v>42</v>
      </c>
      <c r="C109">
        <v>1810</v>
      </c>
      <c r="D109">
        <v>1851</v>
      </c>
      <c r="E109">
        <v>1846</v>
      </c>
      <c r="F109" s="1">
        <f t="shared" si="16"/>
        <v>1835.6666666666667</v>
      </c>
      <c r="G109" s="14"/>
      <c r="H109">
        <v>42</v>
      </c>
      <c r="I109">
        <v>1768</v>
      </c>
      <c r="J109">
        <v>1700</v>
      </c>
      <c r="K109">
        <v>1854</v>
      </c>
      <c r="L109" s="1">
        <f t="shared" si="17"/>
        <v>1774</v>
      </c>
    </row>
    <row r="110" spans="1:12" x14ac:dyDescent="0.2">
      <c r="A110" s="12"/>
      <c r="B110">
        <v>43</v>
      </c>
      <c r="C110">
        <v>1806</v>
      </c>
      <c r="D110">
        <v>1749</v>
      </c>
      <c r="E110">
        <v>1731</v>
      </c>
      <c r="F110" s="1">
        <f t="shared" si="16"/>
        <v>1762</v>
      </c>
      <c r="G110" s="14"/>
      <c r="H110">
        <v>43</v>
      </c>
      <c r="I110">
        <v>1730</v>
      </c>
      <c r="J110">
        <v>1662</v>
      </c>
      <c r="K110">
        <v>1728</v>
      </c>
      <c r="L110" s="1">
        <f t="shared" si="17"/>
        <v>1706.6666666666667</v>
      </c>
    </row>
    <row r="111" spans="1:12" x14ac:dyDescent="0.2">
      <c r="A111" s="12"/>
      <c r="B111">
        <v>44</v>
      </c>
      <c r="C111">
        <v>1866</v>
      </c>
      <c r="D111">
        <v>1728</v>
      </c>
      <c r="E111">
        <v>1762</v>
      </c>
      <c r="F111" s="1">
        <f t="shared" si="16"/>
        <v>1785.3333333333333</v>
      </c>
      <c r="G111" s="14"/>
      <c r="H111">
        <v>44</v>
      </c>
      <c r="I111">
        <v>1665</v>
      </c>
      <c r="J111">
        <v>1655</v>
      </c>
      <c r="K111">
        <v>1649</v>
      </c>
      <c r="L111" s="1">
        <f t="shared" si="17"/>
        <v>1656.3333333333333</v>
      </c>
    </row>
    <row r="112" spans="1:12" x14ac:dyDescent="0.2">
      <c r="A112" s="12"/>
      <c r="B112">
        <v>45</v>
      </c>
      <c r="C112">
        <v>1640</v>
      </c>
      <c r="D112">
        <v>1757</v>
      </c>
      <c r="E112">
        <v>1620</v>
      </c>
      <c r="F112" s="1">
        <f t="shared" si="16"/>
        <v>1672.3333333333333</v>
      </c>
      <c r="G112" s="14"/>
      <c r="H112">
        <v>45</v>
      </c>
      <c r="I112">
        <v>1644</v>
      </c>
      <c r="J112">
        <v>1762</v>
      </c>
      <c r="K112">
        <v>1734</v>
      </c>
      <c r="L112" s="1">
        <f t="shared" si="17"/>
        <v>1713.3333333333333</v>
      </c>
    </row>
    <row r="113" spans="1:17" x14ac:dyDescent="0.2">
      <c r="A113" s="12"/>
      <c r="B113">
        <v>46</v>
      </c>
      <c r="C113">
        <v>1632</v>
      </c>
      <c r="D113">
        <v>1691</v>
      </c>
      <c r="E113">
        <v>1695</v>
      </c>
      <c r="F113" s="1">
        <f t="shared" si="16"/>
        <v>1672.6666666666667</v>
      </c>
      <c r="G113" s="14"/>
      <c r="H113">
        <v>46</v>
      </c>
      <c r="I113">
        <v>1537</v>
      </c>
      <c r="J113">
        <v>1576</v>
      </c>
      <c r="K113">
        <v>1589</v>
      </c>
      <c r="L113" s="1">
        <f t="shared" si="17"/>
        <v>1567.3333333333333</v>
      </c>
    </row>
    <row r="114" spans="1:17" x14ac:dyDescent="0.2">
      <c r="A114" s="12"/>
      <c r="B114">
        <v>47</v>
      </c>
      <c r="C114">
        <v>1518</v>
      </c>
      <c r="D114">
        <v>1746</v>
      </c>
      <c r="E114">
        <v>1618</v>
      </c>
      <c r="F114" s="1">
        <f t="shared" si="16"/>
        <v>1627.3333333333333</v>
      </c>
      <c r="G114" s="14"/>
      <c r="H114">
        <v>47</v>
      </c>
      <c r="I114">
        <v>1575</v>
      </c>
      <c r="J114">
        <v>1598</v>
      </c>
      <c r="K114">
        <v>1568</v>
      </c>
      <c r="L114" s="1">
        <f t="shared" si="17"/>
        <v>1580.3333333333333</v>
      </c>
    </row>
    <row r="115" spans="1:17" x14ac:dyDescent="0.2">
      <c r="A115" s="12"/>
      <c r="B115">
        <v>48</v>
      </c>
      <c r="C115">
        <v>1733</v>
      </c>
      <c r="D115">
        <v>1651</v>
      </c>
      <c r="E115">
        <v>1613</v>
      </c>
      <c r="F115" s="1">
        <f>AVERAGE(C114:E114)</f>
        <v>1627.3333333333333</v>
      </c>
      <c r="G115" s="14"/>
      <c r="H115">
        <v>48</v>
      </c>
      <c r="I115">
        <v>1562</v>
      </c>
      <c r="J115">
        <v>1593</v>
      </c>
      <c r="K115">
        <v>1637</v>
      </c>
      <c r="L115" s="1">
        <f t="shared" si="17"/>
        <v>1597.3333333333333</v>
      </c>
    </row>
    <row r="117" spans="1:17" x14ac:dyDescent="0.2">
      <c r="N117" s="19" t="s">
        <v>15</v>
      </c>
      <c r="O117" s="19"/>
      <c r="P117" s="19"/>
      <c r="Q117" s="19"/>
    </row>
    <row r="118" spans="1:17" x14ac:dyDescent="0.2">
      <c r="H118" t="s">
        <v>19</v>
      </c>
      <c r="N118" s="2" t="s">
        <v>5</v>
      </c>
      <c r="O118" s="8" t="s">
        <v>16</v>
      </c>
      <c r="P118" s="8" t="s">
        <v>17</v>
      </c>
      <c r="Q118" s="8" t="s">
        <v>18</v>
      </c>
    </row>
    <row r="119" spans="1:17" x14ac:dyDescent="0.2">
      <c r="H119" t="s">
        <v>5</v>
      </c>
      <c r="I119" t="s">
        <v>17</v>
      </c>
      <c r="J119" t="s">
        <v>18</v>
      </c>
      <c r="N119" s="2">
        <v>1</v>
      </c>
      <c r="O119" s="8">
        <v>2.7</v>
      </c>
      <c r="P119" s="8">
        <f>O119/2.7</f>
        <v>1</v>
      </c>
      <c r="Q119" s="9">
        <f>N119*P119</f>
        <v>1</v>
      </c>
    </row>
    <row r="120" spans="1:17" x14ac:dyDescent="0.2">
      <c r="H120">
        <v>1</v>
      </c>
      <c r="I120">
        <v>0.77777777800000003</v>
      </c>
      <c r="J120" s="10">
        <f>H120*I120</f>
        <v>0.77777777800000003</v>
      </c>
      <c r="N120" s="2">
        <f t="shared" ref="N120:N166" si="18">N119+1</f>
        <v>2</v>
      </c>
      <c r="O120" s="8">
        <v>2.7</v>
      </c>
      <c r="P120" s="8">
        <f t="shared" ref="P120:P166" si="19">O120/2.7</f>
        <v>1</v>
      </c>
      <c r="Q120" s="9">
        <f t="shared" ref="Q120:Q166" si="20">N120*P120</f>
        <v>2</v>
      </c>
    </row>
    <row r="121" spans="1:17" x14ac:dyDescent="0.2">
      <c r="H121">
        <v>2</v>
      </c>
      <c r="I121">
        <v>0.77777777800000003</v>
      </c>
      <c r="J121" s="10">
        <f t="shared" ref="J121:J167" si="21">H121*I121</f>
        <v>1.5555555560000001</v>
      </c>
      <c r="N121" s="2">
        <f t="shared" si="18"/>
        <v>3</v>
      </c>
      <c r="O121" s="8">
        <v>2.7</v>
      </c>
      <c r="P121" s="8">
        <f t="shared" si="19"/>
        <v>1</v>
      </c>
      <c r="Q121" s="9">
        <f t="shared" si="20"/>
        <v>3</v>
      </c>
    </row>
    <row r="122" spans="1:17" x14ac:dyDescent="0.2">
      <c r="H122">
        <v>3</v>
      </c>
      <c r="I122">
        <v>0.77777777800000003</v>
      </c>
      <c r="J122" s="10">
        <f t="shared" si="21"/>
        <v>2.3333333340000002</v>
      </c>
      <c r="N122" s="2">
        <f t="shared" si="18"/>
        <v>4</v>
      </c>
      <c r="O122" s="8">
        <v>2.7</v>
      </c>
      <c r="P122" s="8">
        <f t="shared" si="19"/>
        <v>1</v>
      </c>
      <c r="Q122" s="9">
        <f t="shared" si="20"/>
        <v>4</v>
      </c>
    </row>
    <row r="123" spans="1:17" x14ac:dyDescent="0.2">
      <c r="H123">
        <v>4</v>
      </c>
      <c r="I123">
        <v>0.77777777800000003</v>
      </c>
      <c r="J123" s="10">
        <f t="shared" si="21"/>
        <v>3.1111111120000001</v>
      </c>
      <c r="N123" s="2">
        <f t="shared" si="18"/>
        <v>5</v>
      </c>
      <c r="O123" s="8">
        <v>2.7</v>
      </c>
      <c r="P123" s="8">
        <f t="shared" si="19"/>
        <v>1</v>
      </c>
      <c r="Q123" s="9">
        <f t="shared" si="20"/>
        <v>5</v>
      </c>
    </row>
    <row r="124" spans="1:17" x14ac:dyDescent="0.2">
      <c r="H124">
        <v>5</v>
      </c>
      <c r="I124">
        <v>0.77777777800000003</v>
      </c>
      <c r="J124" s="10">
        <f t="shared" si="21"/>
        <v>3.88888889</v>
      </c>
      <c r="N124" s="2">
        <f t="shared" si="18"/>
        <v>6</v>
      </c>
      <c r="O124" s="8">
        <v>2.7</v>
      </c>
      <c r="P124" s="8">
        <f t="shared" si="19"/>
        <v>1</v>
      </c>
      <c r="Q124" s="9">
        <f t="shared" si="20"/>
        <v>6</v>
      </c>
    </row>
    <row r="125" spans="1:17" x14ac:dyDescent="0.2">
      <c r="H125">
        <v>6</v>
      </c>
      <c r="I125">
        <v>0.77777777800000003</v>
      </c>
      <c r="J125" s="10">
        <f t="shared" si="21"/>
        <v>4.6666666680000004</v>
      </c>
      <c r="N125" s="2">
        <f t="shared" si="18"/>
        <v>7</v>
      </c>
      <c r="O125" s="8">
        <v>2.7</v>
      </c>
      <c r="P125" s="8">
        <f t="shared" si="19"/>
        <v>1</v>
      </c>
      <c r="Q125" s="9">
        <f t="shared" si="20"/>
        <v>7</v>
      </c>
    </row>
    <row r="126" spans="1:17" x14ac:dyDescent="0.2">
      <c r="H126">
        <v>7</v>
      </c>
      <c r="I126">
        <v>0.77777777800000003</v>
      </c>
      <c r="J126" s="10">
        <f t="shared" si="21"/>
        <v>5.4444444460000003</v>
      </c>
      <c r="N126" s="2">
        <f t="shared" si="18"/>
        <v>8</v>
      </c>
      <c r="O126" s="8">
        <v>2.7</v>
      </c>
      <c r="P126" s="8">
        <f t="shared" si="19"/>
        <v>1</v>
      </c>
      <c r="Q126" s="9">
        <f t="shared" si="20"/>
        <v>8</v>
      </c>
    </row>
    <row r="127" spans="1:17" x14ac:dyDescent="0.2">
      <c r="H127">
        <v>8</v>
      </c>
      <c r="I127">
        <v>0.77777777800000003</v>
      </c>
      <c r="J127" s="10">
        <f t="shared" si="21"/>
        <v>6.2222222240000002</v>
      </c>
      <c r="N127" s="2">
        <f t="shared" si="18"/>
        <v>9</v>
      </c>
      <c r="O127" s="8">
        <f>(2.7*3 + 2.5)/4</f>
        <v>2.6500000000000004</v>
      </c>
      <c r="P127" s="8">
        <f>O127/2.7</f>
        <v>0.98148148148148151</v>
      </c>
      <c r="Q127" s="9">
        <f t="shared" si="20"/>
        <v>8.8333333333333339</v>
      </c>
    </row>
    <row r="128" spans="1:17" x14ac:dyDescent="0.2">
      <c r="H128">
        <v>9</v>
      </c>
      <c r="I128">
        <v>0.77777777800000003</v>
      </c>
      <c r="J128" s="10">
        <f t="shared" si="21"/>
        <v>7.0000000020000002</v>
      </c>
      <c r="N128" s="2">
        <f t="shared" si="18"/>
        <v>10</v>
      </c>
      <c r="O128" s="8">
        <f xml:space="preserve"> (2.7*2 + 2.5*2)/4</f>
        <v>2.6</v>
      </c>
      <c r="P128" s="8">
        <f t="shared" si="19"/>
        <v>0.96296296296296291</v>
      </c>
      <c r="Q128" s="9">
        <f t="shared" si="20"/>
        <v>9.6296296296296298</v>
      </c>
    </row>
    <row r="129" spans="8:17" x14ac:dyDescent="0.2">
      <c r="H129">
        <v>10</v>
      </c>
      <c r="I129">
        <v>0.77777777800000003</v>
      </c>
      <c r="J129" s="10">
        <f t="shared" si="21"/>
        <v>7.7777777800000001</v>
      </c>
      <c r="N129" s="2">
        <f t="shared" si="18"/>
        <v>11</v>
      </c>
      <c r="O129" s="8">
        <f>(2.5*3 + 2.7)/4</f>
        <v>2.5499999999999998</v>
      </c>
      <c r="P129" s="8">
        <f t="shared" si="19"/>
        <v>0.94444444444444431</v>
      </c>
      <c r="Q129" s="9">
        <f t="shared" si="20"/>
        <v>10.388888888888888</v>
      </c>
    </row>
    <row r="130" spans="8:17" x14ac:dyDescent="0.2">
      <c r="H130">
        <v>11</v>
      </c>
      <c r="I130">
        <v>0.77777777800000003</v>
      </c>
      <c r="J130" s="10">
        <f t="shared" si="21"/>
        <v>8.555555558</v>
      </c>
      <c r="N130" s="2">
        <f t="shared" si="18"/>
        <v>12</v>
      </c>
      <c r="O130" s="8">
        <f>2.5</f>
        <v>2.5</v>
      </c>
      <c r="P130" s="8">
        <f t="shared" si="19"/>
        <v>0.92592592592592582</v>
      </c>
      <c r="Q130" s="9">
        <f t="shared" si="20"/>
        <v>11.111111111111111</v>
      </c>
    </row>
    <row r="131" spans="8:17" x14ac:dyDescent="0.2">
      <c r="H131">
        <v>12</v>
      </c>
      <c r="I131">
        <v>0.77777777800000003</v>
      </c>
      <c r="J131" s="10">
        <f t="shared" si="21"/>
        <v>9.3333333360000008</v>
      </c>
      <c r="N131" s="2">
        <f t="shared" si="18"/>
        <v>13</v>
      </c>
      <c r="O131" s="8">
        <f>(2.5*3 + 2.4)/4</f>
        <v>2.4750000000000001</v>
      </c>
      <c r="P131" s="8">
        <f t="shared" si="19"/>
        <v>0.91666666666666663</v>
      </c>
      <c r="Q131" s="9">
        <f t="shared" si="20"/>
        <v>11.916666666666666</v>
      </c>
    </row>
    <row r="132" spans="8:17" x14ac:dyDescent="0.2">
      <c r="H132">
        <v>13</v>
      </c>
      <c r="I132">
        <v>0.77777777800000003</v>
      </c>
      <c r="J132" s="10">
        <f t="shared" si="21"/>
        <v>10.111111114</v>
      </c>
      <c r="N132" s="2">
        <f t="shared" si="18"/>
        <v>14</v>
      </c>
      <c r="O132" s="8">
        <f>(2.4*2 + 2.5*2)/4</f>
        <v>2.4500000000000002</v>
      </c>
      <c r="P132" s="8">
        <f t="shared" si="19"/>
        <v>0.90740740740740744</v>
      </c>
      <c r="Q132" s="9">
        <f t="shared" si="20"/>
        <v>12.703703703703704</v>
      </c>
    </row>
    <row r="133" spans="8:17" x14ac:dyDescent="0.2">
      <c r="H133">
        <v>14</v>
      </c>
      <c r="I133">
        <v>0.77777777800000003</v>
      </c>
      <c r="J133" s="10">
        <f t="shared" si="21"/>
        <v>10.888888892000001</v>
      </c>
      <c r="N133" s="2">
        <f t="shared" si="18"/>
        <v>15</v>
      </c>
      <c r="O133" s="8">
        <f>(2.4*3 + 2.5)/4</f>
        <v>2.4249999999999998</v>
      </c>
      <c r="P133" s="8">
        <f t="shared" si="19"/>
        <v>0.89814814814814803</v>
      </c>
      <c r="Q133" s="9">
        <f t="shared" si="20"/>
        <v>13.47222222222222</v>
      </c>
    </row>
    <row r="134" spans="8:17" x14ac:dyDescent="0.2">
      <c r="H134">
        <v>15</v>
      </c>
      <c r="I134">
        <v>0.77777777800000003</v>
      </c>
      <c r="J134" s="10">
        <f t="shared" si="21"/>
        <v>11.66666667</v>
      </c>
      <c r="N134" s="2">
        <f t="shared" si="18"/>
        <v>16</v>
      </c>
      <c r="O134" s="8">
        <v>2.4</v>
      </c>
      <c r="P134" s="8">
        <f t="shared" si="19"/>
        <v>0.88888888888888884</v>
      </c>
      <c r="Q134" s="9">
        <f t="shared" si="20"/>
        <v>14.222222222222221</v>
      </c>
    </row>
    <row r="135" spans="8:17" x14ac:dyDescent="0.2">
      <c r="H135">
        <v>16</v>
      </c>
      <c r="I135">
        <v>0.77777777800000003</v>
      </c>
      <c r="J135" s="10">
        <f t="shared" si="21"/>
        <v>12.444444448</v>
      </c>
      <c r="N135" s="2">
        <f t="shared" si="18"/>
        <v>17</v>
      </c>
      <c r="O135" s="8">
        <v>2.4</v>
      </c>
      <c r="P135" s="8">
        <f t="shared" si="19"/>
        <v>0.88888888888888884</v>
      </c>
      <c r="Q135" s="9">
        <f t="shared" si="20"/>
        <v>15.111111111111111</v>
      </c>
    </row>
    <row r="136" spans="8:17" x14ac:dyDescent="0.2">
      <c r="H136">
        <v>17</v>
      </c>
      <c r="I136">
        <v>0.77777777800000003</v>
      </c>
      <c r="J136" s="10">
        <f t="shared" si="21"/>
        <v>13.222222226000001</v>
      </c>
      <c r="N136" s="2">
        <f t="shared" si="18"/>
        <v>18</v>
      </c>
      <c r="O136" s="8">
        <v>2.4</v>
      </c>
      <c r="P136" s="8">
        <f t="shared" si="19"/>
        <v>0.88888888888888884</v>
      </c>
      <c r="Q136" s="9">
        <f t="shared" si="20"/>
        <v>16</v>
      </c>
    </row>
    <row r="137" spans="8:17" x14ac:dyDescent="0.2">
      <c r="H137">
        <v>18</v>
      </c>
      <c r="I137">
        <v>0.77777777800000003</v>
      </c>
      <c r="J137" s="10">
        <f t="shared" si="21"/>
        <v>14.000000004</v>
      </c>
      <c r="N137" s="2">
        <f t="shared" si="18"/>
        <v>19</v>
      </c>
      <c r="O137" s="8">
        <v>2.4</v>
      </c>
      <c r="P137" s="8">
        <f t="shared" si="19"/>
        <v>0.88888888888888884</v>
      </c>
      <c r="Q137" s="9">
        <f t="shared" si="20"/>
        <v>16.888888888888889</v>
      </c>
    </row>
    <row r="138" spans="8:17" x14ac:dyDescent="0.2">
      <c r="H138">
        <v>19</v>
      </c>
      <c r="I138">
        <v>0.77777777800000003</v>
      </c>
      <c r="J138" s="10">
        <f t="shared" si="21"/>
        <v>14.777777782000001</v>
      </c>
      <c r="N138" s="2">
        <f t="shared" si="18"/>
        <v>20</v>
      </c>
      <c r="O138" s="8">
        <v>2.4</v>
      </c>
      <c r="P138" s="8">
        <f t="shared" si="19"/>
        <v>0.88888888888888884</v>
      </c>
      <c r="Q138" s="9">
        <f t="shared" si="20"/>
        <v>17.777777777777779</v>
      </c>
    </row>
    <row r="139" spans="8:17" x14ac:dyDescent="0.2">
      <c r="H139">
        <v>20</v>
      </c>
      <c r="I139">
        <v>0.77777777800000003</v>
      </c>
      <c r="J139" s="10">
        <f t="shared" si="21"/>
        <v>15.55555556</v>
      </c>
      <c r="N139" s="2">
        <f t="shared" si="18"/>
        <v>21</v>
      </c>
      <c r="O139" s="8">
        <v>2.4</v>
      </c>
      <c r="P139" s="8">
        <f t="shared" si="19"/>
        <v>0.88888888888888884</v>
      </c>
      <c r="Q139" s="9">
        <f t="shared" si="20"/>
        <v>18.666666666666664</v>
      </c>
    </row>
    <row r="140" spans="8:17" x14ac:dyDescent="0.2">
      <c r="H140">
        <v>21</v>
      </c>
      <c r="I140">
        <v>0.77777777800000003</v>
      </c>
      <c r="J140" s="10">
        <f t="shared" si="21"/>
        <v>16.333333337999999</v>
      </c>
      <c r="N140" s="2">
        <f t="shared" si="18"/>
        <v>22</v>
      </c>
      <c r="O140" s="8">
        <v>2.4</v>
      </c>
      <c r="P140" s="8">
        <f t="shared" si="19"/>
        <v>0.88888888888888884</v>
      </c>
      <c r="Q140" s="9">
        <f t="shared" si="20"/>
        <v>19.555555555555554</v>
      </c>
    </row>
    <row r="141" spans="8:17" x14ac:dyDescent="0.2">
      <c r="H141">
        <v>22</v>
      </c>
      <c r="I141">
        <v>0.77777777800000003</v>
      </c>
      <c r="J141" s="10">
        <f t="shared" si="21"/>
        <v>17.111111116</v>
      </c>
      <c r="N141" s="2">
        <f t="shared" si="18"/>
        <v>23</v>
      </c>
      <c r="O141" s="8">
        <v>2.4</v>
      </c>
      <c r="P141" s="8">
        <f t="shared" si="19"/>
        <v>0.88888888888888884</v>
      </c>
      <c r="Q141" s="9">
        <f t="shared" si="20"/>
        <v>20.444444444444443</v>
      </c>
    </row>
    <row r="142" spans="8:17" x14ac:dyDescent="0.2">
      <c r="H142">
        <v>23</v>
      </c>
      <c r="I142">
        <v>0.77777777800000003</v>
      </c>
      <c r="J142" s="10">
        <f t="shared" si="21"/>
        <v>17.888888894000001</v>
      </c>
      <c r="N142" s="2">
        <f t="shared" si="18"/>
        <v>24</v>
      </c>
      <c r="O142" s="8">
        <v>2.4</v>
      </c>
      <c r="P142" s="8">
        <f t="shared" si="19"/>
        <v>0.88888888888888884</v>
      </c>
      <c r="Q142" s="9">
        <f t="shared" si="20"/>
        <v>21.333333333333332</v>
      </c>
    </row>
    <row r="143" spans="8:17" x14ac:dyDescent="0.2">
      <c r="H143">
        <v>24</v>
      </c>
      <c r="I143">
        <v>0.77777777800000003</v>
      </c>
      <c r="J143" s="10">
        <f t="shared" si="21"/>
        <v>18.666666672000002</v>
      </c>
      <c r="N143" s="2">
        <f t="shared" si="18"/>
        <v>25</v>
      </c>
      <c r="O143" s="8">
        <v>2.4</v>
      </c>
      <c r="P143" s="8">
        <f t="shared" si="19"/>
        <v>0.88888888888888884</v>
      </c>
      <c r="Q143" s="9">
        <f t="shared" si="20"/>
        <v>22.222222222222221</v>
      </c>
    </row>
    <row r="144" spans="8:17" x14ac:dyDescent="0.2">
      <c r="H144">
        <v>25</v>
      </c>
      <c r="I144">
        <v>0.77777777800000003</v>
      </c>
      <c r="J144" s="10">
        <f t="shared" si="21"/>
        <v>19.444444450000002</v>
      </c>
      <c r="N144" s="2">
        <f t="shared" si="18"/>
        <v>26</v>
      </c>
      <c r="O144" s="8">
        <v>2.4</v>
      </c>
      <c r="P144" s="8">
        <f t="shared" si="19"/>
        <v>0.88888888888888884</v>
      </c>
      <c r="Q144" s="9">
        <f t="shared" si="20"/>
        <v>23.111111111111111</v>
      </c>
    </row>
    <row r="145" spans="8:17" x14ac:dyDescent="0.2">
      <c r="H145">
        <v>26</v>
      </c>
      <c r="I145">
        <v>0.77777777800000003</v>
      </c>
      <c r="J145" s="10">
        <f t="shared" si="21"/>
        <v>20.222222228</v>
      </c>
      <c r="N145" s="2">
        <f t="shared" si="18"/>
        <v>27</v>
      </c>
      <c r="O145" s="8">
        <v>2.4</v>
      </c>
      <c r="P145" s="8">
        <f t="shared" si="19"/>
        <v>0.88888888888888884</v>
      </c>
      <c r="Q145" s="9">
        <f t="shared" si="20"/>
        <v>24</v>
      </c>
    </row>
    <row r="146" spans="8:17" x14ac:dyDescent="0.2">
      <c r="H146">
        <v>27</v>
      </c>
      <c r="I146">
        <v>0.77777777800000003</v>
      </c>
      <c r="J146" s="10">
        <f t="shared" si="21"/>
        <v>21.000000006</v>
      </c>
      <c r="N146" s="2">
        <f t="shared" si="18"/>
        <v>28</v>
      </c>
      <c r="O146" s="8">
        <v>2.4</v>
      </c>
      <c r="P146" s="8">
        <f t="shared" si="19"/>
        <v>0.88888888888888884</v>
      </c>
      <c r="Q146" s="9">
        <f t="shared" si="20"/>
        <v>24.888888888888886</v>
      </c>
    </row>
    <row r="147" spans="8:17" x14ac:dyDescent="0.2">
      <c r="H147">
        <v>28</v>
      </c>
      <c r="I147">
        <v>0.77777777800000003</v>
      </c>
      <c r="J147" s="10">
        <f t="shared" si="21"/>
        <v>21.777777784000001</v>
      </c>
      <c r="N147" s="2">
        <f t="shared" si="18"/>
        <v>29</v>
      </c>
      <c r="O147" s="8">
        <v>2.4</v>
      </c>
      <c r="P147" s="8">
        <f t="shared" si="19"/>
        <v>0.88888888888888884</v>
      </c>
      <c r="Q147" s="9">
        <f t="shared" si="20"/>
        <v>25.777777777777775</v>
      </c>
    </row>
    <row r="148" spans="8:17" x14ac:dyDescent="0.2">
      <c r="H148">
        <v>29</v>
      </c>
      <c r="I148">
        <v>0.77777777800000003</v>
      </c>
      <c r="J148" s="10">
        <f t="shared" si="21"/>
        <v>22.555555562000002</v>
      </c>
      <c r="N148" s="2">
        <f t="shared" si="18"/>
        <v>30</v>
      </c>
      <c r="O148" s="8">
        <v>2.4</v>
      </c>
      <c r="P148" s="8">
        <f t="shared" si="19"/>
        <v>0.88888888888888884</v>
      </c>
      <c r="Q148" s="9">
        <f t="shared" si="20"/>
        <v>26.666666666666664</v>
      </c>
    </row>
    <row r="149" spans="8:17" x14ac:dyDescent="0.2">
      <c r="H149">
        <v>30</v>
      </c>
      <c r="I149">
        <v>0.77777777800000003</v>
      </c>
      <c r="J149" s="10">
        <f t="shared" si="21"/>
        <v>23.333333339999999</v>
      </c>
      <c r="N149" s="2">
        <f t="shared" si="18"/>
        <v>31</v>
      </c>
      <c r="O149" s="8">
        <v>2.4</v>
      </c>
      <c r="P149" s="8">
        <f t="shared" si="19"/>
        <v>0.88888888888888884</v>
      </c>
      <c r="Q149" s="9">
        <f t="shared" si="20"/>
        <v>27.555555555555554</v>
      </c>
    </row>
    <row r="150" spans="8:17" x14ac:dyDescent="0.2">
      <c r="H150">
        <v>31</v>
      </c>
      <c r="I150">
        <v>0.77777777800000003</v>
      </c>
      <c r="J150" s="10">
        <f t="shared" si="21"/>
        <v>24.111111118</v>
      </c>
      <c r="N150" s="2">
        <f t="shared" si="18"/>
        <v>32</v>
      </c>
      <c r="O150" s="8">
        <v>2.4</v>
      </c>
      <c r="P150" s="8">
        <f t="shared" si="19"/>
        <v>0.88888888888888884</v>
      </c>
      <c r="Q150" s="9">
        <f t="shared" si="20"/>
        <v>28.444444444444443</v>
      </c>
    </row>
    <row r="151" spans="8:17" x14ac:dyDescent="0.2">
      <c r="H151">
        <v>32</v>
      </c>
      <c r="I151">
        <v>0.77777777800000003</v>
      </c>
      <c r="J151" s="10">
        <f t="shared" si="21"/>
        <v>24.888888896000001</v>
      </c>
      <c r="N151" s="2">
        <f t="shared" si="18"/>
        <v>33</v>
      </c>
      <c r="O151" s="8">
        <v>2.4</v>
      </c>
      <c r="P151" s="8">
        <f t="shared" si="19"/>
        <v>0.88888888888888884</v>
      </c>
      <c r="Q151" s="9">
        <f t="shared" si="20"/>
        <v>29.333333333333332</v>
      </c>
    </row>
    <row r="152" spans="8:17" x14ac:dyDescent="0.2">
      <c r="H152">
        <v>33</v>
      </c>
      <c r="I152">
        <v>0.77777777800000003</v>
      </c>
      <c r="J152" s="10">
        <f t="shared" si="21"/>
        <v>25.666666674000002</v>
      </c>
      <c r="N152" s="2">
        <f t="shared" si="18"/>
        <v>34</v>
      </c>
      <c r="O152" s="8">
        <v>2.4</v>
      </c>
      <c r="P152" s="8">
        <f t="shared" si="19"/>
        <v>0.88888888888888884</v>
      </c>
      <c r="Q152" s="9">
        <f t="shared" si="20"/>
        <v>30.222222222222221</v>
      </c>
    </row>
    <row r="153" spans="8:17" x14ac:dyDescent="0.2">
      <c r="H153">
        <v>34</v>
      </c>
      <c r="I153">
        <v>0.77777777800000003</v>
      </c>
      <c r="J153" s="10">
        <f t="shared" si="21"/>
        <v>26.444444452000003</v>
      </c>
      <c r="N153" s="2">
        <f t="shared" si="18"/>
        <v>35</v>
      </c>
      <c r="O153" s="8">
        <v>2.4</v>
      </c>
      <c r="P153" s="8">
        <f t="shared" si="19"/>
        <v>0.88888888888888884</v>
      </c>
      <c r="Q153" s="9">
        <f t="shared" si="20"/>
        <v>31.111111111111111</v>
      </c>
    </row>
    <row r="154" spans="8:17" x14ac:dyDescent="0.2">
      <c r="H154">
        <v>35</v>
      </c>
      <c r="I154">
        <v>0.77777777800000003</v>
      </c>
      <c r="J154" s="10">
        <f t="shared" si="21"/>
        <v>27.22222223</v>
      </c>
      <c r="N154" s="2">
        <f t="shared" si="18"/>
        <v>36</v>
      </c>
      <c r="O154" s="8">
        <v>2.4</v>
      </c>
      <c r="P154" s="8">
        <f t="shared" si="19"/>
        <v>0.88888888888888884</v>
      </c>
      <c r="Q154" s="9">
        <f t="shared" si="20"/>
        <v>32</v>
      </c>
    </row>
    <row r="155" spans="8:17" x14ac:dyDescent="0.2">
      <c r="H155">
        <v>36</v>
      </c>
      <c r="I155">
        <v>0.77777777800000003</v>
      </c>
      <c r="J155" s="10">
        <f t="shared" si="21"/>
        <v>28.000000008000001</v>
      </c>
      <c r="N155" s="2">
        <f t="shared" si="18"/>
        <v>37</v>
      </c>
      <c r="O155" s="8">
        <v>2.4</v>
      </c>
      <c r="P155" s="8">
        <f t="shared" si="19"/>
        <v>0.88888888888888884</v>
      </c>
      <c r="Q155" s="9">
        <f t="shared" si="20"/>
        <v>32.888888888888886</v>
      </c>
    </row>
    <row r="156" spans="8:17" x14ac:dyDescent="0.2">
      <c r="H156">
        <v>37</v>
      </c>
      <c r="I156">
        <v>0.77777777800000003</v>
      </c>
      <c r="J156" s="10">
        <f t="shared" si="21"/>
        <v>28.777777786000001</v>
      </c>
      <c r="N156" s="2">
        <f t="shared" si="18"/>
        <v>38</v>
      </c>
      <c r="O156" s="8">
        <v>2.4</v>
      </c>
      <c r="P156" s="8">
        <f t="shared" si="19"/>
        <v>0.88888888888888884</v>
      </c>
      <c r="Q156" s="9">
        <f t="shared" si="20"/>
        <v>33.777777777777779</v>
      </c>
    </row>
    <row r="157" spans="8:17" x14ac:dyDescent="0.2">
      <c r="H157">
        <v>38</v>
      </c>
      <c r="I157">
        <v>0.77777777800000003</v>
      </c>
      <c r="J157" s="10">
        <f t="shared" si="21"/>
        <v>29.555555564000002</v>
      </c>
      <c r="N157" s="2">
        <f t="shared" si="18"/>
        <v>39</v>
      </c>
      <c r="O157" s="8">
        <v>2.4</v>
      </c>
      <c r="P157" s="8">
        <f t="shared" si="19"/>
        <v>0.88888888888888884</v>
      </c>
      <c r="Q157" s="9">
        <f t="shared" si="20"/>
        <v>34.666666666666664</v>
      </c>
    </row>
    <row r="158" spans="8:17" x14ac:dyDescent="0.2">
      <c r="H158">
        <v>39</v>
      </c>
      <c r="I158">
        <v>0.77777777800000003</v>
      </c>
      <c r="J158" s="10">
        <f t="shared" si="21"/>
        <v>30.333333342</v>
      </c>
      <c r="N158" s="2">
        <f t="shared" si="18"/>
        <v>40</v>
      </c>
      <c r="O158" s="8">
        <v>2.4</v>
      </c>
      <c r="P158" s="8">
        <f t="shared" si="19"/>
        <v>0.88888888888888884</v>
      </c>
      <c r="Q158" s="9">
        <f t="shared" si="20"/>
        <v>35.555555555555557</v>
      </c>
    </row>
    <row r="159" spans="8:17" x14ac:dyDescent="0.2">
      <c r="H159">
        <v>40</v>
      </c>
      <c r="I159">
        <v>0.77777777800000003</v>
      </c>
      <c r="J159" s="10">
        <f t="shared" si="21"/>
        <v>31.11111112</v>
      </c>
      <c r="N159" s="2">
        <f t="shared" si="18"/>
        <v>41</v>
      </c>
      <c r="O159" s="8">
        <v>2.4</v>
      </c>
      <c r="P159" s="8">
        <f t="shared" si="19"/>
        <v>0.88888888888888884</v>
      </c>
      <c r="Q159" s="9">
        <f t="shared" si="20"/>
        <v>36.444444444444443</v>
      </c>
    </row>
    <row r="160" spans="8:17" x14ac:dyDescent="0.2">
      <c r="H160">
        <v>41</v>
      </c>
      <c r="I160">
        <v>0.77777777800000003</v>
      </c>
      <c r="J160" s="10">
        <f t="shared" si="21"/>
        <v>31.888888898000001</v>
      </c>
      <c r="N160" s="2">
        <f t="shared" si="18"/>
        <v>42</v>
      </c>
      <c r="O160" s="8">
        <v>2.4</v>
      </c>
      <c r="P160" s="8">
        <f t="shared" si="19"/>
        <v>0.88888888888888884</v>
      </c>
      <c r="Q160" s="9">
        <f t="shared" si="20"/>
        <v>37.333333333333329</v>
      </c>
    </row>
    <row r="161" spans="8:17" x14ac:dyDescent="0.2">
      <c r="H161">
        <v>42</v>
      </c>
      <c r="I161">
        <v>0.77777777800000003</v>
      </c>
      <c r="J161" s="10">
        <f t="shared" si="21"/>
        <v>32.666666675999998</v>
      </c>
      <c r="N161" s="2">
        <f t="shared" si="18"/>
        <v>43</v>
      </c>
      <c r="O161" s="8">
        <v>2.4</v>
      </c>
      <c r="P161" s="8">
        <f t="shared" si="19"/>
        <v>0.88888888888888884</v>
      </c>
      <c r="Q161" s="9">
        <f t="shared" si="20"/>
        <v>38.222222222222221</v>
      </c>
    </row>
    <row r="162" spans="8:17" x14ac:dyDescent="0.2">
      <c r="H162">
        <v>43</v>
      </c>
      <c r="I162">
        <v>0.77777777800000003</v>
      </c>
      <c r="J162" s="10">
        <f t="shared" si="21"/>
        <v>33.444444453999999</v>
      </c>
      <c r="N162" s="2">
        <f t="shared" si="18"/>
        <v>44</v>
      </c>
      <c r="O162" s="8">
        <v>2.4</v>
      </c>
      <c r="P162" s="8">
        <f t="shared" si="19"/>
        <v>0.88888888888888884</v>
      </c>
      <c r="Q162" s="9">
        <f t="shared" si="20"/>
        <v>39.111111111111107</v>
      </c>
    </row>
    <row r="163" spans="8:17" x14ac:dyDescent="0.2">
      <c r="H163">
        <v>44</v>
      </c>
      <c r="I163">
        <v>0.77777777800000003</v>
      </c>
      <c r="J163" s="10">
        <f t="shared" si="21"/>
        <v>34.222222232</v>
      </c>
      <c r="N163" s="2">
        <f t="shared" si="18"/>
        <v>45</v>
      </c>
      <c r="O163" s="8">
        <v>2.4</v>
      </c>
      <c r="P163" s="8">
        <f t="shared" si="19"/>
        <v>0.88888888888888884</v>
      </c>
      <c r="Q163" s="9">
        <f t="shared" si="20"/>
        <v>40</v>
      </c>
    </row>
    <row r="164" spans="8:17" x14ac:dyDescent="0.2">
      <c r="H164">
        <v>45</v>
      </c>
      <c r="I164">
        <v>0.77777777800000003</v>
      </c>
      <c r="J164" s="10">
        <f t="shared" si="21"/>
        <v>35.000000010000001</v>
      </c>
      <c r="N164" s="2">
        <f t="shared" si="18"/>
        <v>46</v>
      </c>
      <c r="O164" s="8">
        <v>2.4</v>
      </c>
      <c r="P164" s="8">
        <f t="shared" si="19"/>
        <v>0.88888888888888884</v>
      </c>
      <c r="Q164" s="9">
        <f t="shared" si="20"/>
        <v>40.888888888888886</v>
      </c>
    </row>
    <row r="165" spans="8:17" x14ac:dyDescent="0.2">
      <c r="H165">
        <v>46</v>
      </c>
      <c r="I165">
        <v>0.77777777800000003</v>
      </c>
      <c r="J165" s="10">
        <f t="shared" si="21"/>
        <v>35.777777788000002</v>
      </c>
      <c r="N165" s="2">
        <f t="shared" si="18"/>
        <v>47</v>
      </c>
      <c r="O165" s="8">
        <v>2.4</v>
      </c>
      <c r="P165" s="8">
        <f t="shared" si="19"/>
        <v>0.88888888888888884</v>
      </c>
      <c r="Q165" s="9">
        <f t="shared" si="20"/>
        <v>41.777777777777779</v>
      </c>
    </row>
    <row r="166" spans="8:17" x14ac:dyDescent="0.2">
      <c r="H166">
        <v>47</v>
      </c>
      <c r="I166">
        <v>0.77777777800000003</v>
      </c>
      <c r="J166" s="10">
        <f t="shared" si="21"/>
        <v>36.555555566000002</v>
      </c>
      <c r="N166" s="2">
        <f t="shared" si="18"/>
        <v>48</v>
      </c>
      <c r="O166" s="8">
        <v>2.4</v>
      </c>
      <c r="P166" s="8">
        <f t="shared" si="19"/>
        <v>0.88888888888888884</v>
      </c>
      <c r="Q166" s="9">
        <f t="shared" si="20"/>
        <v>42.666666666666664</v>
      </c>
    </row>
    <row r="167" spans="8:17" x14ac:dyDescent="0.2">
      <c r="H167">
        <v>48</v>
      </c>
      <c r="I167">
        <v>0.77777777800000003</v>
      </c>
      <c r="J167" s="10">
        <f t="shared" si="21"/>
        <v>37.333333344000003</v>
      </c>
    </row>
  </sheetData>
  <mergeCells count="4">
    <mergeCell ref="B1:I1"/>
    <mergeCell ref="N4:V4"/>
    <mergeCell ref="W4:Z4"/>
    <mergeCell ref="N117:Q117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Mostafa Mehrabi</cp:lastModifiedBy>
  <cp:revision>205</cp:revision>
  <dcterms:created xsi:type="dcterms:W3CDTF">2016-07-20T21:05:23Z</dcterms:created>
  <dcterms:modified xsi:type="dcterms:W3CDTF">2017-09-14T05:02:27Z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