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06"/>
  </bookViews>
  <sheets>
    <sheet name="Sheet1" sheetId="1" r:id="rId1"/>
  </sheets>
  <externalReferences>
    <externalReference r:id="rId2"/>
  </externalReference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67" i="1" l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20" i="1"/>
  <c r="Q166" i="1" l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P133" i="1"/>
  <c r="Q133" i="1" s="1"/>
  <c r="P132" i="1"/>
  <c r="Q132" i="1" s="1"/>
  <c r="P131" i="1"/>
  <c r="Q131" i="1" s="1"/>
  <c r="P130" i="1"/>
  <c r="Q130" i="1" s="1"/>
  <c r="P129" i="1"/>
  <c r="Q129" i="1" s="1"/>
  <c r="P128" i="1"/>
  <c r="Q128" i="1" s="1"/>
  <c r="P127" i="1"/>
  <c r="Q127" i="1" s="1"/>
  <c r="Q126" i="1"/>
  <c r="Q125" i="1"/>
  <c r="Q124" i="1"/>
  <c r="Q123" i="1"/>
  <c r="Q122" i="1"/>
  <c r="Q121" i="1"/>
  <c r="Q120" i="1"/>
  <c r="O120" i="1"/>
  <c r="O121" i="1" s="1"/>
  <c r="Q119" i="1"/>
  <c r="R119" i="1" s="1"/>
  <c r="O122" i="1" l="1"/>
  <c r="R121" i="1"/>
  <c r="R120" i="1"/>
  <c r="Z13" i="1"/>
  <c r="Z21" i="1"/>
  <c r="Z29" i="1"/>
  <c r="Z37" i="1"/>
  <c r="Z43" i="1"/>
  <c r="Z45" i="1"/>
  <c r="Z47" i="1"/>
  <c r="Z53" i="1"/>
  <c r="Y29" i="1"/>
  <c r="Y37" i="1"/>
  <c r="Y45" i="1"/>
  <c r="Y53" i="1"/>
  <c r="X7" i="1"/>
  <c r="X11" i="1"/>
  <c r="X13" i="1"/>
  <c r="X15" i="1"/>
  <c r="X19" i="1"/>
  <c r="X21" i="1"/>
  <c r="X23" i="1"/>
  <c r="X27" i="1"/>
  <c r="X29" i="1"/>
  <c r="X31" i="1"/>
  <c r="X35" i="1"/>
  <c r="X37" i="1"/>
  <c r="X39" i="1"/>
  <c r="X43" i="1"/>
  <c r="X45" i="1"/>
  <c r="X47" i="1"/>
  <c r="X51" i="1"/>
  <c r="X53" i="1"/>
  <c r="W7" i="1"/>
  <c r="W13" i="1"/>
  <c r="W19" i="1"/>
  <c r="W21" i="1"/>
  <c r="W23" i="1"/>
  <c r="W29" i="1"/>
  <c r="W31" i="1"/>
  <c r="W35" i="1"/>
  <c r="W39" i="1"/>
  <c r="W43" i="1"/>
  <c r="W45" i="1"/>
  <c r="W47" i="1"/>
  <c r="W51" i="1"/>
  <c r="W53" i="1"/>
  <c r="L115" i="1"/>
  <c r="Q53" i="1" s="1"/>
  <c r="F115" i="1"/>
  <c r="L114" i="1"/>
  <c r="Y52" i="1" s="1"/>
  <c r="F114" i="1"/>
  <c r="X52" i="1" s="1"/>
  <c r="L113" i="1"/>
  <c r="Y51" i="1" s="1"/>
  <c r="F113" i="1"/>
  <c r="P51" i="1" s="1"/>
  <c r="L112" i="1"/>
  <c r="Q50" i="1" s="1"/>
  <c r="F112" i="1"/>
  <c r="P50" i="1" s="1"/>
  <c r="L111" i="1"/>
  <c r="Y49" i="1" s="1"/>
  <c r="F111" i="1"/>
  <c r="X49" i="1" s="1"/>
  <c r="L110" i="1"/>
  <c r="Y48" i="1" s="1"/>
  <c r="F110" i="1"/>
  <c r="X48" i="1" s="1"/>
  <c r="L109" i="1"/>
  <c r="Q47" i="1" s="1"/>
  <c r="F109" i="1"/>
  <c r="P47" i="1" s="1"/>
  <c r="L108" i="1"/>
  <c r="Q46" i="1" s="1"/>
  <c r="F108" i="1"/>
  <c r="X46" i="1" s="1"/>
  <c r="L107" i="1"/>
  <c r="Q45" i="1" s="1"/>
  <c r="F107" i="1"/>
  <c r="L106" i="1"/>
  <c r="Y44" i="1" s="1"/>
  <c r="F106" i="1"/>
  <c r="X44" i="1" s="1"/>
  <c r="L105" i="1"/>
  <c r="Y43" i="1" s="1"/>
  <c r="F105" i="1"/>
  <c r="P43" i="1" s="1"/>
  <c r="L104" i="1"/>
  <c r="Q42" i="1" s="1"/>
  <c r="F104" i="1"/>
  <c r="P42" i="1" s="1"/>
  <c r="L103" i="1"/>
  <c r="Y41" i="1" s="1"/>
  <c r="F103" i="1"/>
  <c r="X41" i="1" s="1"/>
  <c r="L102" i="1"/>
  <c r="Y40" i="1" s="1"/>
  <c r="F102" i="1"/>
  <c r="X40" i="1" s="1"/>
  <c r="L101" i="1"/>
  <c r="Q39" i="1" s="1"/>
  <c r="F101" i="1"/>
  <c r="P39" i="1" s="1"/>
  <c r="L100" i="1"/>
  <c r="Q38" i="1" s="1"/>
  <c r="F100" i="1"/>
  <c r="X38" i="1" s="1"/>
  <c r="L99" i="1"/>
  <c r="Q37" i="1" s="1"/>
  <c r="F99" i="1"/>
  <c r="L98" i="1"/>
  <c r="Y36" i="1" s="1"/>
  <c r="F98" i="1"/>
  <c r="X36" i="1" s="1"/>
  <c r="L97" i="1"/>
  <c r="Y35" i="1" s="1"/>
  <c r="F97" i="1"/>
  <c r="P35" i="1" s="1"/>
  <c r="L96" i="1"/>
  <c r="Q34" i="1" s="1"/>
  <c r="F96" i="1"/>
  <c r="P34" i="1" s="1"/>
  <c r="L95" i="1"/>
  <c r="Q33" i="1" s="1"/>
  <c r="F95" i="1"/>
  <c r="X33" i="1" s="1"/>
  <c r="L94" i="1"/>
  <c r="Y32" i="1" s="1"/>
  <c r="F94" i="1"/>
  <c r="X32" i="1" s="1"/>
  <c r="L93" i="1"/>
  <c r="Q31" i="1" s="1"/>
  <c r="F93" i="1"/>
  <c r="P31" i="1" s="1"/>
  <c r="L92" i="1"/>
  <c r="Y30" i="1" s="1"/>
  <c r="F92" i="1"/>
  <c r="P30" i="1" s="1"/>
  <c r="L91" i="1"/>
  <c r="F91" i="1"/>
  <c r="L90" i="1"/>
  <c r="Y28" i="1" s="1"/>
  <c r="F90" i="1"/>
  <c r="X28" i="1" s="1"/>
  <c r="L89" i="1"/>
  <c r="Y27" i="1" s="1"/>
  <c r="F89" i="1"/>
  <c r="P27" i="1" s="1"/>
  <c r="L88" i="1"/>
  <c r="Q26" i="1" s="1"/>
  <c r="F88" i="1"/>
  <c r="P26" i="1" s="1"/>
  <c r="L87" i="1"/>
  <c r="Y25" i="1" s="1"/>
  <c r="F87" i="1"/>
  <c r="X25" i="1" s="1"/>
  <c r="L86" i="1"/>
  <c r="Y24" i="1" s="1"/>
  <c r="F86" i="1"/>
  <c r="X24" i="1" s="1"/>
  <c r="L85" i="1"/>
  <c r="Q23" i="1" s="1"/>
  <c r="F85" i="1"/>
  <c r="P23" i="1" s="1"/>
  <c r="L84" i="1"/>
  <c r="Q22" i="1" s="1"/>
  <c r="F84" i="1"/>
  <c r="X22" i="1" s="1"/>
  <c r="L83" i="1"/>
  <c r="Y21" i="1" s="1"/>
  <c r="F83" i="1"/>
  <c r="L82" i="1"/>
  <c r="Y20" i="1" s="1"/>
  <c r="F82" i="1"/>
  <c r="X20" i="1" s="1"/>
  <c r="L81" i="1"/>
  <c r="Q19" i="1" s="1"/>
  <c r="F81" i="1"/>
  <c r="P19" i="1" s="1"/>
  <c r="L80" i="1"/>
  <c r="Q18" i="1" s="1"/>
  <c r="F80" i="1"/>
  <c r="P18" i="1" s="1"/>
  <c r="L79" i="1"/>
  <c r="Y17" i="1" s="1"/>
  <c r="F79" i="1"/>
  <c r="X17" i="1" s="1"/>
  <c r="L78" i="1"/>
  <c r="Y16" i="1" s="1"/>
  <c r="F78" i="1"/>
  <c r="X16" i="1" s="1"/>
  <c r="L77" i="1"/>
  <c r="Q15" i="1" s="1"/>
  <c r="F77" i="1"/>
  <c r="P15" i="1" s="1"/>
  <c r="L76" i="1"/>
  <c r="Y14" i="1" s="1"/>
  <c r="F76" i="1"/>
  <c r="P14" i="1" s="1"/>
  <c r="L75" i="1"/>
  <c r="Q13" i="1" s="1"/>
  <c r="F75" i="1"/>
  <c r="L74" i="1"/>
  <c r="Y12" i="1" s="1"/>
  <c r="F74" i="1"/>
  <c r="X12" i="1" s="1"/>
  <c r="L73" i="1"/>
  <c r="Y11" i="1" s="1"/>
  <c r="F73" i="1"/>
  <c r="P11" i="1" s="1"/>
  <c r="L72" i="1"/>
  <c r="Q10" i="1" s="1"/>
  <c r="F72" i="1"/>
  <c r="P10" i="1" s="1"/>
  <c r="L71" i="1"/>
  <c r="Y9" i="1" s="1"/>
  <c r="F71" i="1"/>
  <c r="X9" i="1" s="1"/>
  <c r="L70" i="1"/>
  <c r="Y8" i="1" s="1"/>
  <c r="F70" i="1"/>
  <c r="X8" i="1" s="1"/>
  <c r="L69" i="1"/>
  <c r="Q7" i="1" s="1"/>
  <c r="F69" i="1"/>
  <c r="P7" i="1" s="1"/>
  <c r="L68" i="1"/>
  <c r="Q6" i="1" s="1"/>
  <c r="F68" i="1"/>
  <c r="X6" i="1" s="1"/>
  <c r="R53" i="1"/>
  <c r="P53" i="1"/>
  <c r="Q52" i="1"/>
  <c r="P52" i="1"/>
  <c r="R51" i="1"/>
  <c r="O51" i="1"/>
  <c r="L51" i="1"/>
  <c r="F51" i="1"/>
  <c r="O53" i="1" s="1"/>
  <c r="L50" i="1"/>
  <c r="R52" i="1" s="1"/>
  <c r="F50" i="1"/>
  <c r="O52" i="1" s="1"/>
  <c r="P49" i="1"/>
  <c r="L49" i="1"/>
  <c r="Z51" i="1" s="1"/>
  <c r="F49" i="1"/>
  <c r="Q48" i="1"/>
  <c r="P48" i="1"/>
  <c r="L48" i="1"/>
  <c r="R50" i="1" s="1"/>
  <c r="F48" i="1"/>
  <c r="O50" i="1" s="1"/>
  <c r="L47" i="1"/>
  <c r="R49" i="1" s="1"/>
  <c r="F47" i="1"/>
  <c r="W49" i="1" s="1"/>
  <c r="P46" i="1"/>
  <c r="L46" i="1"/>
  <c r="Z48" i="1" s="1"/>
  <c r="F46" i="1"/>
  <c r="O48" i="1" s="1"/>
  <c r="R45" i="1"/>
  <c r="P45" i="1"/>
  <c r="L45" i="1"/>
  <c r="R47" i="1" s="1"/>
  <c r="F45" i="1"/>
  <c r="O47" i="1" s="1"/>
  <c r="Q44" i="1"/>
  <c r="P44" i="1"/>
  <c r="L44" i="1"/>
  <c r="R46" i="1" s="1"/>
  <c r="F44" i="1"/>
  <c r="O46" i="1" s="1"/>
  <c r="Q43" i="1"/>
  <c r="L43" i="1"/>
  <c r="F43" i="1"/>
  <c r="O45" i="1" s="1"/>
  <c r="T42" i="1"/>
  <c r="L42" i="1"/>
  <c r="R44" i="1" s="1"/>
  <c r="F42" i="1"/>
  <c r="O44" i="1" s="1"/>
  <c r="P41" i="1"/>
  <c r="L41" i="1"/>
  <c r="R43" i="1" s="1"/>
  <c r="F41" i="1"/>
  <c r="O43" i="1" s="1"/>
  <c r="R40" i="1"/>
  <c r="Q40" i="1"/>
  <c r="P40" i="1"/>
  <c r="L40" i="1"/>
  <c r="R42" i="1" s="1"/>
  <c r="F40" i="1"/>
  <c r="O42" i="1" s="1"/>
  <c r="L39" i="1"/>
  <c r="R41" i="1" s="1"/>
  <c r="F39" i="1"/>
  <c r="O41" i="1" s="1"/>
  <c r="R38" i="1"/>
  <c r="P38" i="1"/>
  <c r="L38" i="1"/>
  <c r="Z40" i="1" s="1"/>
  <c r="F38" i="1"/>
  <c r="W40" i="1" s="1"/>
  <c r="P37" i="1"/>
  <c r="L37" i="1"/>
  <c r="R39" i="1" s="1"/>
  <c r="F37" i="1"/>
  <c r="O39" i="1" s="1"/>
  <c r="V36" i="1"/>
  <c r="Q36" i="1"/>
  <c r="P36" i="1"/>
  <c r="L36" i="1"/>
  <c r="Z38" i="1" s="1"/>
  <c r="F36" i="1"/>
  <c r="O38" i="1" s="1"/>
  <c r="Q35" i="1"/>
  <c r="L35" i="1"/>
  <c r="R37" i="1" s="1"/>
  <c r="F35" i="1"/>
  <c r="O37" i="1" s="1"/>
  <c r="L34" i="1"/>
  <c r="R36" i="1" s="1"/>
  <c r="F34" i="1"/>
  <c r="O36" i="1" s="1"/>
  <c r="P33" i="1"/>
  <c r="L33" i="1"/>
  <c r="R35" i="1" s="1"/>
  <c r="F33" i="1"/>
  <c r="O35" i="1" s="1"/>
  <c r="R32" i="1"/>
  <c r="Q32" i="1"/>
  <c r="P32" i="1"/>
  <c r="L32" i="1"/>
  <c r="R34" i="1" s="1"/>
  <c r="F32" i="1"/>
  <c r="O34" i="1" s="1"/>
  <c r="L31" i="1"/>
  <c r="R33" i="1" s="1"/>
  <c r="F31" i="1"/>
  <c r="W33" i="1" s="1"/>
  <c r="R30" i="1"/>
  <c r="L30" i="1"/>
  <c r="Z32" i="1" s="1"/>
  <c r="F30" i="1"/>
  <c r="W32" i="1" s="1"/>
  <c r="Q29" i="1"/>
  <c r="P29" i="1"/>
  <c r="L29" i="1"/>
  <c r="R31" i="1" s="1"/>
  <c r="F29" i="1"/>
  <c r="O31" i="1" s="1"/>
  <c r="Q28" i="1"/>
  <c r="P28" i="1"/>
  <c r="L28" i="1"/>
  <c r="Z30" i="1" s="1"/>
  <c r="F28" i="1"/>
  <c r="O30" i="1" s="1"/>
  <c r="R27" i="1"/>
  <c r="Q27" i="1"/>
  <c r="L27" i="1"/>
  <c r="R29" i="1" s="1"/>
  <c r="F27" i="1"/>
  <c r="O29" i="1" s="1"/>
  <c r="L26" i="1"/>
  <c r="R28" i="1" s="1"/>
  <c r="F26" i="1"/>
  <c r="O28" i="1" s="1"/>
  <c r="Q25" i="1"/>
  <c r="P25" i="1"/>
  <c r="O25" i="1"/>
  <c r="L25" i="1"/>
  <c r="Z27" i="1" s="1"/>
  <c r="F25" i="1"/>
  <c r="O27" i="1" s="1"/>
  <c r="Q24" i="1"/>
  <c r="P24" i="1"/>
  <c r="O24" i="1"/>
  <c r="L24" i="1"/>
  <c r="R26" i="1" s="1"/>
  <c r="F24" i="1"/>
  <c r="O26" i="1" s="1"/>
  <c r="L23" i="1"/>
  <c r="R25" i="1" s="1"/>
  <c r="F23" i="1"/>
  <c r="W25" i="1" s="1"/>
  <c r="P22" i="1"/>
  <c r="L22" i="1"/>
  <c r="Z24" i="1" s="1"/>
  <c r="F22" i="1"/>
  <c r="W24" i="1" s="1"/>
  <c r="T21" i="1"/>
  <c r="Q21" i="1"/>
  <c r="P21" i="1"/>
  <c r="L21" i="1"/>
  <c r="R23" i="1" s="1"/>
  <c r="F21" i="1"/>
  <c r="O23" i="1" s="1"/>
  <c r="Q20" i="1"/>
  <c r="P20" i="1"/>
  <c r="L20" i="1"/>
  <c r="R22" i="1" s="1"/>
  <c r="F20" i="1"/>
  <c r="O22" i="1" s="1"/>
  <c r="R19" i="1"/>
  <c r="L19" i="1"/>
  <c r="R21" i="1" s="1"/>
  <c r="F19" i="1"/>
  <c r="O21" i="1" s="1"/>
  <c r="T18" i="1"/>
  <c r="L18" i="1"/>
  <c r="R20" i="1" s="1"/>
  <c r="F18" i="1"/>
  <c r="O20" i="1" s="1"/>
  <c r="P17" i="1"/>
  <c r="L17" i="1"/>
  <c r="Z19" i="1" s="1"/>
  <c r="F17" i="1"/>
  <c r="O19" i="1" s="1"/>
  <c r="R16" i="1"/>
  <c r="Q16" i="1"/>
  <c r="P16" i="1"/>
  <c r="L16" i="1"/>
  <c r="R18" i="1" s="1"/>
  <c r="F16" i="1"/>
  <c r="O18" i="1" s="1"/>
  <c r="L15" i="1"/>
  <c r="R17" i="1" s="1"/>
  <c r="F15" i="1"/>
  <c r="O17" i="1" s="1"/>
  <c r="R14" i="1"/>
  <c r="Q14" i="1"/>
  <c r="L14" i="1"/>
  <c r="Z16" i="1" s="1"/>
  <c r="F14" i="1"/>
  <c r="W16" i="1" s="1"/>
  <c r="P13" i="1"/>
  <c r="L13" i="1"/>
  <c r="R15" i="1" s="1"/>
  <c r="F13" i="1"/>
  <c r="O15" i="1" s="1"/>
  <c r="Q12" i="1"/>
  <c r="P12" i="1"/>
  <c r="L12" i="1"/>
  <c r="Z14" i="1" s="1"/>
  <c r="F12" i="1"/>
  <c r="O14" i="1" s="1"/>
  <c r="R11" i="1"/>
  <c r="Q11" i="1"/>
  <c r="L11" i="1"/>
  <c r="R13" i="1" s="1"/>
  <c r="F11" i="1"/>
  <c r="O13" i="1" s="1"/>
  <c r="L10" i="1"/>
  <c r="R12" i="1" s="1"/>
  <c r="F10" i="1"/>
  <c r="O12" i="1" s="1"/>
  <c r="Q9" i="1"/>
  <c r="P9" i="1"/>
  <c r="O9" i="1"/>
  <c r="L9" i="1"/>
  <c r="Z11" i="1" s="1"/>
  <c r="F9" i="1"/>
  <c r="O11" i="1" s="1"/>
  <c r="Q8" i="1"/>
  <c r="P8" i="1"/>
  <c r="L8" i="1"/>
  <c r="R10" i="1" s="1"/>
  <c r="F8" i="1"/>
  <c r="O10" i="1" s="1"/>
  <c r="O7" i="1"/>
  <c r="N7" i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L7" i="1"/>
  <c r="R9" i="1" s="1"/>
  <c r="F7" i="1"/>
  <c r="W9" i="1" s="1"/>
  <c r="P6" i="1"/>
  <c r="T26" i="1" s="1"/>
  <c r="L6" i="1"/>
  <c r="Z8" i="1" s="1"/>
  <c r="F6" i="1"/>
  <c r="O8" i="1" s="1"/>
  <c r="L5" i="1"/>
  <c r="Z7" i="1" s="1"/>
  <c r="F5" i="1"/>
  <c r="L4" i="1"/>
  <c r="R6" i="1" s="1"/>
  <c r="V44" i="1" s="1"/>
  <c r="F4" i="1"/>
  <c r="O6" i="1" s="1"/>
  <c r="O123" i="1" l="1"/>
  <c r="R122" i="1"/>
  <c r="R7" i="1"/>
  <c r="V7" i="1" s="1"/>
  <c r="O16" i="1"/>
  <c r="Q17" i="1"/>
  <c r="Q30" i="1"/>
  <c r="O40" i="1"/>
  <c r="Q41" i="1"/>
  <c r="Q54" i="1" s="1"/>
  <c r="O49" i="1"/>
  <c r="Q51" i="1"/>
  <c r="W6" i="1"/>
  <c r="W46" i="1"/>
  <c r="W38" i="1"/>
  <c r="W30" i="1"/>
  <c r="W22" i="1"/>
  <c r="W14" i="1"/>
  <c r="X30" i="1"/>
  <c r="X14" i="1"/>
  <c r="Y6" i="1"/>
  <c r="Y54" i="1" s="1"/>
  <c r="Y46" i="1"/>
  <c r="Y38" i="1"/>
  <c r="Y22" i="1"/>
  <c r="Z6" i="1"/>
  <c r="Z54" i="1" s="1"/>
  <c r="Z46" i="1"/>
  <c r="Z22" i="1"/>
  <c r="W37" i="1"/>
  <c r="Y13" i="1"/>
  <c r="V20" i="1"/>
  <c r="Q49" i="1"/>
  <c r="W52" i="1"/>
  <c r="W44" i="1"/>
  <c r="W36" i="1"/>
  <c r="W28" i="1"/>
  <c r="W20" i="1"/>
  <c r="W12" i="1"/>
  <c r="Z52" i="1"/>
  <c r="Z44" i="1"/>
  <c r="Z36" i="1"/>
  <c r="Z28" i="1"/>
  <c r="Z20" i="1"/>
  <c r="Z12" i="1"/>
  <c r="W27" i="1"/>
  <c r="W11" i="1"/>
  <c r="Y19" i="1"/>
  <c r="Z35" i="1"/>
  <c r="S29" i="1"/>
  <c r="O33" i="1"/>
  <c r="S33" i="1" s="1"/>
  <c r="W50" i="1"/>
  <c r="W42" i="1"/>
  <c r="W34" i="1"/>
  <c r="W26" i="1"/>
  <c r="W18" i="1"/>
  <c r="W10" i="1"/>
  <c r="X50" i="1"/>
  <c r="X42" i="1"/>
  <c r="X34" i="1"/>
  <c r="X26" i="1"/>
  <c r="X18" i="1"/>
  <c r="X10" i="1"/>
  <c r="Y50" i="1"/>
  <c r="Y42" i="1"/>
  <c r="Y34" i="1"/>
  <c r="Y26" i="1"/>
  <c r="Y18" i="1"/>
  <c r="Y10" i="1"/>
  <c r="Z50" i="1"/>
  <c r="Z42" i="1"/>
  <c r="Z34" i="1"/>
  <c r="Z26" i="1"/>
  <c r="Z18" i="1"/>
  <c r="Z10" i="1"/>
  <c r="V12" i="1"/>
  <c r="V28" i="1"/>
  <c r="T29" i="1"/>
  <c r="R48" i="1"/>
  <c r="W41" i="1"/>
  <c r="W17" i="1"/>
  <c r="Y33" i="1"/>
  <c r="Z49" i="1"/>
  <c r="Z41" i="1"/>
  <c r="Z33" i="1"/>
  <c r="Z25" i="1"/>
  <c r="Z17" i="1"/>
  <c r="Z9" i="1"/>
  <c r="R8" i="1"/>
  <c r="T10" i="1"/>
  <c r="T13" i="1"/>
  <c r="R24" i="1"/>
  <c r="R54" i="1" s="1"/>
  <c r="O32" i="1"/>
  <c r="W48" i="1"/>
  <c r="W8" i="1"/>
  <c r="W15" i="1"/>
  <c r="Y47" i="1"/>
  <c r="Y39" i="1"/>
  <c r="Y31" i="1"/>
  <c r="Y23" i="1"/>
  <c r="Y15" i="1"/>
  <c r="Y7" i="1"/>
  <c r="Z39" i="1"/>
  <c r="Z31" i="1"/>
  <c r="Z23" i="1"/>
  <c r="Z15" i="1"/>
  <c r="U44" i="1"/>
  <c r="U36" i="1"/>
  <c r="U28" i="1"/>
  <c r="U20" i="1"/>
  <c r="U12" i="1"/>
  <c r="U9" i="1"/>
  <c r="U40" i="1"/>
  <c r="U16" i="1"/>
  <c r="U45" i="1"/>
  <c r="U29" i="1"/>
  <c r="U34" i="1"/>
  <c r="U53" i="1"/>
  <c r="U49" i="1"/>
  <c r="U33" i="1"/>
  <c r="U25" i="1"/>
  <c r="U17" i="1"/>
  <c r="U6" i="1"/>
  <c r="U8" i="1"/>
  <c r="U13" i="1"/>
  <c r="U52" i="1"/>
  <c r="U46" i="1"/>
  <c r="U38" i="1"/>
  <c r="U30" i="1"/>
  <c r="U22" i="1"/>
  <c r="U14" i="1"/>
  <c r="U32" i="1"/>
  <c r="U24" i="1"/>
  <c r="U21" i="1"/>
  <c r="U51" i="1"/>
  <c r="U43" i="1"/>
  <c r="U35" i="1"/>
  <c r="U27" i="1"/>
  <c r="U19" i="1"/>
  <c r="U11" i="1"/>
  <c r="U48" i="1"/>
  <c r="U37" i="1"/>
  <c r="U50" i="1"/>
  <c r="U42" i="1"/>
  <c r="S8" i="1"/>
  <c r="S24" i="1"/>
  <c r="T47" i="1"/>
  <c r="T39" i="1"/>
  <c r="T31" i="1"/>
  <c r="T23" i="1"/>
  <c r="T15" i="1"/>
  <c r="T7" i="1"/>
  <c r="T12" i="1"/>
  <c r="T43" i="1"/>
  <c r="T35" i="1"/>
  <c r="T16" i="1"/>
  <c r="T37" i="1"/>
  <c r="T44" i="1"/>
  <c r="T36" i="1"/>
  <c r="T28" i="1"/>
  <c r="T20" i="1"/>
  <c r="T19" i="1"/>
  <c r="T53" i="1"/>
  <c r="T49" i="1"/>
  <c r="T41" i="1"/>
  <c r="T33" i="1"/>
  <c r="T25" i="1"/>
  <c r="T17" i="1"/>
  <c r="T9" i="1"/>
  <c r="T27" i="1"/>
  <c r="T11" i="1"/>
  <c r="T48" i="1"/>
  <c r="T40" i="1"/>
  <c r="T8" i="1"/>
  <c r="T45" i="1"/>
  <c r="T52" i="1"/>
  <c r="T46" i="1"/>
  <c r="T38" i="1"/>
  <c r="T30" i="1"/>
  <c r="T22" i="1"/>
  <c r="T14" i="1"/>
  <c r="T6" i="1"/>
  <c r="T51" i="1"/>
  <c r="T32" i="1"/>
  <c r="T24" i="1"/>
  <c r="P54" i="1"/>
  <c r="S13" i="1"/>
  <c r="U31" i="1"/>
  <c r="S50" i="1"/>
  <c r="S42" i="1"/>
  <c r="S34" i="1"/>
  <c r="S26" i="1"/>
  <c r="S18" i="1"/>
  <c r="S10" i="1"/>
  <c r="S7" i="1"/>
  <c r="S27" i="1"/>
  <c r="S19" i="1"/>
  <c r="S47" i="1"/>
  <c r="S39" i="1"/>
  <c r="S31" i="1"/>
  <c r="S23" i="1"/>
  <c r="S15" i="1"/>
  <c r="S46" i="1"/>
  <c r="S30" i="1"/>
  <c r="S22" i="1"/>
  <c r="S44" i="1"/>
  <c r="S36" i="1"/>
  <c r="S28" i="1"/>
  <c r="S20" i="1"/>
  <c r="S12" i="1"/>
  <c r="S38" i="1"/>
  <c r="S14" i="1"/>
  <c r="S6" i="1"/>
  <c r="S43" i="1"/>
  <c r="S35" i="1"/>
  <c r="S11" i="1"/>
  <c r="S40" i="1"/>
  <c r="S53" i="1"/>
  <c r="S49" i="1"/>
  <c r="S41" i="1"/>
  <c r="S25" i="1"/>
  <c r="S17" i="1"/>
  <c r="S9" i="1"/>
  <c r="S52" i="1"/>
  <c r="S51" i="1"/>
  <c r="S48" i="1"/>
  <c r="S32" i="1"/>
  <c r="U15" i="1"/>
  <c r="S16" i="1"/>
  <c r="V53" i="1"/>
  <c r="V49" i="1"/>
  <c r="V41" i="1"/>
  <c r="V33" i="1"/>
  <c r="V25" i="1"/>
  <c r="V17" i="1"/>
  <c r="V9" i="1"/>
  <c r="V37" i="1"/>
  <c r="V50" i="1"/>
  <c r="V31" i="1"/>
  <c r="V52" i="1"/>
  <c r="V46" i="1"/>
  <c r="V38" i="1"/>
  <c r="V30" i="1"/>
  <c r="V22" i="1"/>
  <c r="V14" i="1"/>
  <c r="V6" i="1"/>
  <c r="V34" i="1"/>
  <c r="V10" i="1"/>
  <c r="V39" i="1"/>
  <c r="V51" i="1"/>
  <c r="V43" i="1"/>
  <c r="V35" i="1"/>
  <c r="V27" i="1"/>
  <c r="V19" i="1"/>
  <c r="V11" i="1"/>
  <c r="V45" i="1"/>
  <c r="V29" i="1"/>
  <c r="V21" i="1"/>
  <c r="V18" i="1"/>
  <c r="V48" i="1"/>
  <c r="V40" i="1"/>
  <c r="V32" i="1"/>
  <c r="V16" i="1"/>
  <c r="V8" i="1"/>
  <c r="V13" i="1"/>
  <c r="V42" i="1"/>
  <c r="V26" i="1"/>
  <c r="V47" i="1"/>
  <c r="V15" i="1"/>
  <c r="U18" i="1"/>
  <c r="T50" i="1"/>
  <c r="S21" i="1"/>
  <c r="U23" i="1"/>
  <c r="S45" i="1"/>
  <c r="U47" i="1"/>
  <c r="U7" i="1"/>
  <c r="U10" i="1"/>
  <c r="V23" i="1"/>
  <c r="U26" i="1"/>
  <c r="T34" i="1"/>
  <c r="S37" i="1"/>
  <c r="U39" i="1"/>
  <c r="R123" i="1" l="1"/>
  <c r="O124" i="1"/>
  <c r="V24" i="1"/>
  <c r="O54" i="1"/>
  <c r="U41" i="1"/>
  <c r="X54" i="1"/>
  <c r="W54" i="1"/>
  <c r="V54" i="1"/>
  <c r="S54" i="1"/>
  <c r="U54" i="1"/>
  <c r="T54" i="1"/>
  <c r="R124" i="1" l="1"/>
  <c r="O125" i="1"/>
  <c r="O126" i="1" l="1"/>
  <c r="R125" i="1"/>
  <c r="O127" i="1" l="1"/>
  <c r="R126" i="1"/>
  <c r="O128" i="1" l="1"/>
  <c r="R127" i="1"/>
  <c r="R128" i="1" l="1"/>
  <c r="O129" i="1"/>
  <c r="O130" i="1" l="1"/>
  <c r="R129" i="1"/>
  <c r="O131" i="1" l="1"/>
  <c r="R130" i="1"/>
  <c r="O132" i="1" l="1"/>
  <c r="R131" i="1"/>
  <c r="O133" i="1" l="1"/>
  <c r="R132" i="1"/>
  <c r="O134" i="1" l="1"/>
  <c r="R133" i="1"/>
  <c r="R134" i="1" l="1"/>
  <c r="O135" i="1"/>
  <c r="O136" i="1" l="1"/>
  <c r="R135" i="1"/>
  <c r="O137" i="1" l="1"/>
  <c r="R136" i="1"/>
  <c r="R137" i="1" l="1"/>
  <c r="O138" i="1"/>
  <c r="O139" i="1" l="1"/>
  <c r="R138" i="1"/>
  <c r="O140" i="1" l="1"/>
  <c r="R139" i="1"/>
  <c r="R140" i="1" l="1"/>
  <c r="O141" i="1"/>
  <c r="O142" i="1" l="1"/>
  <c r="R141" i="1"/>
  <c r="R142" i="1" l="1"/>
  <c r="O143" i="1"/>
  <c r="R143" i="1" l="1"/>
  <c r="O144" i="1"/>
  <c r="R144" i="1" l="1"/>
  <c r="O145" i="1"/>
  <c r="O146" i="1" l="1"/>
  <c r="R145" i="1"/>
  <c r="O147" i="1" l="1"/>
  <c r="R146" i="1"/>
  <c r="O148" i="1" l="1"/>
  <c r="R147" i="1"/>
  <c r="O149" i="1" l="1"/>
  <c r="R148" i="1"/>
  <c r="O150" i="1" l="1"/>
  <c r="R149" i="1"/>
  <c r="R150" i="1" l="1"/>
  <c r="O151" i="1"/>
  <c r="R151" i="1" l="1"/>
  <c r="O152" i="1"/>
  <c r="R152" i="1" l="1"/>
  <c r="O153" i="1"/>
  <c r="O154" i="1" l="1"/>
  <c r="R153" i="1"/>
  <c r="O155" i="1" l="1"/>
  <c r="R154" i="1"/>
  <c r="O156" i="1" l="1"/>
  <c r="R155" i="1"/>
  <c r="O157" i="1" l="1"/>
  <c r="R156" i="1"/>
  <c r="O158" i="1" l="1"/>
  <c r="R157" i="1"/>
  <c r="R158" i="1" l="1"/>
  <c r="O159" i="1"/>
  <c r="R159" i="1" l="1"/>
  <c r="O160" i="1"/>
  <c r="R160" i="1" l="1"/>
  <c r="O161" i="1"/>
  <c r="O162" i="1" l="1"/>
  <c r="R161" i="1"/>
  <c r="O163" i="1" l="1"/>
  <c r="R162" i="1"/>
  <c r="O164" i="1" l="1"/>
  <c r="R163" i="1"/>
  <c r="O165" i="1" l="1"/>
  <c r="R164" i="1"/>
  <c r="O166" i="1" l="1"/>
  <c r="R166" i="1" s="1"/>
  <c r="R165" i="1"/>
</calcChain>
</file>

<file path=xl/sharedStrings.xml><?xml version="1.0" encoding="utf-8"?>
<sst xmlns="http://schemas.openxmlformats.org/spreadsheetml/2006/main" count="39" uniqueCount="29">
  <si>
    <t>ParallelTask</t>
  </si>
  <si>
    <t>threads</t>
  </si>
  <si>
    <t>Average</t>
  </si>
  <si>
    <t>Executor</t>
  </si>
  <si>
    <t>global task groups</t>
  </si>
  <si>
    <t>Times in seconds</t>
  </si>
  <si>
    <t>Threads</t>
  </si>
  <si>
    <t>PT-runtime</t>
  </si>
  <si>
    <t>Jomp-runtime</t>
  </si>
  <si>
    <t>PJ-runtime</t>
  </si>
  <si>
    <t>EX-runtime</t>
  </si>
  <si>
    <t>PT-speedup</t>
  </si>
  <si>
    <t>Jomp-speedup</t>
  </si>
  <si>
    <t>PJ-speedup</t>
  </si>
  <si>
    <t>EX-speedup</t>
  </si>
  <si>
    <t>Minimum -&gt;</t>
  </si>
  <si>
    <t>Jomp</t>
  </si>
  <si>
    <t>Pyjama</t>
  </si>
  <si>
    <t>Coefficient of Variations</t>
  </si>
  <si>
    <t>PT</t>
  </si>
  <si>
    <t>JMP</t>
  </si>
  <si>
    <t>PJ</t>
  </si>
  <si>
    <t>EX</t>
  </si>
  <si>
    <t>Ideal Speedups</t>
  </si>
  <si>
    <t>Frquency</t>
  </si>
  <si>
    <t>Multiplier</t>
  </si>
  <si>
    <t>Ideal Speedup</t>
  </si>
  <si>
    <t>no turbo-mode linear speedup</t>
  </si>
  <si>
    <t>Xalan with 50 repetitions - deterministic, uniform but unbalanced. The same set of operations run for every input, but the processing time depends on the content of each input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</si>
</sst>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9999"/>
        <bgColor rgb="FFFF8080"/>
      </patternFill>
    </fill>
    <fill>
      <patternFill patternType="solid">
        <fgColor rgb="FFCCFF66"/>
        <bgColor rgb="FFCCFFCC"/>
      </patternFill>
    </fill>
    <fill>
      <patternFill patternType="solid">
        <fgColor rgb="FFFFFFFF"/>
        <bgColor rgb="FFE7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2" borderId="0" xfId="0" applyNumberFormat="1" applyFill="1"/>
    <xf numFmtId="0" fontId="0" fillId="0" borderId="1" xfId="0" applyFont="1" applyBorder="1"/>
    <xf numFmtId="2" fontId="0" fillId="0" borderId="1" xfId="0" applyNumberFormat="1" applyBorder="1"/>
    <xf numFmtId="2" fontId="0" fillId="3" borderId="1" xfId="0" applyNumberFormat="1" applyFont="1" applyFill="1" applyBorder="1"/>
    <xf numFmtId="2" fontId="0" fillId="4" borderId="1" xfId="0" applyNumberFormat="1" applyFill="1" applyBorder="1"/>
    <xf numFmtId="0" fontId="0" fillId="0" borderId="1" xfId="0" applyFont="1" applyFill="1" applyBorder="1"/>
    <xf numFmtId="0" fontId="0" fillId="0" borderId="1" xfId="0" applyBorder="1"/>
    <xf numFmtId="0" fontId="0" fillId="5" borderId="1" xfId="0" applyFill="1" applyBorder="1"/>
    <xf numFmtId="2" fontId="0" fillId="5" borderId="1" xfId="0" applyNumberFormat="1" applyFill="1" applyBorder="1"/>
    <xf numFmtId="2" fontId="0" fillId="0" borderId="0" xfId="0" applyNumberFormat="1"/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Xalan Benchmark</a:t>
            </a:r>
            <a:r>
              <a:rPr lang="en-NZ" baseline="0"/>
              <a:t> - Runtimes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6727653137588184E-2"/>
          <c:y val="6.2920178246261602E-2"/>
          <c:w val="0.87957959156390808"/>
          <c:h val="0.86241034534128436"/>
        </c:manualLayout>
      </c:layout>
      <c:lineChart>
        <c:grouping val="standard"/>
        <c:varyColors val="0"/>
        <c:ser>
          <c:idx val="0"/>
          <c:order val="0"/>
          <c:tx>
            <c:v>ParaTask</c:v>
          </c:tx>
          <c:spPr>
            <a:ln w="12700"/>
          </c:spPr>
          <c:marker>
            <c:spPr>
              <a:noFill/>
            </c:spPr>
          </c:marker>
          <c:val>
            <c:numRef>
              <c:f>Sheet1!$O$6:$O$53</c:f>
              <c:numCache>
                <c:formatCode>0.00</c:formatCode>
                <c:ptCount val="48"/>
                <c:pt idx="0">
                  <c:v>63.375333333333337</c:v>
                </c:pt>
                <c:pt idx="1">
                  <c:v>35.151000000000003</c:v>
                </c:pt>
                <c:pt idx="2">
                  <c:v>26.378333333333334</c:v>
                </c:pt>
                <c:pt idx="3">
                  <c:v>20.264333333333333</c:v>
                </c:pt>
                <c:pt idx="4">
                  <c:v>16.573333333333331</c:v>
                </c:pt>
                <c:pt idx="5">
                  <c:v>15.218</c:v>
                </c:pt>
                <c:pt idx="6">
                  <c:v>13.834</c:v>
                </c:pt>
                <c:pt idx="7">
                  <c:v>12.175666666666666</c:v>
                </c:pt>
                <c:pt idx="8">
                  <c:v>12.319333333333335</c:v>
                </c:pt>
                <c:pt idx="9">
                  <c:v>12.963666666666667</c:v>
                </c:pt>
                <c:pt idx="10">
                  <c:v>10.913333333333334</c:v>
                </c:pt>
                <c:pt idx="11">
                  <c:v>9.9113333333333333</c:v>
                </c:pt>
                <c:pt idx="12">
                  <c:v>10.729333333333335</c:v>
                </c:pt>
                <c:pt idx="13">
                  <c:v>8.7569999999999997</c:v>
                </c:pt>
                <c:pt idx="14">
                  <c:v>9.7183333333333337</c:v>
                </c:pt>
                <c:pt idx="15">
                  <c:v>10.146666666666667</c:v>
                </c:pt>
                <c:pt idx="16">
                  <c:v>7.8886666666666674</c:v>
                </c:pt>
                <c:pt idx="17">
                  <c:v>8.1329999999999991</c:v>
                </c:pt>
                <c:pt idx="18">
                  <c:v>7.5090000000000003</c:v>
                </c:pt>
                <c:pt idx="19">
                  <c:v>7.7370000000000001</c:v>
                </c:pt>
                <c:pt idx="20">
                  <c:v>7.7110000000000003</c:v>
                </c:pt>
                <c:pt idx="21">
                  <c:v>7.9373333333333331</c:v>
                </c:pt>
                <c:pt idx="22">
                  <c:v>8.0423333333333336</c:v>
                </c:pt>
                <c:pt idx="23">
                  <c:v>7.7943333333333333</c:v>
                </c:pt>
                <c:pt idx="24">
                  <c:v>8.5883333333333347</c:v>
                </c:pt>
                <c:pt idx="25">
                  <c:v>6.7486666666666668</c:v>
                </c:pt>
                <c:pt idx="26">
                  <c:v>6.0453333333333328</c:v>
                </c:pt>
                <c:pt idx="27">
                  <c:v>7.0563333333333329</c:v>
                </c:pt>
                <c:pt idx="28">
                  <c:v>6.7946666666666671</c:v>
                </c:pt>
                <c:pt idx="29">
                  <c:v>7.2936666666666667</c:v>
                </c:pt>
                <c:pt idx="30">
                  <c:v>5.1769999999999996</c:v>
                </c:pt>
                <c:pt idx="31">
                  <c:v>5.1186666666666669</c:v>
                </c:pt>
                <c:pt idx="32">
                  <c:v>5.3166666666666673</c:v>
                </c:pt>
                <c:pt idx="33">
                  <c:v>5.495333333333333</c:v>
                </c:pt>
                <c:pt idx="34">
                  <c:v>6.2576666666666672</c:v>
                </c:pt>
                <c:pt idx="35">
                  <c:v>6.4413333333333327</c:v>
                </c:pt>
                <c:pt idx="36">
                  <c:v>7.5946666666666669</c:v>
                </c:pt>
                <c:pt idx="37">
                  <c:v>5.1846666666666668</c:v>
                </c:pt>
                <c:pt idx="38">
                  <c:v>7.0266666666666673</c:v>
                </c:pt>
                <c:pt idx="39">
                  <c:v>6.4643333333333333</c:v>
                </c:pt>
                <c:pt idx="40">
                  <c:v>6.1820000000000004</c:v>
                </c:pt>
                <c:pt idx="41">
                  <c:v>5.8276666666666666</c:v>
                </c:pt>
                <c:pt idx="42">
                  <c:v>6.9883333333333333</c:v>
                </c:pt>
                <c:pt idx="43">
                  <c:v>6.027333333333333</c:v>
                </c:pt>
                <c:pt idx="44">
                  <c:v>7.0533333333333328</c:v>
                </c:pt>
                <c:pt idx="45">
                  <c:v>7.0553333333333335</c:v>
                </c:pt>
                <c:pt idx="46">
                  <c:v>6.660333333333333</c:v>
                </c:pt>
                <c:pt idx="47">
                  <c:v>5.7746666666666666</c:v>
                </c:pt>
              </c:numCache>
            </c:numRef>
          </c:val>
          <c:smooth val="0"/>
        </c:ser>
        <c:ser>
          <c:idx val="1"/>
          <c:order val="1"/>
          <c:tx>
            <c:v>Jomp</c:v>
          </c:tx>
          <c:spPr>
            <a:ln w="12700"/>
          </c:spPr>
          <c:marker>
            <c:spPr>
              <a:noFill/>
            </c:spPr>
          </c:marker>
          <c:val>
            <c:numRef>
              <c:f>Sheet1!$P$6:$P$53</c:f>
              <c:numCache>
                <c:formatCode>0.00</c:formatCode>
                <c:ptCount val="48"/>
                <c:pt idx="0">
                  <c:v>63.686333333333337</c:v>
                </c:pt>
                <c:pt idx="1">
                  <c:v>35.856333333333339</c:v>
                </c:pt>
                <c:pt idx="2">
                  <c:v>28.196333333333332</c:v>
                </c:pt>
                <c:pt idx="3">
                  <c:v>25.544333333333331</c:v>
                </c:pt>
                <c:pt idx="4">
                  <c:v>18.837</c:v>
                </c:pt>
                <c:pt idx="5">
                  <c:v>19.91333333333333</c:v>
                </c:pt>
                <c:pt idx="6">
                  <c:v>19.478666666666669</c:v>
                </c:pt>
                <c:pt idx="7">
                  <c:v>21.004666666666669</c:v>
                </c:pt>
                <c:pt idx="8">
                  <c:v>14.170999999999999</c:v>
                </c:pt>
                <c:pt idx="9">
                  <c:v>18.743333333333332</c:v>
                </c:pt>
                <c:pt idx="10">
                  <c:v>19.449000000000002</c:v>
                </c:pt>
                <c:pt idx="11">
                  <c:v>16.470333333333333</c:v>
                </c:pt>
                <c:pt idx="12">
                  <c:v>14.41</c:v>
                </c:pt>
                <c:pt idx="13">
                  <c:v>13.808</c:v>
                </c:pt>
                <c:pt idx="14">
                  <c:v>18.338000000000001</c:v>
                </c:pt>
                <c:pt idx="15">
                  <c:v>19.311666666666667</c:v>
                </c:pt>
                <c:pt idx="16">
                  <c:v>19.045666666666669</c:v>
                </c:pt>
                <c:pt idx="17">
                  <c:v>15.181333333333335</c:v>
                </c:pt>
                <c:pt idx="18">
                  <c:v>16.835333333333331</c:v>
                </c:pt>
                <c:pt idx="19">
                  <c:v>15.961666666666666</c:v>
                </c:pt>
                <c:pt idx="20">
                  <c:v>20.076333333333331</c:v>
                </c:pt>
                <c:pt idx="21">
                  <c:v>20.885000000000002</c:v>
                </c:pt>
                <c:pt idx="22">
                  <c:v>18.150333333333332</c:v>
                </c:pt>
                <c:pt idx="23">
                  <c:v>18.553666666666668</c:v>
                </c:pt>
                <c:pt idx="24">
                  <c:v>18.245999999999999</c:v>
                </c:pt>
                <c:pt idx="25">
                  <c:v>24.183</c:v>
                </c:pt>
                <c:pt idx="26">
                  <c:v>17.330333333333332</c:v>
                </c:pt>
                <c:pt idx="27">
                  <c:v>16.045000000000002</c:v>
                </c:pt>
                <c:pt idx="28">
                  <c:v>13.736666666666666</c:v>
                </c:pt>
                <c:pt idx="29">
                  <c:v>19.874333333333333</c:v>
                </c:pt>
                <c:pt idx="30">
                  <c:v>22.795333333333332</c:v>
                </c:pt>
                <c:pt idx="31">
                  <c:v>15.971</c:v>
                </c:pt>
                <c:pt idx="32">
                  <c:v>20.037333333333333</c:v>
                </c:pt>
                <c:pt idx="33">
                  <c:v>20.071666666666669</c:v>
                </c:pt>
                <c:pt idx="34">
                  <c:v>18.277000000000001</c:v>
                </c:pt>
                <c:pt idx="35">
                  <c:v>16.607333333333333</c:v>
                </c:pt>
                <c:pt idx="36">
                  <c:v>22.222999999999999</c:v>
                </c:pt>
                <c:pt idx="37">
                  <c:v>23.610333333333333</c:v>
                </c:pt>
                <c:pt idx="38">
                  <c:v>19.147333333333332</c:v>
                </c:pt>
                <c:pt idx="39">
                  <c:v>18.82</c:v>
                </c:pt>
                <c:pt idx="40">
                  <c:v>16.584666666666667</c:v>
                </c:pt>
                <c:pt idx="41">
                  <c:v>22.793333333333333</c:v>
                </c:pt>
                <c:pt idx="42">
                  <c:v>18.317</c:v>
                </c:pt>
                <c:pt idx="43">
                  <c:v>19.117999999999999</c:v>
                </c:pt>
                <c:pt idx="44">
                  <c:v>20.341999999999999</c:v>
                </c:pt>
                <c:pt idx="45">
                  <c:v>17.919333333333331</c:v>
                </c:pt>
                <c:pt idx="46">
                  <c:v>12.03</c:v>
                </c:pt>
                <c:pt idx="47">
                  <c:v>12.03</c:v>
                </c:pt>
              </c:numCache>
            </c:numRef>
          </c:val>
          <c:smooth val="0"/>
        </c:ser>
        <c:ser>
          <c:idx val="2"/>
          <c:order val="2"/>
          <c:tx>
            <c:v>Pyjama</c:v>
          </c:tx>
          <c:spPr>
            <a:ln w="12700"/>
          </c:spPr>
          <c:marker>
            <c:spPr>
              <a:noFill/>
            </c:spPr>
          </c:marker>
          <c:val>
            <c:numRef>
              <c:f>Sheet1!$Q$6:$Q$53</c:f>
              <c:numCache>
                <c:formatCode>0.00</c:formatCode>
                <c:ptCount val="48"/>
                <c:pt idx="0">
                  <c:v>62.865666666666662</c:v>
                </c:pt>
                <c:pt idx="1">
                  <c:v>38.612000000000002</c:v>
                </c:pt>
                <c:pt idx="2">
                  <c:v>28.954000000000001</c:v>
                </c:pt>
                <c:pt idx="3">
                  <c:v>23.902999999999999</c:v>
                </c:pt>
                <c:pt idx="4">
                  <c:v>22.553999999999998</c:v>
                </c:pt>
                <c:pt idx="5">
                  <c:v>25.088666666666668</c:v>
                </c:pt>
                <c:pt idx="6">
                  <c:v>21.689666666666668</c:v>
                </c:pt>
                <c:pt idx="7">
                  <c:v>21.806333333333331</c:v>
                </c:pt>
                <c:pt idx="8">
                  <c:v>16.297333333333334</c:v>
                </c:pt>
                <c:pt idx="9">
                  <c:v>23.035666666666668</c:v>
                </c:pt>
                <c:pt idx="10">
                  <c:v>21.766666666666669</c:v>
                </c:pt>
                <c:pt idx="11">
                  <c:v>22.622</c:v>
                </c:pt>
                <c:pt idx="12">
                  <c:v>24.66333333333333</c:v>
                </c:pt>
                <c:pt idx="13">
                  <c:v>22.986999999999998</c:v>
                </c:pt>
                <c:pt idx="14">
                  <c:v>19.836333333333332</c:v>
                </c:pt>
                <c:pt idx="15">
                  <c:v>23.363666666666667</c:v>
                </c:pt>
                <c:pt idx="16">
                  <c:v>22.632666666666669</c:v>
                </c:pt>
                <c:pt idx="17">
                  <c:v>22.821999999999999</c:v>
                </c:pt>
                <c:pt idx="18">
                  <c:v>27.931666666666668</c:v>
                </c:pt>
                <c:pt idx="19">
                  <c:v>25.276</c:v>
                </c:pt>
                <c:pt idx="20">
                  <c:v>23.839333333333332</c:v>
                </c:pt>
                <c:pt idx="21">
                  <c:v>23.159333333333333</c:v>
                </c:pt>
                <c:pt idx="22">
                  <c:v>22.983333333333331</c:v>
                </c:pt>
                <c:pt idx="23">
                  <c:v>23.239666666666668</c:v>
                </c:pt>
                <c:pt idx="24">
                  <c:v>23.652000000000001</c:v>
                </c:pt>
                <c:pt idx="25">
                  <c:v>26.606999999999999</c:v>
                </c:pt>
                <c:pt idx="26">
                  <c:v>23.168333333333333</c:v>
                </c:pt>
                <c:pt idx="27">
                  <c:v>22.415333333333333</c:v>
                </c:pt>
                <c:pt idx="28">
                  <c:v>27.338000000000001</c:v>
                </c:pt>
                <c:pt idx="29">
                  <c:v>23.756666666666668</c:v>
                </c:pt>
                <c:pt idx="30">
                  <c:v>27.520666666666667</c:v>
                </c:pt>
                <c:pt idx="31">
                  <c:v>20.716999999999999</c:v>
                </c:pt>
                <c:pt idx="32">
                  <c:v>26.842333333333332</c:v>
                </c:pt>
                <c:pt idx="33">
                  <c:v>26.042666666666669</c:v>
                </c:pt>
                <c:pt idx="34">
                  <c:v>25.457999999999998</c:v>
                </c:pt>
                <c:pt idx="35">
                  <c:v>21.408999999999999</c:v>
                </c:pt>
                <c:pt idx="36">
                  <c:v>22.611666666666668</c:v>
                </c:pt>
                <c:pt idx="37">
                  <c:v>21.187333333333331</c:v>
                </c:pt>
                <c:pt idx="38">
                  <c:v>24.784666666666666</c:v>
                </c:pt>
                <c:pt idx="39">
                  <c:v>20.978333333333332</c:v>
                </c:pt>
                <c:pt idx="40">
                  <c:v>24.113333333333333</c:v>
                </c:pt>
                <c:pt idx="41">
                  <c:v>22.076000000000001</c:v>
                </c:pt>
                <c:pt idx="42">
                  <c:v>18.585666666666668</c:v>
                </c:pt>
                <c:pt idx="43">
                  <c:v>19.843666666666667</c:v>
                </c:pt>
                <c:pt idx="44">
                  <c:v>21.200666666666667</c:v>
                </c:pt>
                <c:pt idx="45">
                  <c:v>20.161666666666669</c:v>
                </c:pt>
                <c:pt idx="46">
                  <c:v>18.856999999999999</c:v>
                </c:pt>
                <c:pt idx="47">
                  <c:v>21.689333333333334</c:v>
                </c:pt>
              </c:numCache>
            </c:numRef>
          </c:val>
          <c:smooth val="0"/>
        </c:ser>
        <c:ser>
          <c:idx val="3"/>
          <c:order val="3"/>
          <c:tx>
            <c:v>ExecutorService</c:v>
          </c:tx>
          <c:spPr>
            <a:ln w="12700"/>
          </c:spPr>
          <c:marker>
            <c:symbol val="x"/>
            <c:size val="7"/>
            <c:spPr>
              <a:noFill/>
            </c:spPr>
          </c:marker>
          <c:val>
            <c:numRef>
              <c:f>Sheet1!$R$6:$R$53</c:f>
              <c:numCache>
                <c:formatCode>0.00</c:formatCode>
                <c:ptCount val="48"/>
                <c:pt idx="0">
                  <c:v>64.930333333333337</c:v>
                </c:pt>
                <c:pt idx="1">
                  <c:v>34.018666666666661</c:v>
                </c:pt>
                <c:pt idx="2">
                  <c:v>26.443999999999999</c:v>
                </c:pt>
                <c:pt idx="3">
                  <c:v>19.616666666666667</c:v>
                </c:pt>
                <c:pt idx="4">
                  <c:v>16.373666666666665</c:v>
                </c:pt>
                <c:pt idx="5">
                  <c:v>14.75</c:v>
                </c:pt>
                <c:pt idx="6">
                  <c:v>13.573</c:v>
                </c:pt>
                <c:pt idx="7">
                  <c:v>12.535666666666666</c:v>
                </c:pt>
                <c:pt idx="8">
                  <c:v>12.307333333333334</c:v>
                </c:pt>
                <c:pt idx="9">
                  <c:v>14.801666666666666</c:v>
                </c:pt>
                <c:pt idx="10">
                  <c:v>12.893666666666666</c:v>
                </c:pt>
                <c:pt idx="11">
                  <c:v>11.079333333333334</c:v>
                </c:pt>
                <c:pt idx="12">
                  <c:v>11.332666666666666</c:v>
                </c:pt>
                <c:pt idx="13">
                  <c:v>11.551333333333334</c:v>
                </c:pt>
                <c:pt idx="14">
                  <c:v>12.05</c:v>
                </c:pt>
                <c:pt idx="15">
                  <c:v>9.9770000000000003</c:v>
                </c:pt>
                <c:pt idx="16">
                  <c:v>8.6826666666666661</c:v>
                </c:pt>
                <c:pt idx="17">
                  <c:v>9.5009999999999994</c:v>
                </c:pt>
                <c:pt idx="18">
                  <c:v>8.7203333333333344</c:v>
                </c:pt>
                <c:pt idx="19">
                  <c:v>9.3543333333333347</c:v>
                </c:pt>
                <c:pt idx="20">
                  <c:v>8.6713333333333331</c:v>
                </c:pt>
                <c:pt idx="21">
                  <c:v>8.3083333333333336</c:v>
                </c:pt>
                <c:pt idx="22">
                  <c:v>8.0079999999999991</c:v>
                </c:pt>
                <c:pt idx="23">
                  <c:v>7.7119999999999997</c:v>
                </c:pt>
                <c:pt idx="24">
                  <c:v>8.0679999999999996</c:v>
                </c:pt>
                <c:pt idx="25">
                  <c:v>8.1816666666666666</c:v>
                </c:pt>
                <c:pt idx="26">
                  <c:v>7.434333333333333</c:v>
                </c:pt>
                <c:pt idx="27">
                  <c:v>7.75</c:v>
                </c:pt>
                <c:pt idx="28">
                  <c:v>7.8313333333333333</c:v>
                </c:pt>
                <c:pt idx="29">
                  <c:v>7.8166666666666673</c:v>
                </c:pt>
                <c:pt idx="30">
                  <c:v>6.3239999999999998</c:v>
                </c:pt>
                <c:pt idx="31">
                  <c:v>7.3163333333333327</c:v>
                </c:pt>
                <c:pt idx="32">
                  <c:v>6.9413333333333327</c:v>
                </c:pt>
                <c:pt idx="33">
                  <c:v>8.0466666666666669</c:v>
                </c:pt>
                <c:pt idx="34">
                  <c:v>6.7673333333333332</c:v>
                </c:pt>
                <c:pt idx="35">
                  <c:v>6.6593333333333327</c:v>
                </c:pt>
                <c:pt idx="36">
                  <c:v>7.916666666666667</c:v>
                </c:pt>
                <c:pt idx="37">
                  <c:v>6.5266666666666673</c:v>
                </c:pt>
                <c:pt idx="38">
                  <c:v>6.9193333333333333</c:v>
                </c:pt>
                <c:pt idx="39">
                  <c:v>6.0426666666666673</c:v>
                </c:pt>
                <c:pt idx="40">
                  <c:v>7.3230000000000004</c:v>
                </c:pt>
                <c:pt idx="41">
                  <c:v>5.8836666666666666</c:v>
                </c:pt>
                <c:pt idx="42">
                  <c:v>6.0609999999999999</c:v>
                </c:pt>
                <c:pt idx="43">
                  <c:v>7.1776666666666671</c:v>
                </c:pt>
                <c:pt idx="44">
                  <c:v>6.5666666666666673</c:v>
                </c:pt>
                <c:pt idx="45">
                  <c:v>6.0036666666666667</c:v>
                </c:pt>
                <c:pt idx="46">
                  <c:v>6.8563333333333327</c:v>
                </c:pt>
                <c:pt idx="47">
                  <c:v>5.9580000000000002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30560"/>
        <c:axId val="106694912"/>
      </c:lineChart>
      <c:catAx>
        <c:axId val="103730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/>
                  <a:t>Number</a:t>
                </a:r>
                <a:r>
                  <a:rPr lang="en-NZ" sz="1400" baseline="0"/>
                  <a:t> of Threads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44679528168027721"/>
              <c:y val="0.96583598856238673"/>
            </c:manualLayout>
          </c:layout>
          <c:overlay val="0"/>
        </c:title>
        <c:majorTickMark val="out"/>
        <c:minorTickMark val="none"/>
        <c:tickLblPos val="nextTo"/>
        <c:crossAx val="106694912"/>
        <c:crosses val="autoZero"/>
        <c:auto val="1"/>
        <c:lblAlgn val="ctr"/>
        <c:lblOffset val="100"/>
        <c:tickLblSkip val="1"/>
        <c:noMultiLvlLbl val="0"/>
      </c:catAx>
      <c:valAx>
        <c:axId val="106694912"/>
        <c:scaling>
          <c:orientation val="minMax"/>
          <c:max val="6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400"/>
                  <a:t>Runtimes</a:t>
                </a:r>
                <a:r>
                  <a:rPr lang="en-NZ" sz="1400" baseline="0"/>
                  <a:t> (seconds)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1.3347461497707212E-3"/>
              <c:y val="0.3799195259494100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03730560"/>
        <c:crossesAt val="1"/>
        <c:crossBetween val="midCat"/>
        <c:majorUnit val="5"/>
      </c:valAx>
    </c:plotArea>
    <c:legend>
      <c:legendPos val="r"/>
      <c:layout>
        <c:manualLayout>
          <c:xMode val="edge"/>
          <c:yMode val="edge"/>
          <c:x val="0.81186209093921113"/>
          <c:y val="5.9829367394951552E-2"/>
          <c:w val="0.14717343307592992"/>
          <c:h val="0.13716367267734139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Xalan Benchmark</a:t>
            </a:r>
            <a:r>
              <a:rPr lang="en-NZ" baseline="0"/>
              <a:t> - Speedups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0451130039797846E-2"/>
          <c:y val="6.2920178246261602E-2"/>
          <c:w val="0.88585611466169834"/>
          <c:h val="0.86241034534128436"/>
        </c:manualLayout>
      </c:layout>
      <c:lineChart>
        <c:grouping val="standard"/>
        <c:varyColors val="0"/>
        <c:ser>
          <c:idx val="0"/>
          <c:order val="0"/>
          <c:tx>
            <c:v>ParaTask</c:v>
          </c:tx>
          <c:spPr>
            <a:ln w="12700"/>
          </c:spPr>
          <c:marker>
            <c:spPr>
              <a:noFill/>
            </c:spPr>
          </c:marker>
          <c:val>
            <c:numRef>
              <c:f>Sheet1!$S$6:$S$53</c:f>
              <c:numCache>
                <c:formatCode>0.00</c:formatCode>
                <c:ptCount val="48"/>
                <c:pt idx="0">
                  <c:v>1</c:v>
                </c:pt>
                <c:pt idx="1">
                  <c:v>1.8029453879927551</c:v>
                </c:pt>
                <c:pt idx="2">
                  <c:v>2.4025525999873634</c:v>
                </c:pt>
                <c:pt idx="3">
                  <c:v>3.1274324346553057</c:v>
                </c:pt>
                <c:pt idx="4">
                  <c:v>3.8239340305711997</c:v>
                </c:pt>
                <c:pt idx="5">
                  <c:v>4.1644981819774829</c:v>
                </c:pt>
                <c:pt idx="6">
                  <c:v>4.5811286203074557</c:v>
                </c:pt>
                <c:pt idx="7">
                  <c:v>5.2050811728310569</c:v>
                </c:pt>
                <c:pt idx="8">
                  <c:v>5.1443801071486552</c:v>
                </c:pt>
                <c:pt idx="9">
                  <c:v>4.8886888997454427</c:v>
                </c:pt>
                <c:pt idx="10">
                  <c:v>5.8071472205253514</c:v>
                </c:pt>
                <c:pt idx="11">
                  <c:v>6.3942288289500242</c:v>
                </c:pt>
                <c:pt idx="12">
                  <c:v>5.9067354293525529</c:v>
                </c:pt>
                <c:pt idx="13">
                  <c:v>7.2371055536523166</c:v>
                </c:pt>
                <c:pt idx="14">
                  <c:v>6.5212141999657005</c:v>
                </c:pt>
                <c:pt idx="15">
                  <c:v>6.2459264126149812</c:v>
                </c:pt>
                <c:pt idx="16">
                  <c:v>8.033719259697456</c:v>
                </c:pt>
                <c:pt idx="17">
                  <c:v>7.7923685396942508</c:v>
                </c:pt>
                <c:pt idx="18">
                  <c:v>8.4399165445909361</c:v>
                </c:pt>
                <c:pt idx="19">
                  <c:v>8.1912024471155913</c:v>
                </c:pt>
                <c:pt idx="20">
                  <c:v>8.2188215968529814</c:v>
                </c:pt>
                <c:pt idx="21">
                  <c:v>7.9844616159919379</c:v>
                </c:pt>
                <c:pt idx="22">
                  <c:v>7.880217184067642</c:v>
                </c:pt>
                <c:pt idx="23">
                  <c:v>8.130949835350469</c:v>
                </c:pt>
                <c:pt idx="24">
                  <c:v>7.3792353968561999</c:v>
                </c:pt>
                <c:pt idx="25">
                  <c:v>9.3907932431097496</c:v>
                </c:pt>
                <c:pt idx="26">
                  <c:v>10.483348037053377</c:v>
                </c:pt>
                <c:pt idx="27">
                  <c:v>8.9813406396145314</c:v>
                </c:pt>
                <c:pt idx="28">
                  <c:v>9.3272174254317104</c:v>
                </c:pt>
                <c:pt idx="29">
                  <c:v>8.689090992185001</c:v>
                </c:pt>
                <c:pt idx="30">
                  <c:v>12.241710128130837</c:v>
                </c:pt>
                <c:pt idx="31">
                  <c:v>12.381219067465485</c:v>
                </c:pt>
                <c:pt idx="32">
                  <c:v>11.920125391849529</c:v>
                </c:pt>
                <c:pt idx="33">
                  <c:v>11.532573092320758</c:v>
                </c:pt>
                <c:pt idx="34">
                  <c:v>10.127630107068661</c:v>
                </c:pt>
                <c:pt idx="35">
                  <c:v>9.8388532394949308</c:v>
                </c:pt>
                <c:pt idx="36">
                  <c:v>8.34471558988764</c:v>
                </c:pt>
                <c:pt idx="37">
                  <c:v>12.223608075093225</c:v>
                </c:pt>
                <c:pt idx="38">
                  <c:v>9.0192599620493361</c:v>
                </c:pt>
                <c:pt idx="39">
                  <c:v>9.8038467488268974</c:v>
                </c:pt>
                <c:pt idx="40">
                  <c:v>10.251590639490995</c:v>
                </c:pt>
                <c:pt idx="41">
                  <c:v>10.87490705256535</c:v>
                </c:pt>
                <c:pt idx="42">
                  <c:v>9.0687336036250894</c:v>
                </c:pt>
                <c:pt idx="43">
                  <c:v>10.514655458466985</c:v>
                </c:pt>
                <c:pt idx="44">
                  <c:v>8.9851606805293009</c:v>
                </c:pt>
                <c:pt idx="45">
                  <c:v>8.982613625626005</c:v>
                </c:pt>
                <c:pt idx="46">
                  <c:v>9.515339572593966</c:v>
                </c:pt>
                <c:pt idx="47">
                  <c:v>10.974717155391366</c:v>
                </c:pt>
              </c:numCache>
            </c:numRef>
          </c:val>
          <c:smooth val="0"/>
        </c:ser>
        <c:ser>
          <c:idx val="1"/>
          <c:order val="1"/>
          <c:tx>
            <c:v>Jomp</c:v>
          </c:tx>
          <c:spPr>
            <a:ln w="12700"/>
          </c:spPr>
          <c:marker>
            <c:spPr>
              <a:noFill/>
            </c:spPr>
          </c:marker>
          <c:val>
            <c:numRef>
              <c:f>Sheet1!$T$6:$T$53</c:f>
              <c:numCache>
                <c:formatCode>0.00</c:formatCode>
                <c:ptCount val="48"/>
                <c:pt idx="0">
                  <c:v>1</c:v>
                </c:pt>
                <c:pt idx="1">
                  <c:v>1.7761529808773902</c:v>
                </c:pt>
                <c:pt idx="2">
                  <c:v>2.2586742957122086</c:v>
                </c:pt>
                <c:pt idx="3">
                  <c:v>2.4931687393159607</c:v>
                </c:pt>
                <c:pt idx="4">
                  <c:v>3.3809169896126421</c:v>
                </c:pt>
                <c:pt idx="5">
                  <c:v>3.1981754268496827</c:v>
                </c:pt>
                <c:pt idx="6">
                  <c:v>3.2695427476213292</c:v>
                </c:pt>
                <c:pt idx="7">
                  <c:v>3.0320087599581043</c:v>
                </c:pt>
                <c:pt idx="8">
                  <c:v>4.4941312069249415</c:v>
                </c:pt>
                <c:pt idx="9">
                  <c:v>3.397812555575316</c:v>
                </c:pt>
                <c:pt idx="10">
                  <c:v>3.274529967264812</c:v>
                </c:pt>
                <c:pt idx="11">
                  <c:v>3.8667300803464819</c:v>
                </c:pt>
                <c:pt idx="12">
                  <c:v>4.4195928753180667</c:v>
                </c:pt>
                <c:pt idx="13">
                  <c:v>4.6122779065276172</c:v>
                </c:pt>
                <c:pt idx="14">
                  <c:v>3.4729159850219946</c:v>
                </c:pt>
                <c:pt idx="15">
                  <c:v>3.2978165185121258</c:v>
                </c:pt>
                <c:pt idx="16">
                  <c:v>3.3438752472128392</c:v>
                </c:pt>
                <c:pt idx="17">
                  <c:v>4.1950421570349548</c:v>
                </c:pt>
                <c:pt idx="18">
                  <c:v>3.7828970815348679</c:v>
                </c:pt>
                <c:pt idx="19">
                  <c:v>3.9899551007622431</c:v>
                </c:pt>
                <c:pt idx="20">
                  <c:v>3.172209400786997</c:v>
                </c:pt>
                <c:pt idx="21">
                  <c:v>3.0493815337961854</c:v>
                </c:pt>
                <c:pt idx="22">
                  <c:v>3.5088244476685464</c:v>
                </c:pt>
                <c:pt idx="23">
                  <c:v>3.4325470257451358</c:v>
                </c:pt>
                <c:pt idx="24">
                  <c:v>3.4904271255800361</c:v>
                </c:pt>
                <c:pt idx="25">
                  <c:v>2.6335166577072049</c:v>
                </c:pt>
                <c:pt idx="26">
                  <c:v>3.6748475697716918</c:v>
                </c:pt>
                <c:pt idx="27">
                  <c:v>3.9692323673003012</c:v>
                </c:pt>
                <c:pt idx="28">
                  <c:v>4.6362290706139291</c:v>
                </c:pt>
                <c:pt idx="29">
                  <c:v>3.2044513023497645</c:v>
                </c:pt>
                <c:pt idx="30">
                  <c:v>2.7938320708917033</c:v>
                </c:pt>
                <c:pt idx="31">
                  <c:v>3.987623400747188</c:v>
                </c:pt>
                <c:pt idx="32">
                  <c:v>3.1783836837902584</c:v>
                </c:pt>
                <c:pt idx="33">
                  <c:v>3.1729469401311965</c:v>
                </c:pt>
                <c:pt idx="34">
                  <c:v>3.4845069395050245</c:v>
                </c:pt>
                <c:pt idx="35">
                  <c:v>3.83483200192686</c:v>
                </c:pt>
                <c:pt idx="36">
                  <c:v>2.8657846975355867</c:v>
                </c:pt>
                <c:pt idx="37">
                  <c:v>2.6973923846903194</c:v>
                </c:pt>
                <c:pt idx="38">
                  <c:v>3.3261202604366149</c:v>
                </c:pt>
                <c:pt idx="39">
                  <c:v>3.3839709528869997</c:v>
                </c:pt>
                <c:pt idx="40">
                  <c:v>3.8400731599469391</c:v>
                </c:pt>
                <c:pt idx="41">
                  <c:v>2.7940772155601055</c:v>
                </c:pt>
                <c:pt idx="42">
                  <c:v>3.4768975996797149</c:v>
                </c:pt>
                <c:pt idx="43">
                  <c:v>3.3312236286919834</c:v>
                </c:pt>
                <c:pt idx="44">
                  <c:v>3.1307803231409568</c:v>
                </c:pt>
                <c:pt idx="45">
                  <c:v>3.554057070575543</c:v>
                </c:pt>
                <c:pt idx="46">
                  <c:v>5.2939595455804938</c:v>
                </c:pt>
                <c:pt idx="47">
                  <c:v>5.2939595455804938</c:v>
                </c:pt>
              </c:numCache>
            </c:numRef>
          </c:val>
          <c:smooth val="0"/>
        </c:ser>
        <c:ser>
          <c:idx val="2"/>
          <c:order val="2"/>
          <c:tx>
            <c:v>Pyjama</c:v>
          </c:tx>
          <c:spPr>
            <a:ln w="12700"/>
          </c:spPr>
          <c:marker>
            <c:spPr>
              <a:noFill/>
            </c:spPr>
          </c:marker>
          <c:val>
            <c:numRef>
              <c:f>Sheet1!$U$6:$U$53</c:f>
              <c:numCache>
                <c:formatCode>0.00</c:formatCode>
                <c:ptCount val="48"/>
                <c:pt idx="0">
                  <c:v>1</c:v>
                </c:pt>
                <c:pt idx="1">
                  <c:v>1.6281380572533579</c:v>
                </c:pt>
                <c:pt idx="2">
                  <c:v>2.171225622251387</c:v>
                </c:pt>
                <c:pt idx="3">
                  <c:v>2.6300324924347014</c:v>
                </c:pt>
                <c:pt idx="4">
                  <c:v>2.7873400135969968</c:v>
                </c:pt>
                <c:pt idx="5">
                  <c:v>2.5057396433980812</c:v>
                </c:pt>
                <c:pt idx="6">
                  <c:v>2.8984155281316752</c:v>
                </c:pt>
                <c:pt idx="7">
                  <c:v>2.8829086351060091</c:v>
                </c:pt>
                <c:pt idx="8">
                  <c:v>3.8574204368812888</c:v>
                </c:pt>
                <c:pt idx="9">
                  <c:v>2.7290578378456591</c:v>
                </c:pt>
                <c:pt idx="10">
                  <c:v>2.8881623277182231</c:v>
                </c:pt>
                <c:pt idx="11">
                  <c:v>2.7789614829222291</c:v>
                </c:pt>
                <c:pt idx="12">
                  <c:v>2.5489525611569133</c:v>
                </c:pt>
                <c:pt idx="13">
                  <c:v>2.7348356317338784</c:v>
                </c:pt>
                <c:pt idx="14">
                  <c:v>3.169218101463644</c:v>
                </c:pt>
                <c:pt idx="15">
                  <c:v>2.6907448887874335</c:v>
                </c:pt>
                <c:pt idx="16">
                  <c:v>2.7776517717753095</c:v>
                </c:pt>
                <c:pt idx="17">
                  <c:v>2.7546081266614086</c:v>
                </c:pt>
                <c:pt idx="18">
                  <c:v>2.2506951488752311</c:v>
                </c:pt>
                <c:pt idx="19">
                  <c:v>2.4871683283219919</c:v>
                </c:pt>
                <c:pt idx="20">
                  <c:v>2.6370564053804637</c:v>
                </c:pt>
                <c:pt idx="21">
                  <c:v>2.7144851607703155</c:v>
                </c:pt>
                <c:pt idx="22">
                  <c:v>2.7352719361856419</c:v>
                </c:pt>
                <c:pt idx="23">
                  <c:v>2.7051019090922126</c:v>
                </c:pt>
                <c:pt idx="24">
                  <c:v>2.6579429505609107</c:v>
                </c:pt>
                <c:pt idx="25">
                  <c:v>2.3627491512258678</c:v>
                </c:pt>
                <c:pt idx="26">
                  <c:v>2.7134306884396806</c:v>
                </c:pt>
                <c:pt idx="27">
                  <c:v>2.8045831722332926</c:v>
                </c:pt>
                <c:pt idx="28">
                  <c:v>2.2995708049845147</c:v>
                </c:pt>
                <c:pt idx="29">
                  <c:v>2.6462326364529254</c:v>
                </c:pt>
                <c:pt idx="30">
                  <c:v>2.2843075506891788</c:v>
                </c:pt>
                <c:pt idx="31">
                  <c:v>3.0344966291773261</c:v>
                </c:pt>
                <c:pt idx="32">
                  <c:v>2.342034348727756</c:v>
                </c:pt>
                <c:pt idx="33">
                  <c:v>2.4139489043620723</c:v>
                </c:pt>
                <c:pt idx="34">
                  <c:v>2.4693874878885484</c:v>
                </c:pt>
                <c:pt idx="35">
                  <c:v>2.9364130350164261</c:v>
                </c:pt>
                <c:pt idx="36">
                  <c:v>2.7802314439448659</c:v>
                </c:pt>
                <c:pt idx="37">
                  <c:v>2.967134451401781</c:v>
                </c:pt>
                <c:pt idx="38">
                  <c:v>2.5364741641337383</c:v>
                </c:pt>
                <c:pt idx="39">
                  <c:v>2.9966950027806467</c:v>
                </c:pt>
                <c:pt idx="40">
                  <c:v>2.6070915123030134</c:v>
                </c:pt>
                <c:pt idx="41">
                  <c:v>2.8476928187473574</c:v>
                </c:pt>
                <c:pt idx="42">
                  <c:v>3.3824811234463827</c:v>
                </c:pt>
                <c:pt idx="43">
                  <c:v>3.1680468999344877</c:v>
                </c:pt>
                <c:pt idx="44">
                  <c:v>2.9652683877865473</c:v>
                </c:pt>
                <c:pt idx="45">
                  <c:v>3.118078862527899</c:v>
                </c:pt>
                <c:pt idx="46">
                  <c:v>3.3338106096763358</c:v>
                </c:pt>
                <c:pt idx="47">
                  <c:v>2.8984600725394967</c:v>
                </c:pt>
              </c:numCache>
            </c:numRef>
          </c:val>
          <c:smooth val="0"/>
        </c:ser>
        <c:ser>
          <c:idx val="3"/>
          <c:order val="3"/>
          <c:tx>
            <c:v>ExecutorService</c:v>
          </c:tx>
          <c:spPr>
            <a:ln w="12700"/>
          </c:spPr>
          <c:marker>
            <c:symbol val="x"/>
            <c:size val="7"/>
            <c:spPr>
              <a:noFill/>
            </c:spPr>
          </c:marker>
          <c:val>
            <c:numRef>
              <c:f>Sheet1!$V$6:$V$53</c:f>
              <c:numCache>
                <c:formatCode>0.00</c:formatCode>
                <c:ptCount val="48"/>
                <c:pt idx="0">
                  <c:v>1</c:v>
                </c:pt>
                <c:pt idx="1">
                  <c:v>1.9086677902328137</c:v>
                </c:pt>
                <c:pt idx="2">
                  <c:v>2.4553900065547323</c:v>
                </c:pt>
                <c:pt idx="3">
                  <c:v>3.3099575191163977</c:v>
                </c:pt>
                <c:pt idx="4">
                  <c:v>3.9655340892897137</c:v>
                </c:pt>
                <c:pt idx="5">
                  <c:v>4.4020564971751419</c:v>
                </c:pt>
                <c:pt idx="6">
                  <c:v>4.7837864387632312</c:v>
                </c:pt>
                <c:pt idx="7">
                  <c:v>5.1796474060680202</c:v>
                </c:pt>
                <c:pt idx="8">
                  <c:v>5.275743459184226</c:v>
                </c:pt>
                <c:pt idx="9">
                  <c:v>4.3866906879855874</c:v>
                </c:pt>
                <c:pt idx="10">
                  <c:v>5.035831545203072</c:v>
                </c:pt>
                <c:pt idx="11">
                  <c:v>5.8604910042722187</c:v>
                </c:pt>
                <c:pt idx="12">
                  <c:v>5.7294840872992534</c:v>
                </c:pt>
                <c:pt idx="13">
                  <c:v>5.6210249899001559</c:v>
                </c:pt>
                <c:pt idx="14">
                  <c:v>5.388409405255878</c:v>
                </c:pt>
                <c:pt idx="15">
                  <c:v>6.5080017373291907</c:v>
                </c:pt>
                <c:pt idx="16">
                  <c:v>7.4781557125307137</c:v>
                </c:pt>
                <c:pt idx="17">
                  <c:v>6.8340525558713123</c:v>
                </c:pt>
                <c:pt idx="18">
                  <c:v>7.4458545162646681</c:v>
                </c:pt>
                <c:pt idx="19">
                  <c:v>6.941203720200976</c:v>
                </c:pt>
                <c:pt idx="20">
                  <c:v>7.4879295763819487</c:v>
                </c:pt>
                <c:pt idx="21">
                  <c:v>7.8150852557673023</c:v>
                </c:pt>
                <c:pt idx="22">
                  <c:v>8.1081834831834847</c:v>
                </c:pt>
                <c:pt idx="23">
                  <c:v>8.4193896957123098</c:v>
                </c:pt>
                <c:pt idx="24">
                  <c:v>8.047884647165759</c:v>
                </c:pt>
                <c:pt idx="25">
                  <c:v>7.9360765940110003</c:v>
                </c:pt>
                <c:pt idx="26">
                  <c:v>8.733847464466665</c:v>
                </c:pt>
                <c:pt idx="27">
                  <c:v>8.3781075268817204</c:v>
                </c:pt>
                <c:pt idx="28">
                  <c:v>8.2910955988763089</c:v>
                </c:pt>
                <c:pt idx="29">
                  <c:v>8.3066524520255864</c:v>
                </c:pt>
                <c:pt idx="30">
                  <c:v>10.267288635884462</c:v>
                </c:pt>
                <c:pt idx="31">
                  <c:v>8.8747095539660137</c:v>
                </c:pt>
                <c:pt idx="32">
                  <c:v>9.354158663081062</c:v>
                </c:pt>
                <c:pt idx="33">
                  <c:v>8.0692212096106051</c:v>
                </c:pt>
                <c:pt idx="34">
                  <c:v>9.5946704758151906</c:v>
                </c:pt>
                <c:pt idx="35">
                  <c:v>9.7502753028331188</c:v>
                </c:pt>
                <c:pt idx="36">
                  <c:v>8.2017263157894735</c:v>
                </c:pt>
                <c:pt idx="37">
                  <c:v>9.9484678243105211</c:v>
                </c:pt>
                <c:pt idx="38">
                  <c:v>9.3839001830619519</c:v>
                </c:pt>
                <c:pt idx="39">
                  <c:v>10.745311120917917</c:v>
                </c:pt>
                <c:pt idx="40">
                  <c:v>8.8666302517183304</c:v>
                </c:pt>
                <c:pt idx="41">
                  <c:v>11.03569202878024</c:v>
                </c:pt>
                <c:pt idx="42">
                  <c:v>10.712808667436617</c:v>
                </c:pt>
                <c:pt idx="43">
                  <c:v>9.0461617052895562</c:v>
                </c:pt>
                <c:pt idx="44">
                  <c:v>9.8878680203045679</c:v>
                </c:pt>
                <c:pt idx="45">
                  <c:v>10.815112986508245</c:v>
                </c:pt>
                <c:pt idx="46">
                  <c:v>9.4701249453060452</c:v>
                </c:pt>
                <c:pt idx="47">
                  <c:v>10.898008280183507</c:v>
                </c:pt>
              </c:numCache>
            </c:numRef>
          </c:val>
          <c:smooth val="0"/>
        </c:ser>
        <c:ser>
          <c:idx val="4"/>
          <c:order val="4"/>
          <c:tx>
            <c:v>LinearSpeedup</c:v>
          </c:tx>
          <c:spPr>
            <a:ln w="12700">
              <a:solidFill>
                <a:schemeClr val="bg2">
                  <a:lumMod val="75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[1]Sheet1!$N$4:$N$51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54048"/>
        <c:axId val="106755968"/>
      </c:lineChart>
      <c:catAx>
        <c:axId val="10675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/>
                  <a:t>Number</a:t>
                </a:r>
                <a:r>
                  <a:rPr lang="en-NZ" sz="1400" baseline="0"/>
                  <a:t> of Threads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41920177127337649"/>
              <c:y val="0.96309778812067637"/>
            </c:manualLayout>
          </c:layout>
          <c:overlay val="0"/>
        </c:title>
        <c:majorTickMark val="out"/>
        <c:minorTickMark val="none"/>
        <c:tickLblPos val="nextTo"/>
        <c:crossAx val="106755968"/>
        <c:crosses val="autoZero"/>
        <c:auto val="1"/>
        <c:lblAlgn val="ctr"/>
        <c:lblOffset val="100"/>
        <c:tickLblSkip val="1"/>
        <c:noMultiLvlLbl val="0"/>
      </c:catAx>
      <c:valAx>
        <c:axId val="106755968"/>
        <c:scaling>
          <c:orientation val="minMax"/>
          <c:max val="48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400"/>
                  <a:t>Speedups</a:t>
                </a:r>
              </a:p>
            </c:rich>
          </c:tx>
          <c:layout>
            <c:manualLayout>
              <c:xMode val="edge"/>
              <c:yMode val="edge"/>
              <c:x val="1.3346593552978532E-3"/>
              <c:y val="0.4309007915788621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06754048"/>
        <c:crossesAt val="1"/>
        <c:crossBetween val="midCat"/>
      </c:valAx>
    </c:plotArea>
    <c:legend>
      <c:legendPos val="r"/>
      <c:layout>
        <c:manualLayout>
          <c:xMode val="edge"/>
          <c:yMode val="edge"/>
          <c:x val="0.79836625902130987"/>
          <c:y val="0.38715048343772468"/>
          <c:w val="0.15881009649451164"/>
          <c:h val="0.17145459084667672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Xalan Benchmark</a:t>
            </a:r>
            <a:r>
              <a:rPr lang="en-NZ" baseline="0"/>
              <a:t> - Coefficient of Variations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2587989549398749E-2"/>
          <c:y val="6.2920178246261602E-2"/>
          <c:w val="0.87371931336429587"/>
          <c:h val="0.86241034534128436"/>
        </c:manualLayout>
      </c:layout>
      <c:lineChart>
        <c:grouping val="standard"/>
        <c:varyColors val="0"/>
        <c:ser>
          <c:idx val="0"/>
          <c:order val="0"/>
          <c:tx>
            <c:v>ParaTask</c:v>
          </c:tx>
          <c:spPr>
            <a:ln w="12700"/>
          </c:spPr>
          <c:marker>
            <c:spPr>
              <a:noFill/>
            </c:spPr>
          </c:marker>
          <c:val>
            <c:numRef>
              <c:f>Sheet1!$W$6:$W$53</c:f>
              <c:numCache>
                <c:formatCode>General</c:formatCode>
                <c:ptCount val="48"/>
                <c:pt idx="0">
                  <c:v>1.4175677866352831E-2</c:v>
                </c:pt>
                <c:pt idx="1">
                  <c:v>2.022293223946375E-2</c:v>
                </c:pt>
                <c:pt idx="2">
                  <c:v>5.0034791832588056E-2</c:v>
                </c:pt>
                <c:pt idx="3">
                  <c:v>5.801148516981993E-2</c:v>
                </c:pt>
                <c:pt idx="4">
                  <c:v>1.5012889953408597E-2</c:v>
                </c:pt>
                <c:pt idx="5">
                  <c:v>5.7835989854081005E-2</c:v>
                </c:pt>
                <c:pt idx="6">
                  <c:v>5.4310261481282887E-2</c:v>
                </c:pt>
                <c:pt idx="7">
                  <c:v>1.7384422137079053E-2</c:v>
                </c:pt>
                <c:pt idx="8">
                  <c:v>0.12675313166775062</c:v>
                </c:pt>
                <c:pt idx="9">
                  <c:v>6.3857318782606726E-2</c:v>
                </c:pt>
                <c:pt idx="10">
                  <c:v>7.3034065217171845E-2</c:v>
                </c:pt>
                <c:pt idx="11">
                  <c:v>5.0363981329932264E-2</c:v>
                </c:pt>
                <c:pt idx="12">
                  <c:v>0.10453863542314448</c:v>
                </c:pt>
                <c:pt idx="13">
                  <c:v>0.10891416305118898</c:v>
                </c:pt>
                <c:pt idx="14">
                  <c:v>6.2261569981188529E-2</c:v>
                </c:pt>
                <c:pt idx="15">
                  <c:v>9.669240592956177E-2</c:v>
                </c:pt>
                <c:pt idx="16">
                  <c:v>7.0668879417306138E-2</c:v>
                </c:pt>
                <c:pt idx="17">
                  <c:v>5.0914218298354968E-3</c:v>
                </c:pt>
                <c:pt idx="18">
                  <c:v>4.2102636728025666E-2</c:v>
                </c:pt>
                <c:pt idx="19">
                  <c:v>8.0635740924360211E-2</c:v>
                </c:pt>
                <c:pt idx="20">
                  <c:v>5.9118189435316826E-2</c:v>
                </c:pt>
                <c:pt idx="21">
                  <c:v>7.8506271829182017E-2</c:v>
                </c:pt>
                <c:pt idx="22">
                  <c:v>5.0068559666173032E-2</c:v>
                </c:pt>
                <c:pt idx="23">
                  <c:v>3.4090734755730906E-2</c:v>
                </c:pt>
                <c:pt idx="24">
                  <c:v>7.7510647848112055E-2</c:v>
                </c:pt>
                <c:pt idx="25">
                  <c:v>6.824331132890625E-2</c:v>
                </c:pt>
                <c:pt idx="26">
                  <c:v>5.4979533554293504E-2</c:v>
                </c:pt>
                <c:pt idx="27">
                  <c:v>0.10858969740971938</c:v>
                </c:pt>
                <c:pt idx="28">
                  <c:v>8.2872770027042533E-2</c:v>
                </c:pt>
                <c:pt idx="29">
                  <c:v>7.2213509165902467E-2</c:v>
                </c:pt>
                <c:pt idx="30">
                  <c:v>6.3503821474326927E-2</c:v>
                </c:pt>
                <c:pt idx="31">
                  <c:v>4.933233643237657E-2</c:v>
                </c:pt>
                <c:pt idx="32">
                  <c:v>5.0525836292503554E-2</c:v>
                </c:pt>
                <c:pt idx="33">
                  <c:v>5.8172308338902419E-2</c:v>
                </c:pt>
                <c:pt idx="34">
                  <c:v>4.0077853946604396E-2</c:v>
                </c:pt>
                <c:pt idx="35">
                  <c:v>4.0365176282788649E-2</c:v>
                </c:pt>
                <c:pt idx="36">
                  <c:v>0.10358579383552155</c:v>
                </c:pt>
                <c:pt idx="37">
                  <c:v>6.1091678959252486E-2</c:v>
                </c:pt>
                <c:pt idx="38">
                  <c:v>7.4258459547608485E-2</c:v>
                </c:pt>
                <c:pt idx="39">
                  <c:v>6.5470207549640586E-2</c:v>
                </c:pt>
                <c:pt idx="40">
                  <c:v>3.5956098906872479E-2</c:v>
                </c:pt>
                <c:pt idx="41">
                  <c:v>6.1234964007783263E-2</c:v>
                </c:pt>
                <c:pt idx="42">
                  <c:v>9.4762328918977817E-2</c:v>
                </c:pt>
                <c:pt idx="43">
                  <c:v>0.12945174550025054</c:v>
                </c:pt>
                <c:pt idx="44">
                  <c:v>0.17570158850269982</c:v>
                </c:pt>
                <c:pt idx="45">
                  <c:v>3.7863672178714468E-2</c:v>
                </c:pt>
                <c:pt idx="46">
                  <c:v>7.0031664255143705E-2</c:v>
                </c:pt>
                <c:pt idx="47">
                  <c:v>5.7396674099438834E-2</c:v>
                </c:pt>
              </c:numCache>
            </c:numRef>
          </c:val>
          <c:smooth val="0"/>
        </c:ser>
        <c:ser>
          <c:idx val="1"/>
          <c:order val="1"/>
          <c:tx>
            <c:v>Jomp</c:v>
          </c:tx>
          <c:spPr>
            <a:ln w="12700"/>
          </c:spPr>
          <c:marker>
            <c:spPr>
              <a:noFill/>
            </c:spPr>
          </c:marker>
          <c:val>
            <c:numRef>
              <c:f>Sheet1!$X$6:$X$53</c:f>
              <c:numCache>
                <c:formatCode>General</c:formatCode>
                <c:ptCount val="48"/>
                <c:pt idx="0">
                  <c:v>1.8998442427117915E-2</c:v>
                </c:pt>
                <c:pt idx="1">
                  <c:v>3.2760863706679855E-2</c:v>
                </c:pt>
                <c:pt idx="2">
                  <c:v>5.3216721900672719E-2</c:v>
                </c:pt>
                <c:pt idx="3">
                  <c:v>2.3135911906042018E-2</c:v>
                </c:pt>
                <c:pt idx="4">
                  <c:v>0.12532989635038913</c:v>
                </c:pt>
                <c:pt idx="5">
                  <c:v>1.9901610327872375E-2</c:v>
                </c:pt>
                <c:pt idx="6">
                  <c:v>4.0104892527144081E-2</c:v>
                </c:pt>
                <c:pt idx="7">
                  <c:v>0.11495322860845501</c:v>
                </c:pt>
                <c:pt idx="8">
                  <c:v>4.9179065846452402E-2</c:v>
                </c:pt>
                <c:pt idx="9">
                  <c:v>0.12256055886845676</c:v>
                </c:pt>
                <c:pt idx="10">
                  <c:v>0.14074626180310673</c:v>
                </c:pt>
                <c:pt idx="11">
                  <c:v>0.12952982376259162</c:v>
                </c:pt>
                <c:pt idx="12">
                  <c:v>6.6520884301503935E-2</c:v>
                </c:pt>
                <c:pt idx="13">
                  <c:v>0.11985318861859164</c:v>
                </c:pt>
                <c:pt idx="14">
                  <c:v>9.7593429595011355E-2</c:v>
                </c:pt>
                <c:pt idx="15">
                  <c:v>2.572291403834456E-2</c:v>
                </c:pt>
                <c:pt idx="16">
                  <c:v>0.13025379466530138</c:v>
                </c:pt>
                <c:pt idx="17">
                  <c:v>0.26922100539374322</c:v>
                </c:pt>
                <c:pt idx="18">
                  <c:v>5.1568844159843384E-2</c:v>
                </c:pt>
                <c:pt idx="19">
                  <c:v>8.8970410521934495E-2</c:v>
                </c:pt>
                <c:pt idx="20">
                  <c:v>0.15843257719557086</c:v>
                </c:pt>
                <c:pt idx="21">
                  <c:v>0.12381507922315976</c:v>
                </c:pt>
                <c:pt idx="22">
                  <c:v>0.20035854764621067</c:v>
                </c:pt>
                <c:pt idx="23">
                  <c:v>0.11625260281072756</c:v>
                </c:pt>
                <c:pt idx="24">
                  <c:v>0.23879561754406348</c:v>
                </c:pt>
                <c:pt idx="25">
                  <c:v>8.7811504773928822E-2</c:v>
                </c:pt>
                <c:pt idx="26">
                  <c:v>0.12799453169189048</c:v>
                </c:pt>
                <c:pt idx="27">
                  <c:v>0.10096514817120114</c:v>
                </c:pt>
                <c:pt idx="28">
                  <c:v>0.11931167048428395</c:v>
                </c:pt>
                <c:pt idx="29">
                  <c:v>9.366504140816069E-2</c:v>
                </c:pt>
                <c:pt idx="30">
                  <c:v>3.3947068898771283E-2</c:v>
                </c:pt>
                <c:pt idx="31">
                  <c:v>0.12241783792101393</c:v>
                </c:pt>
                <c:pt idx="32">
                  <c:v>8.961879377787782E-2</c:v>
                </c:pt>
                <c:pt idx="33">
                  <c:v>0.19275301158010755</c:v>
                </c:pt>
                <c:pt idx="34">
                  <c:v>6.0482286814180344E-2</c:v>
                </c:pt>
                <c:pt idx="35">
                  <c:v>9.4484456520544977E-2</c:v>
                </c:pt>
                <c:pt idx="36">
                  <c:v>7.2469568888447619E-2</c:v>
                </c:pt>
                <c:pt idx="37">
                  <c:v>5.6312925004368887E-2</c:v>
                </c:pt>
                <c:pt idx="38">
                  <c:v>5.6204071109054128E-2</c:v>
                </c:pt>
                <c:pt idx="39">
                  <c:v>9.0197764046117221E-2</c:v>
                </c:pt>
                <c:pt idx="40">
                  <c:v>0.13271122027693108</c:v>
                </c:pt>
                <c:pt idx="41">
                  <c:v>0.12977082450144525</c:v>
                </c:pt>
                <c:pt idx="42">
                  <c:v>3.163597752137632E-2</c:v>
                </c:pt>
                <c:pt idx="43">
                  <c:v>7.2231681852641935E-2</c:v>
                </c:pt>
                <c:pt idx="44">
                  <c:v>5.2159942116509497E-2</c:v>
                </c:pt>
                <c:pt idx="45">
                  <c:v>7.9929875671732917E-2</c:v>
                </c:pt>
                <c:pt idx="46">
                  <c:v>1.9577074626062372E-2</c:v>
                </c:pt>
                <c:pt idx="47">
                  <c:v>0.10170710684885802</c:v>
                </c:pt>
              </c:numCache>
            </c:numRef>
          </c:val>
          <c:smooth val="0"/>
        </c:ser>
        <c:ser>
          <c:idx val="3"/>
          <c:order val="2"/>
          <c:tx>
            <c:v>ExecutorService</c:v>
          </c:tx>
          <c:spPr>
            <a:ln w="12700"/>
          </c:spPr>
          <c:marker>
            <c:symbol val="x"/>
            <c:size val="7"/>
            <c:spPr>
              <a:noFill/>
            </c:spPr>
          </c:marker>
          <c:val>
            <c:numRef>
              <c:f>Sheet1!$Z$6:$Z$53</c:f>
              <c:numCache>
                <c:formatCode>General</c:formatCode>
                <c:ptCount val="48"/>
                <c:pt idx="0">
                  <c:v>2.9283778565834081E-2</c:v>
                </c:pt>
                <c:pt idx="1">
                  <c:v>2.1159683123025741E-2</c:v>
                </c:pt>
                <c:pt idx="2">
                  <c:v>0.10284192260280001</c:v>
                </c:pt>
                <c:pt idx="3">
                  <c:v>4.6042273432938756E-2</c:v>
                </c:pt>
                <c:pt idx="4">
                  <c:v>4.6514472672760855E-2</c:v>
                </c:pt>
                <c:pt idx="5">
                  <c:v>4.1422785642123913E-2</c:v>
                </c:pt>
                <c:pt idx="6">
                  <c:v>3.1945523222753437E-2</c:v>
                </c:pt>
                <c:pt idx="7">
                  <c:v>2.6725560584275661E-2</c:v>
                </c:pt>
                <c:pt idx="8">
                  <c:v>8.2827119346727041E-2</c:v>
                </c:pt>
                <c:pt idx="9">
                  <c:v>0.12908071617884237</c:v>
                </c:pt>
                <c:pt idx="10">
                  <c:v>9.8506363798340602E-2</c:v>
                </c:pt>
                <c:pt idx="11">
                  <c:v>4.5006894815760951E-2</c:v>
                </c:pt>
                <c:pt idx="12">
                  <c:v>3.7229909696367997E-2</c:v>
                </c:pt>
                <c:pt idx="13">
                  <c:v>9.914449943988804E-2</c:v>
                </c:pt>
                <c:pt idx="14">
                  <c:v>6.3632821537065884E-2</c:v>
                </c:pt>
                <c:pt idx="15">
                  <c:v>5.0736122817183829E-2</c:v>
                </c:pt>
                <c:pt idx="16">
                  <c:v>6.3536281148070084E-2</c:v>
                </c:pt>
                <c:pt idx="17">
                  <c:v>0.14414588882503346</c:v>
                </c:pt>
                <c:pt idx="18">
                  <c:v>1.4466068799180602E-2</c:v>
                </c:pt>
                <c:pt idx="19">
                  <c:v>2.6726199377580501E-2</c:v>
                </c:pt>
                <c:pt idx="20">
                  <c:v>5.2264248008334013E-2</c:v>
                </c:pt>
                <c:pt idx="21">
                  <c:v>8.5548106965171927E-2</c:v>
                </c:pt>
                <c:pt idx="22">
                  <c:v>4.6801801877065881E-3</c:v>
                </c:pt>
                <c:pt idx="23">
                  <c:v>0.10907608729399494</c:v>
                </c:pt>
                <c:pt idx="24">
                  <c:v>4.1641705005391182E-2</c:v>
                </c:pt>
                <c:pt idx="25">
                  <c:v>8.9907849412321328E-2</c:v>
                </c:pt>
                <c:pt idx="26">
                  <c:v>6.3528088877379124E-2</c:v>
                </c:pt>
                <c:pt idx="27">
                  <c:v>0.11905284666189374</c:v>
                </c:pt>
                <c:pt idx="28">
                  <c:v>5.7743068100626301E-2</c:v>
                </c:pt>
                <c:pt idx="29">
                  <c:v>9.5763307972288866E-2</c:v>
                </c:pt>
                <c:pt idx="30">
                  <c:v>9.5729179868997705E-2</c:v>
                </c:pt>
                <c:pt idx="31">
                  <c:v>0.13822690417881742</c:v>
                </c:pt>
                <c:pt idx="32">
                  <c:v>7.5232441144303247E-2</c:v>
                </c:pt>
                <c:pt idx="33">
                  <c:v>3.8372540265357441E-2</c:v>
                </c:pt>
                <c:pt idx="34">
                  <c:v>0.12146924101484745</c:v>
                </c:pt>
                <c:pt idx="35">
                  <c:v>7.9534293826412472E-2</c:v>
                </c:pt>
                <c:pt idx="36">
                  <c:v>6.2837869909289912E-2</c:v>
                </c:pt>
                <c:pt idx="37">
                  <c:v>1.3121563895832323E-2</c:v>
                </c:pt>
                <c:pt idx="38">
                  <c:v>7.7154704089611378E-2</c:v>
                </c:pt>
                <c:pt idx="39">
                  <c:v>0.11513474555135123</c:v>
                </c:pt>
                <c:pt idx="40">
                  <c:v>0.13191121838158359</c:v>
                </c:pt>
                <c:pt idx="41">
                  <c:v>7.2233312335886809E-3</c:v>
                </c:pt>
                <c:pt idx="42">
                  <c:v>0.18447753833769387</c:v>
                </c:pt>
                <c:pt idx="43">
                  <c:v>3.963617673673174E-2</c:v>
                </c:pt>
                <c:pt idx="44">
                  <c:v>7.0699089137521126E-2</c:v>
                </c:pt>
                <c:pt idx="45">
                  <c:v>0.10919394518503116</c:v>
                </c:pt>
                <c:pt idx="46">
                  <c:v>9.4682761308761618E-2</c:v>
                </c:pt>
                <c:pt idx="47">
                  <c:v>5.6366949401027953E-2</c:v>
                </c:pt>
              </c:numCache>
            </c:numRef>
          </c:val>
          <c:smooth val="0"/>
        </c:ser>
        <c:ser>
          <c:idx val="2"/>
          <c:order val="3"/>
          <c:tx>
            <c:v>Pyjama</c:v>
          </c:tx>
          <c:spPr>
            <a:ln w="12700"/>
          </c:spPr>
          <c:marker>
            <c:spPr>
              <a:noFill/>
            </c:spPr>
          </c:marker>
          <c:val>
            <c:numRef>
              <c:f>Sheet1!$Y$6:$Y$53</c:f>
              <c:numCache>
                <c:formatCode>General</c:formatCode>
                <c:ptCount val="48"/>
                <c:pt idx="0">
                  <c:v>1.378961646057454E-2</c:v>
                </c:pt>
                <c:pt idx="1">
                  <c:v>1.7893023470478501E-2</c:v>
                </c:pt>
                <c:pt idx="2">
                  <c:v>7.4784793609021308E-2</c:v>
                </c:pt>
                <c:pt idx="3">
                  <c:v>8.7455544150851286E-2</c:v>
                </c:pt>
                <c:pt idx="4">
                  <c:v>3.819813551672805E-2</c:v>
                </c:pt>
                <c:pt idx="5">
                  <c:v>3.0014978155259317E-2</c:v>
                </c:pt>
                <c:pt idx="6">
                  <c:v>4.9432346119943175E-2</c:v>
                </c:pt>
                <c:pt idx="7">
                  <c:v>0.13680369267865836</c:v>
                </c:pt>
                <c:pt idx="8">
                  <c:v>3.8506880700326908E-2</c:v>
                </c:pt>
                <c:pt idx="9">
                  <c:v>0.13996578897330519</c:v>
                </c:pt>
                <c:pt idx="10">
                  <c:v>4.7846729873641601E-2</c:v>
                </c:pt>
                <c:pt idx="11">
                  <c:v>0.18648441062215526</c:v>
                </c:pt>
                <c:pt idx="12">
                  <c:v>8.8056597747430368E-2</c:v>
                </c:pt>
                <c:pt idx="13">
                  <c:v>9.5736663198143668E-2</c:v>
                </c:pt>
                <c:pt idx="14">
                  <c:v>9.5341446138251268E-2</c:v>
                </c:pt>
                <c:pt idx="15">
                  <c:v>6.8387104777322127E-2</c:v>
                </c:pt>
                <c:pt idx="16">
                  <c:v>0.10536339503941042</c:v>
                </c:pt>
                <c:pt idx="17">
                  <c:v>2.1779686246949734E-2</c:v>
                </c:pt>
                <c:pt idx="18">
                  <c:v>6.2628753170213367E-2</c:v>
                </c:pt>
                <c:pt idx="19">
                  <c:v>0.10204756733532831</c:v>
                </c:pt>
                <c:pt idx="20">
                  <c:v>7.42138196049585E-2</c:v>
                </c:pt>
                <c:pt idx="21">
                  <c:v>5.393886231084527E-2</c:v>
                </c:pt>
                <c:pt idx="22">
                  <c:v>5.1902703131805804E-2</c:v>
                </c:pt>
                <c:pt idx="23">
                  <c:v>4.7200281816891516E-2</c:v>
                </c:pt>
                <c:pt idx="24">
                  <c:v>4.4277953020163074E-2</c:v>
                </c:pt>
                <c:pt idx="25">
                  <c:v>2.5098822211048148E-2</c:v>
                </c:pt>
                <c:pt idx="26">
                  <c:v>0.16337203848012719</c:v>
                </c:pt>
                <c:pt idx="27">
                  <c:v>2.7969002642191102E-2</c:v>
                </c:pt>
                <c:pt idx="28">
                  <c:v>9.9563783802193703E-2</c:v>
                </c:pt>
                <c:pt idx="29">
                  <c:v>4.2553405806185919E-2</c:v>
                </c:pt>
                <c:pt idx="30">
                  <c:v>0.13646910118353772</c:v>
                </c:pt>
                <c:pt idx="31">
                  <c:v>6.6308583029698914E-2</c:v>
                </c:pt>
                <c:pt idx="32">
                  <c:v>6.5718681998868905E-2</c:v>
                </c:pt>
                <c:pt idx="33">
                  <c:v>0.1443185183512502</c:v>
                </c:pt>
                <c:pt idx="34">
                  <c:v>0.10836215508315504</c:v>
                </c:pt>
                <c:pt idx="35">
                  <c:v>0.11006464146895269</c:v>
                </c:pt>
                <c:pt idx="36">
                  <c:v>4.7896674933759389E-2</c:v>
                </c:pt>
                <c:pt idx="37">
                  <c:v>4.7720003469613817E-2</c:v>
                </c:pt>
                <c:pt idx="38">
                  <c:v>6.184228975918199E-2</c:v>
                </c:pt>
                <c:pt idx="39">
                  <c:v>5.3865891032665779E-2</c:v>
                </c:pt>
                <c:pt idx="40">
                  <c:v>7.1325148316137316E-2</c:v>
                </c:pt>
                <c:pt idx="41">
                  <c:v>2.6393834473809E-2</c:v>
                </c:pt>
                <c:pt idx="42">
                  <c:v>9.7594109099563425E-2</c:v>
                </c:pt>
                <c:pt idx="43">
                  <c:v>0.18227546312443765</c:v>
                </c:pt>
                <c:pt idx="44">
                  <c:v>0.12024405138743301</c:v>
                </c:pt>
                <c:pt idx="45">
                  <c:v>0.16466982918614759</c:v>
                </c:pt>
                <c:pt idx="46">
                  <c:v>7.6856342533374089E-2</c:v>
                </c:pt>
                <c:pt idx="47">
                  <c:v>0.10252077808340465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69952"/>
        <c:axId val="110276992"/>
      </c:lineChart>
      <c:catAx>
        <c:axId val="110269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/>
                  <a:t>Number</a:t>
                </a:r>
                <a:r>
                  <a:rPr lang="en-NZ" sz="1400" baseline="0"/>
                  <a:t> of Threads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40218962816888831"/>
              <c:y val="0.96339316702485389"/>
            </c:manualLayout>
          </c:layout>
          <c:overlay val="0"/>
        </c:title>
        <c:majorTickMark val="out"/>
        <c:minorTickMark val="none"/>
        <c:tickLblPos val="nextTo"/>
        <c:crossAx val="110276992"/>
        <c:crosses val="autoZero"/>
        <c:auto val="1"/>
        <c:lblAlgn val="ctr"/>
        <c:lblOffset val="100"/>
        <c:tickLblSkip val="3"/>
        <c:noMultiLvlLbl val="0"/>
      </c:catAx>
      <c:valAx>
        <c:axId val="110276992"/>
        <c:scaling>
          <c:orientation val="minMax"/>
          <c:max val="0.3000000000000000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400"/>
                  <a:t>Coefficient of Variation</a:t>
                </a:r>
              </a:p>
            </c:rich>
          </c:tx>
          <c:layout>
            <c:manualLayout>
              <c:xMode val="edge"/>
              <c:yMode val="edge"/>
              <c:x val="1.3346962613333608E-3"/>
              <c:y val="0.2957799908433777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10269952"/>
        <c:crossesAt val="1"/>
        <c:crossBetween val="midCat"/>
      </c:valAx>
    </c:plotArea>
    <c:legend>
      <c:legendPos val="r"/>
      <c:layout>
        <c:manualLayout>
          <c:xMode val="edge"/>
          <c:yMode val="edge"/>
          <c:x val="0.44774720169698629"/>
          <c:y val="6.3826449683090342E-2"/>
          <c:w val="0.14390589250540514"/>
          <c:h val="0.13179854455330905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Xalan Benchmark</a:t>
            </a:r>
            <a:r>
              <a:rPr lang="en-NZ" baseline="0"/>
              <a:t> - Speedups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0451130039797846E-2"/>
          <c:y val="6.2920178246261602E-2"/>
          <c:w val="0.88585611466169834"/>
          <c:h val="0.86241034534128436"/>
        </c:manualLayout>
      </c:layout>
      <c:lineChart>
        <c:grouping val="standard"/>
        <c:varyColors val="0"/>
        <c:ser>
          <c:idx val="0"/>
          <c:order val="0"/>
          <c:tx>
            <c:v>ParaTask</c:v>
          </c:tx>
          <c:spPr>
            <a:ln w="12700"/>
          </c:spPr>
          <c:marker>
            <c:spPr>
              <a:noFill/>
            </c:spPr>
          </c:marker>
          <c:val>
            <c:numRef>
              <c:f>Sheet1!$S$6:$S$53</c:f>
              <c:numCache>
                <c:formatCode>0.00</c:formatCode>
                <c:ptCount val="48"/>
                <c:pt idx="0">
                  <c:v>1</c:v>
                </c:pt>
                <c:pt idx="1">
                  <c:v>1.8029453879927551</c:v>
                </c:pt>
                <c:pt idx="2">
                  <c:v>2.4025525999873634</c:v>
                </c:pt>
                <c:pt idx="3">
                  <c:v>3.1274324346553057</c:v>
                </c:pt>
                <c:pt idx="4">
                  <c:v>3.8239340305711997</c:v>
                </c:pt>
                <c:pt idx="5">
                  <c:v>4.1644981819774829</c:v>
                </c:pt>
                <c:pt idx="6">
                  <c:v>4.5811286203074557</c:v>
                </c:pt>
                <c:pt idx="7">
                  <c:v>5.2050811728310569</c:v>
                </c:pt>
                <c:pt idx="8">
                  <c:v>5.1443801071486552</c:v>
                </c:pt>
                <c:pt idx="9">
                  <c:v>4.8886888997454427</c:v>
                </c:pt>
                <c:pt idx="10">
                  <c:v>5.8071472205253514</c:v>
                </c:pt>
                <c:pt idx="11">
                  <c:v>6.3942288289500242</c:v>
                </c:pt>
                <c:pt idx="12">
                  <c:v>5.9067354293525529</c:v>
                </c:pt>
                <c:pt idx="13">
                  <c:v>7.2371055536523166</c:v>
                </c:pt>
                <c:pt idx="14">
                  <c:v>6.5212141999657005</c:v>
                </c:pt>
                <c:pt idx="15">
                  <c:v>6.2459264126149812</c:v>
                </c:pt>
                <c:pt idx="16">
                  <c:v>8.033719259697456</c:v>
                </c:pt>
                <c:pt idx="17">
                  <c:v>7.7923685396942508</c:v>
                </c:pt>
                <c:pt idx="18">
                  <c:v>8.4399165445909361</c:v>
                </c:pt>
                <c:pt idx="19">
                  <c:v>8.1912024471155913</c:v>
                </c:pt>
                <c:pt idx="20">
                  <c:v>8.2188215968529814</c:v>
                </c:pt>
                <c:pt idx="21">
                  <c:v>7.9844616159919379</c:v>
                </c:pt>
                <c:pt idx="22">
                  <c:v>7.880217184067642</c:v>
                </c:pt>
                <c:pt idx="23">
                  <c:v>8.130949835350469</c:v>
                </c:pt>
                <c:pt idx="24">
                  <c:v>7.3792353968561999</c:v>
                </c:pt>
                <c:pt idx="25">
                  <c:v>9.3907932431097496</c:v>
                </c:pt>
                <c:pt idx="26">
                  <c:v>10.483348037053377</c:v>
                </c:pt>
                <c:pt idx="27">
                  <c:v>8.9813406396145314</c:v>
                </c:pt>
                <c:pt idx="28">
                  <c:v>9.3272174254317104</c:v>
                </c:pt>
                <c:pt idx="29">
                  <c:v>8.689090992185001</c:v>
                </c:pt>
                <c:pt idx="30">
                  <c:v>12.241710128130837</c:v>
                </c:pt>
                <c:pt idx="31">
                  <c:v>12.381219067465485</c:v>
                </c:pt>
                <c:pt idx="32">
                  <c:v>11.920125391849529</c:v>
                </c:pt>
                <c:pt idx="33">
                  <c:v>11.532573092320758</c:v>
                </c:pt>
                <c:pt idx="34">
                  <c:v>10.127630107068661</c:v>
                </c:pt>
                <c:pt idx="35">
                  <c:v>9.8388532394949308</c:v>
                </c:pt>
                <c:pt idx="36">
                  <c:v>8.34471558988764</c:v>
                </c:pt>
                <c:pt idx="37">
                  <c:v>12.223608075093225</c:v>
                </c:pt>
                <c:pt idx="38">
                  <c:v>9.0192599620493361</c:v>
                </c:pt>
                <c:pt idx="39">
                  <c:v>9.8038467488268974</c:v>
                </c:pt>
                <c:pt idx="40">
                  <c:v>10.251590639490995</c:v>
                </c:pt>
                <c:pt idx="41">
                  <c:v>10.87490705256535</c:v>
                </c:pt>
                <c:pt idx="42">
                  <c:v>9.0687336036250894</c:v>
                </c:pt>
                <c:pt idx="43">
                  <c:v>10.514655458466985</c:v>
                </c:pt>
                <c:pt idx="44">
                  <c:v>8.9851606805293009</c:v>
                </c:pt>
                <c:pt idx="45">
                  <c:v>8.982613625626005</c:v>
                </c:pt>
                <c:pt idx="46">
                  <c:v>9.515339572593966</c:v>
                </c:pt>
                <c:pt idx="47">
                  <c:v>10.974717155391366</c:v>
                </c:pt>
              </c:numCache>
            </c:numRef>
          </c:val>
          <c:smooth val="0"/>
        </c:ser>
        <c:ser>
          <c:idx val="1"/>
          <c:order val="1"/>
          <c:tx>
            <c:v>Jomp</c:v>
          </c:tx>
          <c:spPr>
            <a:ln w="12700"/>
          </c:spPr>
          <c:marker>
            <c:spPr>
              <a:noFill/>
            </c:spPr>
          </c:marker>
          <c:val>
            <c:numRef>
              <c:f>Sheet1!$T$6:$T$53</c:f>
              <c:numCache>
                <c:formatCode>0.00</c:formatCode>
                <c:ptCount val="48"/>
                <c:pt idx="0">
                  <c:v>1</c:v>
                </c:pt>
                <c:pt idx="1">
                  <c:v>1.7761529808773902</c:v>
                </c:pt>
                <c:pt idx="2">
                  <c:v>2.2586742957122086</c:v>
                </c:pt>
                <c:pt idx="3">
                  <c:v>2.4931687393159607</c:v>
                </c:pt>
                <c:pt idx="4">
                  <c:v>3.3809169896126421</c:v>
                </c:pt>
                <c:pt idx="5">
                  <c:v>3.1981754268496827</c:v>
                </c:pt>
                <c:pt idx="6">
                  <c:v>3.2695427476213292</c:v>
                </c:pt>
                <c:pt idx="7">
                  <c:v>3.0320087599581043</c:v>
                </c:pt>
                <c:pt idx="8">
                  <c:v>4.4941312069249415</c:v>
                </c:pt>
                <c:pt idx="9">
                  <c:v>3.397812555575316</c:v>
                </c:pt>
                <c:pt idx="10">
                  <c:v>3.274529967264812</c:v>
                </c:pt>
                <c:pt idx="11">
                  <c:v>3.8667300803464819</c:v>
                </c:pt>
                <c:pt idx="12">
                  <c:v>4.4195928753180667</c:v>
                </c:pt>
                <c:pt idx="13">
                  <c:v>4.6122779065276172</c:v>
                </c:pt>
                <c:pt idx="14">
                  <c:v>3.4729159850219946</c:v>
                </c:pt>
                <c:pt idx="15">
                  <c:v>3.2978165185121258</c:v>
                </c:pt>
                <c:pt idx="16">
                  <c:v>3.3438752472128392</c:v>
                </c:pt>
                <c:pt idx="17">
                  <c:v>4.1950421570349548</c:v>
                </c:pt>
                <c:pt idx="18">
                  <c:v>3.7828970815348679</c:v>
                </c:pt>
                <c:pt idx="19">
                  <c:v>3.9899551007622431</c:v>
                </c:pt>
                <c:pt idx="20">
                  <c:v>3.172209400786997</c:v>
                </c:pt>
                <c:pt idx="21">
                  <c:v>3.0493815337961854</c:v>
                </c:pt>
                <c:pt idx="22">
                  <c:v>3.5088244476685464</c:v>
                </c:pt>
                <c:pt idx="23">
                  <c:v>3.4325470257451358</c:v>
                </c:pt>
                <c:pt idx="24">
                  <c:v>3.4904271255800361</c:v>
                </c:pt>
                <c:pt idx="25">
                  <c:v>2.6335166577072049</c:v>
                </c:pt>
                <c:pt idx="26">
                  <c:v>3.6748475697716918</c:v>
                </c:pt>
                <c:pt idx="27">
                  <c:v>3.9692323673003012</c:v>
                </c:pt>
                <c:pt idx="28">
                  <c:v>4.6362290706139291</c:v>
                </c:pt>
                <c:pt idx="29">
                  <c:v>3.2044513023497645</c:v>
                </c:pt>
                <c:pt idx="30">
                  <c:v>2.7938320708917033</c:v>
                </c:pt>
                <c:pt idx="31">
                  <c:v>3.987623400747188</c:v>
                </c:pt>
                <c:pt idx="32">
                  <c:v>3.1783836837902584</c:v>
                </c:pt>
                <c:pt idx="33">
                  <c:v>3.1729469401311965</c:v>
                </c:pt>
                <c:pt idx="34">
                  <c:v>3.4845069395050245</c:v>
                </c:pt>
                <c:pt idx="35">
                  <c:v>3.83483200192686</c:v>
                </c:pt>
                <c:pt idx="36">
                  <c:v>2.8657846975355867</c:v>
                </c:pt>
                <c:pt idx="37">
                  <c:v>2.6973923846903194</c:v>
                </c:pt>
                <c:pt idx="38">
                  <c:v>3.3261202604366149</c:v>
                </c:pt>
                <c:pt idx="39">
                  <c:v>3.3839709528869997</c:v>
                </c:pt>
                <c:pt idx="40">
                  <c:v>3.8400731599469391</c:v>
                </c:pt>
                <c:pt idx="41">
                  <c:v>2.7940772155601055</c:v>
                </c:pt>
                <c:pt idx="42">
                  <c:v>3.4768975996797149</c:v>
                </c:pt>
                <c:pt idx="43">
                  <c:v>3.3312236286919834</c:v>
                </c:pt>
                <c:pt idx="44">
                  <c:v>3.1307803231409568</c:v>
                </c:pt>
                <c:pt idx="45">
                  <c:v>3.554057070575543</c:v>
                </c:pt>
                <c:pt idx="46">
                  <c:v>5.2939595455804938</c:v>
                </c:pt>
                <c:pt idx="47">
                  <c:v>5.2939595455804938</c:v>
                </c:pt>
              </c:numCache>
            </c:numRef>
          </c:val>
          <c:smooth val="0"/>
        </c:ser>
        <c:ser>
          <c:idx val="2"/>
          <c:order val="2"/>
          <c:tx>
            <c:v>Pyjama</c:v>
          </c:tx>
          <c:spPr>
            <a:ln w="12700"/>
          </c:spPr>
          <c:marker>
            <c:spPr>
              <a:noFill/>
            </c:spPr>
          </c:marker>
          <c:val>
            <c:numRef>
              <c:f>Sheet1!$U$6:$U$53</c:f>
              <c:numCache>
                <c:formatCode>0.00</c:formatCode>
                <c:ptCount val="48"/>
                <c:pt idx="0">
                  <c:v>1</c:v>
                </c:pt>
                <c:pt idx="1">
                  <c:v>1.6281380572533579</c:v>
                </c:pt>
                <c:pt idx="2">
                  <c:v>2.171225622251387</c:v>
                </c:pt>
                <c:pt idx="3">
                  <c:v>2.6300324924347014</c:v>
                </c:pt>
                <c:pt idx="4">
                  <c:v>2.7873400135969968</c:v>
                </c:pt>
                <c:pt idx="5">
                  <c:v>2.5057396433980812</c:v>
                </c:pt>
                <c:pt idx="6">
                  <c:v>2.8984155281316752</c:v>
                </c:pt>
                <c:pt idx="7">
                  <c:v>2.8829086351060091</c:v>
                </c:pt>
                <c:pt idx="8">
                  <c:v>3.8574204368812888</c:v>
                </c:pt>
                <c:pt idx="9">
                  <c:v>2.7290578378456591</c:v>
                </c:pt>
                <c:pt idx="10">
                  <c:v>2.8881623277182231</c:v>
                </c:pt>
                <c:pt idx="11">
                  <c:v>2.7789614829222291</c:v>
                </c:pt>
                <c:pt idx="12">
                  <c:v>2.5489525611569133</c:v>
                </c:pt>
                <c:pt idx="13">
                  <c:v>2.7348356317338784</c:v>
                </c:pt>
                <c:pt idx="14">
                  <c:v>3.169218101463644</c:v>
                </c:pt>
                <c:pt idx="15">
                  <c:v>2.6907448887874335</c:v>
                </c:pt>
                <c:pt idx="16">
                  <c:v>2.7776517717753095</c:v>
                </c:pt>
                <c:pt idx="17">
                  <c:v>2.7546081266614086</c:v>
                </c:pt>
                <c:pt idx="18">
                  <c:v>2.2506951488752311</c:v>
                </c:pt>
                <c:pt idx="19">
                  <c:v>2.4871683283219919</c:v>
                </c:pt>
                <c:pt idx="20">
                  <c:v>2.6370564053804637</c:v>
                </c:pt>
                <c:pt idx="21">
                  <c:v>2.7144851607703155</c:v>
                </c:pt>
                <c:pt idx="22">
                  <c:v>2.7352719361856419</c:v>
                </c:pt>
                <c:pt idx="23">
                  <c:v>2.7051019090922126</c:v>
                </c:pt>
                <c:pt idx="24">
                  <c:v>2.6579429505609107</c:v>
                </c:pt>
                <c:pt idx="25">
                  <c:v>2.3627491512258678</c:v>
                </c:pt>
                <c:pt idx="26">
                  <c:v>2.7134306884396806</c:v>
                </c:pt>
                <c:pt idx="27">
                  <c:v>2.8045831722332926</c:v>
                </c:pt>
                <c:pt idx="28">
                  <c:v>2.2995708049845147</c:v>
                </c:pt>
                <c:pt idx="29">
                  <c:v>2.6462326364529254</c:v>
                </c:pt>
                <c:pt idx="30">
                  <c:v>2.2843075506891788</c:v>
                </c:pt>
                <c:pt idx="31">
                  <c:v>3.0344966291773261</c:v>
                </c:pt>
                <c:pt idx="32">
                  <c:v>2.342034348727756</c:v>
                </c:pt>
                <c:pt idx="33">
                  <c:v>2.4139489043620723</c:v>
                </c:pt>
                <c:pt idx="34">
                  <c:v>2.4693874878885484</c:v>
                </c:pt>
                <c:pt idx="35">
                  <c:v>2.9364130350164261</c:v>
                </c:pt>
                <c:pt idx="36">
                  <c:v>2.7802314439448659</c:v>
                </c:pt>
                <c:pt idx="37">
                  <c:v>2.967134451401781</c:v>
                </c:pt>
                <c:pt idx="38">
                  <c:v>2.5364741641337383</c:v>
                </c:pt>
                <c:pt idx="39">
                  <c:v>2.9966950027806467</c:v>
                </c:pt>
                <c:pt idx="40">
                  <c:v>2.6070915123030134</c:v>
                </c:pt>
                <c:pt idx="41">
                  <c:v>2.8476928187473574</c:v>
                </c:pt>
                <c:pt idx="42">
                  <c:v>3.3824811234463827</c:v>
                </c:pt>
                <c:pt idx="43">
                  <c:v>3.1680468999344877</c:v>
                </c:pt>
                <c:pt idx="44">
                  <c:v>2.9652683877865473</c:v>
                </c:pt>
                <c:pt idx="45">
                  <c:v>3.118078862527899</c:v>
                </c:pt>
                <c:pt idx="46">
                  <c:v>3.3338106096763358</c:v>
                </c:pt>
                <c:pt idx="47">
                  <c:v>2.8984600725394967</c:v>
                </c:pt>
              </c:numCache>
            </c:numRef>
          </c:val>
          <c:smooth val="0"/>
        </c:ser>
        <c:ser>
          <c:idx val="3"/>
          <c:order val="3"/>
          <c:tx>
            <c:v>ExecutorService</c:v>
          </c:tx>
          <c:spPr>
            <a:ln w="12700"/>
          </c:spPr>
          <c:marker>
            <c:symbol val="x"/>
            <c:size val="7"/>
            <c:spPr>
              <a:noFill/>
            </c:spPr>
          </c:marker>
          <c:val>
            <c:numRef>
              <c:f>Sheet1!$V$6:$V$53</c:f>
              <c:numCache>
                <c:formatCode>0.00</c:formatCode>
                <c:ptCount val="48"/>
                <c:pt idx="0">
                  <c:v>1</c:v>
                </c:pt>
                <c:pt idx="1">
                  <c:v>1.9086677902328137</c:v>
                </c:pt>
                <c:pt idx="2">
                  <c:v>2.4553900065547323</c:v>
                </c:pt>
                <c:pt idx="3">
                  <c:v>3.3099575191163977</c:v>
                </c:pt>
                <c:pt idx="4">
                  <c:v>3.9655340892897137</c:v>
                </c:pt>
                <c:pt idx="5">
                  <c:v>4.4020564971751419</c:v>
                </c:pt>
                <c:pt idx="6">
                  <c:v>4.7837864387632312</c:v>
                </c:pt>
                <c:pt idx="7">
                  <c:v>5.1796474060680202</c:v>
                </c:pt>
                <c:pt idx="8">
                  <c:v>5.275743459184226</c:v>
                </c:pt>
                <c:pt idx="9">
                  <c:v>4.3866906879855874</c:v>
                </c:pt>
                <c:pt idx="10">
                  <c:v>5.035831545203072</c:v>
                </c:pt>
                <c:pt idx="11">
                  <c:v>5.8604910042722187</c:v>
                </c:pt>
                <c:pt idx="12">
                  <c:v>5.7294840872992534</c:v>
                </c:pt>
                <c:pt idx="13">
                  <c:v>5.6210249899001559</c:v>
                </c:pt>
                <c:pt idx="14">
                  <c:v>5.388409405255878</c:v>
                </c:pt>
                <c:pt idx="15">
                  <c:v>6.5080017373291907</c:v>
                </c:pt>
                <c:pt idx="16">
                  <c:v>7.4781557125307137</c:v>
                </c:pt>
                <c:pt idx="17">
                  <c:v>6.8340525558713123</c:v>
                </c:pt>
                <c:pt idx="18">
                  <c:v>7.4458545162646681</c:v>
                </c:pt>
                <c:pt idx="19">
                  <c:v>6.941203720200976</c:v>
                </c:pt>
                <c:pt idx="20">
                  <c:v>7.4879295763819487</c:v>
                </c:pt>
                <c:pt idx="21">
                  <c:v>7.8150852557673023</c:v>
                </c:pt>
                <c:pt idx="22">
                  <c:v>8.1081834831834847</c:v>
                </c:pt>
                <c:pt idx="23">
                  <c:v>8.4193896957123098</c:v>
                </c:pt>
                <c:pt idx="24">
                  <c:v>8.047884647165759</c:v>
                </c:pt>
                <c:pt idx="25">
                  <c:v>7.9360765940110003</c:v>
                </c:pt>
                <c:pt idx="26">
                  <c:v>8.733847464466665</c:v>
                </c:pt>
                <c:pt idx="27">
                  <c:v>8.3781075268817204</c:v>
                </c:pt>
                <c:pt idx="28">
                  <c:v>8.2910955988763089</c:v>
                </c:pt>
                <c:pt idx="29">
                  <c:v>8.3066524520255864</c:v>
                </c:pt>
                <c:pt idx="30">
                  <c:v>10.267288635884462</c:v>
                </c:pt>
                <c:pt idx="31">
                  <c:v>8.8747095539660137</c:v>
                </c:pt>
                <c:pt idx="32">
                  <c:v>9.354158663081062</c:v>
                </c:pt>
                <c:pt idx="33">
                  <c:v>8.0692212096106051</c:v>
                </c:pt>
                <c:pt idx="34">
                  <c:v>9.5946704758151906</c:v>
                </c:pt>
                <c:pt idx="35">
                  <c:v>9.7502753028331188</c:v>
                </c:pt>
                <c:pt idx="36">
                  <c:v>8.2017263157894735</c:v>
                </c:pt>
                <c:pt idx="37">
                  <c:v>9.9484678243105211</c:v>
                </c:pt>
                <c:pt idx="38">
                  <c:v>9.3839001830619519</c:v>
                </c:pt>
                <c:pt idx="39">
                  <c:v>10.745311120917917</c:v>
                </c:pt>
                <c:pt idx="40">
                  <c:v>8.8666302517183304</c:v>
                </c:pt>
                <c:pt idx="41">
                  <c:v>11.03569202878024</c:v>
                </c:pt>
                <c:pt idx="42">
                  <c:v>10.712808667436617</c:v>
                </c:pt>
                <c:pt idx="43">
                  <c:v>9.0461617052895562</c:v>
                </c:pt>
                <c:pt idx="44">
                  <c:v>9.8878680203045679</c:v>
                </c:pt>
                <c:pt idx="45">
                  <c:v>10.815112986508245</c:v>
                </c:pt>
                <c:pt idx="46">
                  <c:v>9.4701249453060452</c:v>
                </c:pt>
                <c:pt idx="47">
                  <c:v>10.898008280183507</c:v>
                </c:pt>
              </c:numCache>
            </c:numRef>
          </c:val>
          <c:smooth val="0"/>
        </c:ser>
        <c:ser>
          <c:idx val="4"/>
          <c:order val="4"/>
          <c:tx>
            <c:v>LinearSpeedup</c:v>
          </c:tx>
          <c:spPr>
            <a:ln w="12700">
              <a:solidFill>
                <a:schemeClr val="bg2">
                  <a:lumMod val="75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[1]Sheet1!$N$4:$N$51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val>
          <c:smooth val="0"/>
        </c:ser>
        <c:ser>
          <c:idx val="5"/>
          <c:order val="5"/>
          <c:tx>
            <c:v>IdealSpeedup</c:v>
          </c:tx>
          <c:spPr>
            <a:ln w="12700"/>
          </c:spPr>
          <c:marker>
            <c:symbol val="none"/>
          </c:marker>
          <c:val>
            <c:numRef>
              <c:f>Sheet1!$R$119:$R$166</c:f>
              <c:numCache>
                <c:formatCode>0.00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8.8333333333333339</c:v>
                </c:pt>
                <c:pt idx="9">
                  <c:v>9.6296296296296298</c:v>
                </c:pt>
                <c:pt idx="10">
                  <c:v>10.388888888888888</c:v>
                </c:pt>
                <c:pt idx="11">
                  <c:v>11.111111111111111</c:v>
                </c:pt>
                <c:pt idx="12">
                  <c:v>11.916666666666666</c:v>
                </c:pt>
                <c:pt idx="13">
                  <c:v>12.703703703703704</c:v>
                </c:pt>
                <c:pt idx="14">
                  <c:v>13.47222222222222</c:v>
                </c:pt>
                <c:pt idx="15">
                  <c:v>14.222222222222221</c:v>
                </c:pt>
                <c:pt idx="16">
                  <c:v>15.111111111111111</c:v>
                </c:pt>
                <c:pt idx="17">
                  <c:v>16</c:v>
                </c:pt>
                <c:pt idx="18">
                  <c:v>16.888888888888889</c:v>
                </c:pt>
                <c:pt idx="19">
                  <c:v>17.777777777777779</c:v>
                </c:pt>
                <c:pt idx="20">
                  <c:v>18.666666666666664</c:v>
                </c:pt>
                <c:pt idx="21">
                  <c:v>19.555555555555554</c:v>
                </c:pt>
                <c:pt idx="22">
                  <c:v>20.444444444444443</c:v>
                </c:pt>
                <c:pt idx="23">
                  <c:v>21.333333333333332</c:v>
                </c:pt>
                <c:pt idx="24">
                  <c:v>22.222222222222221</c:v>
                </c:pt>
                <c:pt idx="25">
                  <c:v>23.111111111111111</c:v>
                </c:pt>
                <c:pt idx="26">
                  <c:v>24</c:v>
                </c:pt>
                <c:pt idx="27">
                  <c:v>24.888888888888886</c:v>
                </c:pt>
                <c:pt idx="28">
                  <c:v>25.777777777777775</c:v>
                </c:pt>
                <c:pt idx="29">
                  <c:v>26.666666666666664</c:v>
                </c:pt>
                <c:pt idx="30">
                  <c:v>27.555555555555554</c:v>
                </c:pt>
                <c:pt idx="31">
                  <c:v>28.444444444444443</c:v>
                </c:pt>
                <c:pt idx="32">
                  <c:v>29.333333333333332</c:v>
                </c:pt>
                <c:pt idx="33">
                  <c:v>30.222222222222221</c:v>
                </c:pt>
                <c:pt idx="34">
                  <c:v>31.111111111111111</c:v>
                </c:pt>
                <c:pt idx="35">
                  <c:v>32</c:v>
                </c:pt>
                <c:pt idx="36">
                  <c:v>32.888888888888886</c:v>
                </c:pt>
                <c:pt idx="37">
                  <c:v>33.777777777777779</c:v>
                </c:pt>
                <c:pt idx="38">
                  <c:v>34.666666666666664</c:v>
                </c:pt>
                <c:pt idx="39">
                  <c:v>35.555555555555557</c:v>
                </c:pt>
                <c:pt idx="40">
                  <c:v>36.444444444444443</c:v>
                </c:pt>
                <c:pt idx="41">
                  <c:v>37.333333333333329</c:v>
                </c:pt>
                <c:pt idx="42">
                  <c:v>38.222222222222221</c:v>
                </c:pt>
                <c:pt idx="43">
                  <c:v>39.111111111111107</c:v>
                </c:pt>
                <c:pt idx="44">
                  <c:v>40</c:v>
                </c:pt>
                <c:pt idx="45">
                  <c:v>40.888888888888886</c:v>
                </c:pt>
                <c:pt idx="46">
                  <c:v>41.777777777777779</c:v>
                </c:pt>
                <c:pt idx="47">
                  <c:v>42.666666666666664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382080"/>
        <c:axId val="110392448"/>
      </c:lineChart>
      <c:catAx>
        <c:axId val="110382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/>
                  <a:t>Number</a:t>
                </a:r>
                <a:r>
                  <a:rPr lang="en-NZ" sz="1400" baseline="0"/>
                  <a:t> of Threads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41920177127337649"/>
              <c:y val="0.96309778812067637"/>
            </c:manualLayout>
          </c:layout>
          <c:overlay val="0"/>
        </c:title>
        <c:majorTickMark val="out"/>
        <c:minorTickMark val="none"/>
        <c:tickLblPos val="nextTo"/>
        <c:crossAx val="110392448"/>
        <c:crosses val="autoZero"/>
        <c:auto val="1"/>
        <c:lblAlgn val="ctr"/>
        <c:lblOffset val="100"/>
        <c:tickLblSkip val="3"/>
        <c:noMultiLvlLbl val="0"/>
      </c:catAx>
      <c:valAx>
        <c:axId val="110392448"/>
        <c:scaling>
          <c:orientation val="minMax"/>
          <c:max val="48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400"/>
                  <a:t>Speedups</a:t>
                </a:r>
              </a:p>
            </c:rich>
          </c:tx>
          <c:layout>
            <c:manualLayout>
              <c:xMode val="edge"/>
              <c:yMode val="edge"/>
              <c:x val="1.3346593552978532E-3"/>
              <c:y val="0.4309007915788621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10382080"/>
        <c:crossesAt val="1"/>
        <c:crossBetween val="midCat"/>
      </c:valAx>
    </c:plotArea>
    <c:legend>
      <c:legendPos val="r"/>
      <c:layout>
        <c:manualLayout>
          <c:xMode val="edge"/>
          <c:yMode val="edge"/>
          <c:x val="0.79836625902130987"/>
          <c:y val="0.4294346370477824"/>
          <c:w val="0.15401795446833277"/>
          <c:h val="0.13416677423386544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Xalan Benchmark</a:t>
            </a:r>
            <a:r>
              <a:rPr lang="en-NZ" baseline="0"/>
              <a:t> - Speedups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0451130039797846E-2"/>
          <c:y val="6.2920178246261602E-2"/>
          <c:w val="0.88585611466169834"/>
          <c:h val="0.86241034534128436"/>
        </c:manualLayout>
      </c:layout>
      <c:lineChart>
        <c:grouping val="standard"/>
        <c:varyColors val="0"/>
        <c:ser>
          <c:idx val="0"/>
          <c:order val="0"/>
          <c:tx>
            <c:v>ParaTask</c:v>
          </c:tx>
          <c:spPr>
            <a:ln w="12700"/>
          </c:spPr>
          <c:marker>
            <c:spPr>
              <a:noFill/>
            </c:spPr>
          </c:marker>
          <c:val>
            <c:numRef>
              <c:f>Sheet1!$S$6:$S$53</c:f>
              <c:numCache>
                <c:formatCode>0.00</c:formatCode>
                <c:ptCount val="48"/>
                <c:pt idx="0">
                  <c:v>1</c:v>
                </c:pt>
                <c:pt idx="1">
                  <c:v>1.8029453879927551</c:v>
                </c:pt>
                <c:pt idx="2">
                  <c:v>2.4025525999873634</c:v>
                </c:pt>
                <c:pt idx="3">
                  <c:v>3.1274324346553057</c:v>
                </c:pt>
                <c:pt idx="4">
                  <c:v>3.8239340305711997</c:v>
                </c:pt>
                <c:pt idx="5">
                  <c:v>4.1644981819774829</c:v>
                </c:pt>
                <c:pt idx="6">
                  <c:v>4.5811286203074557</c:v>
                </c:pt>
                <c:pt idx="7">
                  <c:v>5.2050811728310569</c:v>
                </c:pt>
                <c:pt idx="8">
                  <c:v>5.1443801071486552</c:v>
                </c:pt>
                <c:pt idx="9">
                  <c:v>4.8886888997454427</c:v>
                </c:pt>
                <c:pt idx="10">
                  <c:v>5.8071472205253514</c:v>
                </c:pt>
                <c:pt idx="11">
                  <c:v>6.3942288289500242</c:v>
                </c:pt>
                <c:pt idx="12">
                  <c:v>5.9067354293525529</c:v>
                </c:pt>
                <c:pt idx="13">
                  <c:v>7.2371055536523166</c:v>
                </c:pt>
                <c:pt idx="14">
                  <c:v>6.5212141999657005</c:v>
                </c:pt>
                <c:pt idx="15">
                  <c:v>6.2459264126149812</c:v>
                </c:pt>
                <c:pt idx="16">
                  <c:v>8.033719259697456</c:v>
                </c:pt>
                <c:pt idx="17">
                  <c:v>7.7923685396942508</c:v>
                </c:pt>
                <c:pt idx="18">
                  <c:v>8.4399165445909361</c:v>
                </c:pt>
                <c:pt idx="19">
                  <c:v>8.1912024471155913</c:v>
                </c:pt>
                <c:pt idx="20">
                  <c:v>8.2188215968529814</c:v>
                </c:pt>
                <c:pt idx="21">
                  <c:v>7.9844616159919379</c:v>
                </c:pt>
                <c:pt idx="22">
                  <c:v>7.880217184067642</c:v>
                </c:pt>
                <c:pt idx="23">
                  <c:v>8.130949835350469</c:v>
                </c:pt>
                <c:pt idx="24">
                  <c:v>7.3792353968561999</c:v>
                </c:pt>
                <c:pt idx="25">
                  <c:v>9.3907932431097496</c:v>
                </c:pt>
                <c:pt idx="26">
                  <c:v>10.483348037053377</c:v>
                </c:pt>
                <c:pt idx="27">
                  <c:v>8.9813406396145314</c:v>
                </c:pt>
                <c:pt idx="28">
                  <c:v>9.3272174254317104</c:v>
                </c:pt>
                <c:pt idx="29">
                  <c:v>8.689090992185001</c:v>
                </c:pt>
                <c:pt idx="30">
                  <c:v>12.241710128130837</c:v>
                </c:pt>
                <c:pt idx="31">
                  <c:v>12.381219067465485</c:v>
                </c:pt>
                <c:pt idx="32">
                  <c:v>11.920125391849529</c:v>
                </c:pt>
                <c:pt idx="33">
                  <c:v>11.532573092320758</c:v>
                </c:pt>
                <c:pt idx="34">
                  <c:v>10.127630107068661</c:v>
                </c:pt>
                <c:pt idx="35">
                  <c:v>9.8388532394949308</c:v>
                </c:pt>
                <c:pt idx="36">
                  <c:v>8.34471558988764</c:v>
                </c:pt>
                <c:pt idx="37">
                  <c:v>12.223608075093225</c:v>
                </c:pt>
                <c:pt idx="38">
                  <c:v>9.0192599620493361</c:v>
                </c:pt>
                <c:pt idx="39">
                  <c:v>9.8038467488268974</c:v>
                </c:pt>
                <c:pt idx="40">
                  <c:v>10.251590639490995</c:v>
                </c:pt>
                <c:pt idx="41">
                  <c:v>10.87490705256535</c:v>
                </c:pt>
                <c:pt idx="42">
                  <c:v>9.0687336036250894</c:v>
                </c:pt>
                <c:pt idx="43">
                  <c:v>10.514655458466985</c:v>
                </c:pt>
                <c:pt idx="44">
                  <c:v>8.9851606805293009</c:v>
                </c:pt>
                <c:pt idx="45">
                  <c:v>8.982613625626005</c:v>
                </c:pt>
                <c:pt idx="46">
                  <c:v>9.515339572593966</c:v>
                </c:pt>
                <c:pt idx="47">
                  <c:v>10.974717155391366</c:v>
                </c:pt>
              </c:numCache>
            </c:numRef>
          </c:val>
          <c:smooth val="0"/>
        </c:ser>
        <c:ser>
          <c:idx val="1"/>
          <c:order val="1"/>
          <c:tx>
            <c:v>Jomp</c:v>
          </c:tx>
          <c:spPr>
            <a:ln w="12700"/>
          </c:spPr>
          <c:marker>
            <c:spPr>
              <a:noFill/>
            </c:spPr>
          </c:marker>
          <c:val>
            <c:numRef>
              <c:f>Sheet1!$T$6:$T$53</c:f>
              <c:numCache>
                <c:formatCode>0.00</c:formatCode>
                <c:ptCount val="48"/>
                <c:pt idx="0">
                  <c:v>1</c:v>
                </c:pt>
                <c:pt idx="1">
                  <c:v>1.7761529808773902</c:v>
                </c:pt>
                <c:pt idx="2">
                  <c:v>2.2586742957122086</c:v>
                </c:pt>
                <c:pt idx="3">
                  <c:v>2.4931687393159607</c:v>
                </c:pt>
                <c:pt idx="4">
                  <c:v>3.3809169896126421</c:v>
                </c:pt>
                <c:pt idx="5">
                  <c:v>3.1981754268496827</c:v>
                </c:pt>
                <c:pt idx="6">
                  <c:v>3.2695427476213292</c:v>
                </c:pt>
                <c:pt idx="7">
                  <c:v>3.0320087599581043</c:v>
                </c:pt>
                <c:pt idx="8">
                  <c:v>4.4941312069249415</c:v>
                </c:pt>
                <c:pt idx="9">
                  <c:v>3.397812555575316</c:v>
                </c:pt>
                <c:pt idx="10">
                  <c:v>3.274529967264812</c:v>
                </c:pt>
                <c:pt idx="11">
                  <c:v>3.8667300803464819</c:v>
                </c:pt>
                <c:pt idx="12">
                  <c:v>4.4195928753180667</c:v>
                </c:pt>
                <c:pt idx="13">
                  <c:v>4.6122779065276172</c:v>
                </c:pt>
                <c:pt idx="14">
                  <c:v>3.4729159850219946</c:v>
                </c:pt>
                <c:pt idx="15">
                  <c:v>3.2978165185121258</c:v>
                </c:pt>
                <c:pt idx="16">
                  <c:v>3.3438752472128392</c:v>
                </c:pt>
                <c:pt idx="17">
                  <c:v>4.1950421570349548</c:v>
                </c:pt>
                <c:pt idx="18">
                  <c:v>3.7828970815348679</c:v>
                </c:pt>
                <c:pt idx="19">
                  <c:v>3.9899551007622431</c:v>
                </c:pt>
                <c:pt idx="20">
                  <c:v>3.172209400786997</c:v>
                </c:pt>
                <c:pt idx="21">
                  <c:v>3.0493815337961854</c:v>
                </c:pt>
                <c:pt idx="22">
                  <c:v>3.5088244476685464</c:v>
                </c:pt>
                <c:pt idx="23">
                  <c:v>3.4325470257451358</c:v>
                </c:pt>
                <c:pt idx="24">
                  <c:v>3.4904271255800361</c:v>
                </c:pt>
                <c:pt idx="25">
                  <c:v>2.6335166577072049</c:v>
                </c:pt>
                <c:pt idx="26">
                  <c:v>3.6748475697716918</c:v>
                </c:pt>
                <c:pt idx="27">
                  <c:v>3.9692323673003012</c:v>
                </c:pt>
                <c:pt idx="28">
                  <c:v>4.6362290706139291</c:v>
                </c:pt>
                <c:pt idx="29">
                  <c:v>3.2044513023497645</c:v>
                </c:pt>
                <c:pt idx="30">
                  <c:v>2.7938320708917033</c:v>
                </c:pt>
                <c:pt idx="31">
                  <c:v>3.987623400747188</c:v>
                </c:pt>
                <c:pt idx="32">
                  <c:v>3.1783836837902584</c:v>
                </c:pt>
                <c:pt idx="33">
                  <c:v>3.1729469401311965</c:v>
                </c:pt>
                <c:pt idx="34">
                  <c:v>3.4845069395050245</c:v>
                </c:pt>
                <c:pt idx="35">
                  <c:v>3.83483200192686</c:v>
                </c:pt>
                <c:pt idx="36">
                  <c:v>2.8657846975355867</c:v>
                </c:pt>
                <c:pt idx="37">
                  <c:v>2.6973923846903194</c:v>
                </c:pt>
                <c:pt idx="38">
                  <c:v>3.3261202604366149</c:v>
                </c:pt>
                <c:pt idx="39">
                  <c:v>3.3839709528869997</c:v>
                </c:pt>
                <c:pt idx="40">
                  <c:v>3.8400731599469391</c:v>
                </c:pt>
                <c:pt idx="41">
                  <c:v>2.7940772155601055</c:v>
                </c:pt>
                <c:pt idx="42">
                  <c:v>3.4768975996797149</c:v>
                </c:pt>
                <c:pt idx="43">
                  <c:v>3.3312236286919834</c:v>
                </c:pt>
                <c:pt idx="44">
                  <c:v>3.1307803231409568</c:v>
                </c:pt>
                <c:pt idx="45">
                  <c:v>3.554057070575543</c:v>
                </c:pt>
                <c:pt idx="46">
                  <c:v>5.2939595455804938</c:v>
                </c:pt>
                <c:pt idx="47">
                  <c:v>5.2939595455804938</c:v>
                </c:pt>
              </c:numCache>
            </c:numRef>
          </c:val>
          <c:smooth val="0"/>
        </c:ser>
        <c:ser>
          <c:idx val="2"/>
          <c:order val="2"/>
          <c:tx>
            <c:v>Pyjama</c:v>
          </c:tx>
          <c:spPr>
            <a:ln w="12700"/>
          </c:spPr>
          <c:marker>
            <c:spPr>
              <a:noFill/>
            </c:spPr>
          </c:marker>
          <c:val>
            <c:numRef>
              <c:f>Sheet1!$U$6:$U$53</c:f>
              <c:numCache>
                <c:formatCode>0.00</c:formatCode>
                <c:ptCount val="48"/>
                <c:pt idx="0">
                  <c:v>1</c:v>
                </c:pt>
                <c:pt idx="1">
                  <c:v>1.6281380572533579</c:v>
                </c:pt>
                <c:pt idx="2">
                  <c:v>2.171225622251387</c:v>
                </c:pt>
                <c:pt idx="3">
                  <c:v>2.6300324924347014</c:v>
                </c:pt>
                <c:pt idx="4">
                  <c:v>2.7873400135969968</c:v>
                </c:pt>
                <c:pt idx="5">
                  <c:v>2.5057396433980812</c:v>
                </c:pt>
                <c:pt idx="6">
                  <c:v>2.8984155281316752</c:v>
                </c:pt>
                <c:pt idx="7">
                  <c:v>2.8829086351060091</c:v>
                </c:pt>
                <c:pt idx="8">
                  <c:v>3.8574204368812888</c:v>
                </c:pt>
                <c:pt idx="9">
                  <c:v>2.7290578378456591</c:v>
                </c:pt>
                <c:pt idx="10">
                  <c:v>2.8881623277182231</c:v>
                </c:pt>
                <c:pt idx="11">
                  <c:v>2.7789614829222291</c:v>
                </c:pt>
                <c:pt idx="12">
                  <c:v>2.5489525611569133</c:v>
                </c:pt>
                <c:pt idx="13">
                  <c:v>2.7348356317338784</c:v>
                </c:pt>
                <c:pt idx="14">
                  <c:v>3.169218101463644</c:v>
                </c:pt>
                <c:pt idx="15">
                  <c:v>2.6907448887874335</c:v>
                </c:pt>
                <c:pt idx="16">
                  <c:v>2.7776517717753095</c:v>
                </c:pt>
                <c:pt idx="17">
                  <c:v>2.7546081266614086</c:v>
                </c:pt>
                <c:pt idx="18">
                  <c:v>2.2506951488752311</c:v>
                </c:pt>
                <c:pt idx="19">
                  <c:v>2.4871683283219919</c:v>
                </c:pt>
                <c:pt idx="20">
                  <c:v>2.6370564053804637</c:v>
                </c:pt>
                <c:pt idx="21">
                  <c:v>2.7144851607703155</c:v>
                </c:pt>
                <c:pt idx="22">
                  <c:v>2.7352719361856419</c:v>
                </c:pt>
                <c:pt idx="23">
                  <c:v>2.7051019090922126</c:v>
                </c:pt>
                <c:pt idx="24">
                  <c:v>2.6579429505609107</c:v>
                </c:pt>
                <c:pt idx="25">
                  <c:v>2.3627491512258678</c:v>
                </c:pt>
                <c:pt idx="26">
                  <c:v>2.7134306884396806</c:v>
                </c:pt>
                <c:pt idx="27">
                  <c:v>2.8045831722332926</c:v>
                </c:pt>
                <c:pt idx="28">
                  <c:v>2.2995708049845147</c:v>
                </c:pt>
                <c:pt idx="29">
                  <c:v>2.6462326364529254</c:v>
                </c:pt>
                <c:pt idx="30">
                  <c:v>2.2843075506891788</c:v>
                </c:pt>
                <c:pt idx="31">
                  <c:v>3.0344966291773261</c:v>
                </c:pt>
                <c:pt idx="32">
                  <c:v>2.342034348727756</c:v>
                </c:pt>
                <c:pt idx="33">
                  <c:v>2.4139489043620723</c:v>
                </c:pt>
                <c:pt idx="34">
                  <c:v>2.4693874878885484</c:v>
                </c:pt>
                <c:pt idx="35">
                  <c:v>2.9364130350164261</c:v>
                </c:pt>
                <c:pt idx="36">
                  <c:v>2.7802314439448659</c:v>
                </c:pt>
                <c:pt idx="37">
                  <c:v>2.967134451401781</c:v>
                </c:pt>
                <c:pt idx="38">
                  <c:v>2.5364741641337383</c:v>
                </c:pt>
                <c:pt idx="39">
                  <c:v>2.9966950027806467</c:v>
                </c:pt>
                <c:pt idx="40">
                  <c:v>2.6070915123030134</c:v>
                </c:pt>
                <c:pt idx="41">
                  <c:v>2.8476928187473574</c:v>
                </c:pt>
                <c:pt idx="42">
                  <c:v>3.3824811234463827</c:v>
                </c:pt>
                <c:pt idx="43">
                  <c:v>3.1680468999344877</c:v>
                </c:pt>
                <c:pt idx="44">
                  <c:v>2.9652683877865473</c:v>
                </c:pt>
                <c:pt idx="45">
                  <c:v>3.118078862527899</c:v>
                </c:pt>
                <c:pt idx="46">
                  <c:v>3.3338106096763358</c:v>
                </c:pt>
                <c:pt idx="47">
                  <c:v>2.8984600725394967</c:v>
                </c:pt>
              </c:numCache>
            </c:numRef>
          </c:val>
          <c:smooth val="0"/>
        </c:ser>
        <c:ser>
          <c:idx val="3"/>
          <c:order val="3"/>
          <c:tx>
            <c:v>ExecutorService</c:v>
          </c:tx>
          <c:spPr>
            <a:ln w="12700"/>
          </c:spPr>
          <c:marker>
            <c:symbol val="x"/>
            <c:size val="7"/>
            <c:spPr>
              <a:noFill/>
            </c:spPr>
          </c:marker>
          <c:val>
            <c:numRef>
              <c:f>Sheet1!$V$6:$V$53</c:f>
              <c:numCache>
                <c:formatCode>0.00</c:formatCode>
                <c:ptCount val="48"/>
                <c:pt idx="0">
                  <c:v>1</c:v>
                </c:pt>
                <c:pt idx="1">
                  <c:v>1.9086677902328137</c:v>
                </c:pt>
                <c:pt idx="2">
                  <c:v>2.4553900065547323</c:v>
                </c:pt>
                <c:pt idx="3">
                  <c:v>3.3099575191163977</c:v>
                </c:pt>
                <c:pt idx="4">
                  <c:v>3.9655340892897137</c:v>
                </c:pt>
                <c:pt idx="5">
                  <c:v>4.4020564971751419</c:v>
                </c:pt>
                <c:pt idx="6">
                  <c:v>4.7837864387632312</c:v>
                </c:pt>
                <c:pt idx="7">
                  <c:v>5.1796474060680202</c:v>
                </c:pt>
                <c:pt idx="8">
                  <c:v>5.275743459184226</c:v>
                </c:pt>
                <c:pt idx="9">
                  <c:v>4.3866906879855874</c:v>
                </c:pt>
                <c:pt idx="10">
                  <c:v>5.035831545203072</c:v>
                </c:pt>
                <c:pt idx="11">
                  <c:v>5.8604910042722187</c:v>
                </c:pt>
                <c:pt idx="12">
                  <c:v>5.7294840872992534</c:v>
                </c:pt>
                <c:pt idx="13">
                  <c:v>5.6210249899001559</c:v>
                </c:pt>
                <c:pt idx="14">
                  <c:v>5.388409405255878</c:v>
                </c:pt>
                <c:pt idx="15">
                  <c:v>6.5080017373291907</c:v>
                </c:pt>
                <c:pt idx="16">
                  <c:v>7.4781557125307137</c:v>
                </c:pt>
                <c:pt idx="17">
                  <c:v>6.8340525558713123</c:v>
                </c:pt>
                <c:pt idx="18">
                  <c:v>7.4458545162646681</c:v>
                </c:pt>
                <c:pt idx="19">
                  <c:v>6.941203720200976</c:v>
                </c:pt>
                <c:pt idx="20">
                  <c:v>7.4879295763819487</c:v>
                </c:pt>
                <c:pt idx="21">
                  <c:v>7.8150852557673023</c:v>
                </c:pt>
                <c:pt idx="22">
                  <c:v>8.1081834831834847</c:v>
                </c:pt>
                <c:pt idx="23">
                  <c:v>8.4193896957123098</c:v>
                </c:pt>
                <c:pt idx="24">
                  <c:v>8.047884647165759</c:v>
                </c:pt>
                <c:pt idx="25">
                  <c:v>7.9360765940110003</c:v>
                </c:pt>
                <c:pt idx="26">
                  <c:v>8.733847464466665</c:v>
                </c:pt>
                <c:pt idx="27">
                  <c:v>8.3781075268817204</c:v>
                </c:pt>
                <c:pt idx="28">
                  <c:v>8.2910955988763089</c:v>
                </c:pt>
                <c:pt idx="29">
                  <c:v>8.3066524520255864</c:v>
                </c:pt>
                <c:pt idx="30">
                  <c:v>10.267288635884462</c:v>
                </c:pt>
                <c:pt idx="31">
                  <c:v>8.8747095539660137</c:v>
                </c:pt>
                <c:pt idx="32">
                  <c:v>9.354158663081062</c:v>
                </c:pt>
                <c:pt idx="33">
                  <c:v>8.0692212096106051</c:v>
                </c:pt>
                <c:pt idx="34">
                  <c:v>9.5946704758151906</c:v>
                </c:pt>
                <c:pt idx="35">
                  <c:v>9.7502753028331188</c:v>
                </c:pt>
                <c:pt idx="36">
                  <c:v>8.2017263157894735</c:v>
                </c:pt>
                <c:pt idx="37">
                  <c:v>9.9484678243105211</c:v>
                </c:pt>
                <c:pt idx="38">
                  <c:v>9.3839001830619519</c:v>
                </c:pt>
                <c:pt idx="39">
                  <c:v>10.745311120917917</c:v>
                </c:pt>
                <c:pt idx="40">
                  <c:v>8.8666302517183304</c:v>
                </c:pt>
                <c:pt idx="41">
                  <c:v>11.03569202878024</c:v>
                </c:pt>
                <c:pt idx="42">
                  <c:v>10.712808667436617</c:v>
                </c:pt>
                <c:pt idx="43">
                  <c:v>9.0461617052895562</c:v>
                </c:pt>
                <c:pt idx="44">
                  <c:v>9.8878680203045679</c:v>
                </c:pt>
                <c:pt idx="45">
                  <c:v>10.815112986508245</c:v>
                </c:pt>
                <c:pt idx="46">
                  <c:v>9.4701249453060452</c:v>
                </c:pt>
                <c:pt idx="47">
                  <c:v>10.898008280183507</c:v>
                </c:pt>
              </c:numCache>
            </c:numRef>
          </c:val>
          <c:smooth val="0"/>
        </c:ser>
        <c:ser>
          <c:idx val="4"/>
          <c:order val="4"/>
          <c:tx>
            <c:v>LinearSpeedup-NoTurbo</c:v>
          </c:tx>
          <c:spPr>
            <a:ln w="12700">
              <a:solidFill>
                <a:schemeClr val="bg2">
                  <a:lumMod val="75000"/>
                </a:schemeClr>
              </a:solidFill>
              <a:prstDash val="dash"/>
            </a:ln>
          </c:spPr>
          <c:marker>
            <c:symbol val="none"/>
          </c:marker>
          <c:val>
            <c:numRef>
              <c:f>Sheet1!$I$120:$I$167</c:f>
              <c:numCache>
                <c:formatCode>0.00</c:formatCode>
                <c:ptCount val="48"/>
                <c:pt idx="0">
                  <c:v>0.77777777800000003</c:v>
                </c:pt>
                <c:pt idx="1">
                  <c:v>1.5555555560000001</c:v>
                </c:pt>
                <c:pt idx="2">
                  <c:v>2.3333333340000002</c:v>
                </c:pt>
                <c:pt idx="3">
                  <c:v>3.1111111120000001</c:v>
                </c:pt>
                <c:pt idx="4">
                  <c:v>3.88888889</c:v>
                </c:pt>
                <c:pt idx="5">
                  <c:v>4.6666666680000004</c:v>
                </c:pt>
                <c:pt idx="6">
                  <c:v>5.4444444460000003</c:v>
                </c:pt>
                <c:pt idx="7">
                  <c:v>6.2222222240000002</c:v>
                </c:pt>
                <c:pt idx="8">
                  <c:v>7.0000000020000002</c:v>
                </c:pt>
                <c:pt idx="9">
                  <c:v>7.7777777800000001</c:v>
                </c:pt>
                <c:pt idx="10">
                  <c:v>8.555555558</c:v>
                </c:pt>
                <c:pt idx="11">
                  <c:v>9.3333333360000008</c:v>
                </c:pt>
                <c:pt idx="12">
                  <c:v>10.111111114</c:v>
                </c:pt>
                <c:pt idx="13">
                  <c:v>10.888888892000001</c:v>
                </c:pt>
                <c:pt idx="14">
                  <c:v>11.66666667</c:v>
                </c:pt>
                <c:pt idx="15">
                  <c:v>12.444444448</c:v>
                </c:pt>
                <c:pt idx="16">
                  <c:v>13.222222226000001</c:v>
                </c:pt>
                <c:pt idx="17">
                  <c:v>14.000000004</c:v>
                </c:pt>
                <c:pt idx="18">
                  <c:v>14.777777782000001</c:v>
                </c:pt>
                <c:pt idx="19">
                  <c:v>15.55555556</c:v>
                </c:pt>
                <c:pt idx="20">
                  <c:v>16.333333337999999</c:v>
                </c:pt>
                <c:pt idx="21">
                  <c:v>17.111111116</c:v>
                </c:pt>
                <c:pt idx="22">
                  <c:v>17.888888894000001</c:v>
                </c:pt>
                <c:pt idx="23">
                  <c:v>18.666666672000002</c:v>
                </c:pt>
                <c:pt idx="24">
                  <c:v>19.444444450000002</c:v>
                </c:pt>
                <c:pt idx="25">
                  <c:v>20.222222228</c:v>
                </c:pt>
                <c:pt idx="26">
                  <c:v>21.000000006</c:v>
                </c:pt>
                <c:pt idx="27">
                  <c:v>21.777777784000001</c:v>
                </c:pt>
                <c:pt idx="28">
                  <c:v>22.555555562000002</c:v>
                </c:pt>
                <c:pt idx="29">
                  <c:v>23.333333339999999</c:v>
                </c:pt>
                <c:pt idx="30">
                  <c:v>24.111111118</c:v>
                </c:pt>
                <c:pt idx="31">
                  <c:v>24.888888896000001</c:v>
                </c:pt>
                <c:pt idx="32">
                  <c:v>25.666666674000002</c:v>
                </c:pt>
                <c:pt idx="33">
                  <c:v>26.444444452000003</c:v>
                </c:pt>
                <c:pt idx="34">
                  <c:v>27.22222223</c:v>
                </c:pt>
                <c:pt idx="35">
                  <c:v>28.000000008000001</c:v>
                </c:pt>
                <c:pt idx="36">
                  <c:v>28.777777786000001</c:v>
                </c:pt>
                <c:pt idx="37">
                  <c:v>29.555555564000002</c:v>
                </c:pt>
                <c:pt idx="38">
                  <c:v>30.333333342</c:v>
                </c:pt>
                <c:pt idx="39">
                  <c:v>31.11111112</c:v>
                </c:pt>
                <c:pt idx="40">
                  <c:v>31.888888898000001</c:v>
                </c:pt>
                <c:pt idx="41">
                  <c:v>32.666666675999998</c:v>
                </c:pt>
                <c:pt idx="42">
                  <c:v>33.444444453999999</c:v>
                </c:pt>
                <c:pt idx="43">
                  <c:v>34.222222232</c:v>
                </c:pt>
                <c:pt idx="44">
                  <c:v>35.000000010000001</c:v>
                </c:pt>
                <c:pt idx="45">
                  <c:v>35.777777788000002</c:v>
                </c:pt>
                <c:pt idx="46">
                  <c:v>36.555555566000002</c:v>
                </c:pt>
                <c:pt idx="47">
                  <c:v>37.333333344000003</c:v>
                </c:pt>
              </c:numCache>
            </c:numRef>
          </c:val>
          <c:smooth val="0"/>
        </c:ser>
        <c:ser>
          <c:idx val="5"/>
          <c:order val="5"/>
          <c:tx>
            <c:v>IdealSpeedup</c:v>
          </c:tx>
          <c:spPr>
            <a:ln w="12700"/>
          </c:spPr>
          <c:marker>
            <c:symbol val="none"/>
          </c:marker>
          <c:val>
            <c:numRef>
              <c:f>Sheet1!$R$119:$R$166</c:f>
              <c:numCache>
                <c:formatCode>0.00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8.8333333333333339</c:v>
                </c:pt>
                <c:pt idx="9">
                  <c:v>9.6296296296296298</c:v>
                </c:pt>
                <c:pt idx="10">
                  <c:v>10.388888888888888</c:v>
                </c:pt>
                <c:pt idx="11">
                  <c:v>11.111111111111111</c:v>
                </c:pt>
                <c:pt idx="12">
                  <c:v>11.916666666666666</c:v>
                </c:pt>
                <c:pt idx="13">
                  <c:v>12.703703703703704</c:v>
                </c:pt>
                <c:pt idx="14">
                  <c:v>13.47222222222222</c:v>
                </c:pt>
                <c:pt idx="15">
                  <c:v>14.222222222222221</c:v>
                </c:pt>
                <c:pt idx="16">
                  <c:v>15.111111111111111</c:v>
                </c:pt>
                <c:pt idx="17">
                  <c:v>16</c:v>
                </c:pt>
                <c:pt idx="18">
                  <c:v>16.888888888888889</c:v>
                </c:pt>
                <c:pt idx="19">
                  <c:v>17.777777777777779</c:v>
                </c:pt>
                <c:pt idx="20">
                  <c:v>18.666666666666664</c:v>
                </c:pt>
                <c:pt idx="21">
                  <c:v>19.555555555555554</c:v>
                </c:pt>
                <c:pt idx="22">
                  <c:v>20.444444444444443</c:v>
                </c:pt>
                <c:pt idx="23">
                  <c:v>21.333333333333332</c:v>
                </c:pt>
                <c:pt idx="24">
                  <c:v>22.222222222222221</c:v>
                </c:pt>
                <c:pt idx="25">
                  <c:v>23.111111111111111</c:v>
                </c:pt>
                <c:pt idx="26">
                  <c:v>24</c:v>
                </c:pt>
                <c:pt idx="27">
                  <c:v>24.888888888888886</c:v>
                </c:pt>
                <c:pt idx="28">
                  <c:v>25.777777777777775</c:v>
                </c:pt>
                <c:pt idx="29">
                  <c:v>26.666666666666664</c:v>
                </c:pt>
                <c:pt idx="30">
                  <c:v>27.555555555555554</c:v>
                </c:pt>
                <c:pt idx="31">
                  <c:v>28.444444444444443</c:v>
                </c:pt>
                <c:pt idx="32">
                  <c:v>29.333333333333332</c:v>
                </c:pt>
                <c:pt idx="33">
                  <c:v>30.222222222222221</c:v>
                </c:pt>
                <c:pt idx="34">
                  <c:v>31.111111111111111</c:v>
                </c:pt>
                <c:pt idx="35">
                  <c:v>32</c:v>
                </c:pt>
                <c:pt idx="36">
                  <c:v>32.888888888888886</c:v>
                </c:pt>
                <c:pt idx="37">
                  <c:v>33.777777777777779</c:v>
                </c:pt>
                <c:pt idx="38">
                  <c:v>34.666666666666664</c:v>
                </c:pt>
                <c:pt idx="39">
                  <c:v>35.555555555555557</c:v>
                </c:pt>
                <c:pt idx="40">
                  <c:v>36.444444444444443</c:v>
                </c:pt>
                <c:pt idx="41">
                  <c:v>37.333333333333329</c:v>
                </c:pt>
                <c:pt idx="42">
                  <c:v>38.222222222222221</c:v>
                </c:pt>
                <c:pt idx="43">
                  <c:v>39.111111111111107</c:v>
                </c:pt>
                <c:pt idx="44">
                  <c:v>40</c:v>
                </c:pt>
                <c:pt idx="45">
                  <c:v>40.888888888888886</c:v>
                </c:pt>
                <c:pt idx="46">
                  <c:v>41.777777777777779</c:v>
                </c:pt>
                <c:pt idx="47">
                  <c:v>42.666666666666664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21888"/>
        <c:axId val="110432256"/>
      </c:lineChart>
      <c:catAx>
        <c:axId val="110421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/>
                  <a:t>Number</a:t>
                </a:r>
                <a:r>
                  <a:rPr lang="en-NZ" sz="1400" baseline="0"/>
                  <a:t> of Threads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41920177127337649"/>
              <c:y val="0.96309778812067637"/>
            </c:manualLayout>
          </c:layout>
          <c:overlay val="0"/>
        </c:title>
        <c:majorTickMark val="out"/>
        <c:minorTickMark val="none"/>
        <c:tickLblPos val="nextTo"/>
        <c:crossAx val="110432256"/>
        <c:crosses val="autoZero"/>
        <c:auto val="1"/>
        <c:lblAlgn val="ctr"/>
        <c:lblOffset val="100"/>
        <c:tickLblSkip val="3"/>
        <c:noMultiLvlLbl val="0"/>
      </c:catAx>
      <c:valAx>
        <c:axId val="110432256"/>
        <c:scaling>
          <c:orientation val="minMax"/>
          <c:max val="48"/>
          <c:min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400"/>
                  <a:t>Speedups</a:t>
                </a:r>
              </a:p>
            </c:rich>
          </c:tx>
          <c:layout>
            <c:manualLayout>
              <c:xMode val="edge"/>
              <c:yMode val="edge"/>
              <c:x val="1.3346593552978532E-3"/>
              <c:y val="0.4309007915788621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10421888"/>
        <c:crossesAt val="1"/>
        <c:crossBetween val="midCat"/>
      </c:valAx>
    </c:plotArea>
    <c:legend>
      <c:legendPos val="r"/>
      <c:layout>
        <c:manualLayout>
          <c:xMode val="edge"/>
          <c:yMode val="edge"/>
          <c:x val="0.73817679966483474"/>
          <c:y val="0.48472929946093463"/>
          <c:w val="0.21420741382480787"/>
          <c:h val="0.13416677423386544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796636</xdr:colOff>
      <xdr:row>59</xdr:row>
      <xdr:rowOff>134159</xdr:rowOff>
    </xdr:from>
    <xdr:to>
      <xdr:col>26</xdr:col>
      <xdr:colOff>434377</xdr:colOff>
      <xdr:row>109</xdr:row>
      <xdr:rowOff>146649</xdr:rowOff>
    </xdr:to>
    <xdr:graphicFrame macro="">
      <xdr:nvGraphicFramePr>
        <xdr:cNvPr id="2" name="Chart 1" title="Crypt Benchmark Runtim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267503</xdr:colOff>
      <xdr:row>2</xdr:row>
      <xdr:rowOff>51954</xdr:rowOff>
    </xdr:from>
    <xdr:to>
      <xdr:col>44</xdr:col>
      <xdr:colOff>394792</xdr:colOff>
      <xdr:row>52</xdr:row>
      <xdr:rowOff>67844</xdr:rowOff>
    </xdr:to>
    <xdr:graphicFrame macro="">
      <xdr:nvGraphicFramePr>
        <xdr:cNvPr id="3" name="Chart 2" title="Crypt Benchmark Runtim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354239</xdr:colOff>
      <xdr:row>55</xdr:row>
      <xdr:rowOff>115371</xdr:rowOff>
    </xdr:from>
    <xdr:to>
      <xdr:col>44</xdr:col>
      <xdr:colOff>87989</xdr:colOff>
      <xdr:row>106</xdr:row>
      <xdr:rowOff>46029</xdr:rowOff>
    </xdr:to>
    <xdr:graphicFrame macro="">
      <xdr:nvGraphicFramePr>
        <xdr:cNvPr id="4" name="Chart 3" title="Crypt Benchmark Runtim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116</xdr:row>
      <xdr:rowOff>0</xdr:rowOff>
    </xdr:from>
    <xdr:to>
      <xdr:col>34</xdr:col>
      <xdr:colOff>179243</xdr:colOff>
      <xdr:row>166</xdr:row>
      <xdr:rowOff>15890</xdr:rowOff>
    </xdr:to>
    <xdr:graphicFrame macro="">
      <xdr:nvGraphicFramePr>
        <xdr:cNvPr id="5" name="Chart 4" title="Crypt Benchmark Runtim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0</xdr:colOff>
      <xdr:row>116</xdr:row>
      <xdr:rowOff>0</xdr:rowOff>
    </xdr:from>
    <xdr:to>
      <xdr:col>51</xdr:col>
      <xdr:colOff>127288</xdr:colOff>
      <xdr:row>166</xdr:row>
      <xdr:rowOff>15890</xdr:rowOff>
    </xdr:to>
    <xdr:graphicFrame macro="">
      <xdr:nvGraphicFramePr>
        <xdr:cNvPr id="6" name="Chart 5" title="Crypt Benchmark Runtim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hD/CourseWork/ParalleIT/ParallelITBenchmarks/branches/ExtensionWithPTAnnotationWithoutJMH/Crypt/Crypt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N4">
            <v>1</v>
          </cell>
        </row>
        <row r="5">
          <cell r="N5">
            <v>2</v>
          </cell>
        </row>
        <row r="6">
          <cell r="N6">
            <v>3</v>
          </cell>
        </row>
        <row r="7">
          <cell r="N7">
            <v>4</v>
          </cell>
        </row>
        <row r="8">
          <cell r="N8">
            <v>5</v>
          </cell>
        </row>
        <row r="9">
          <cell r="N9">
            <v>6</v>
          </cell>
        </row>
        <row r="10">
          <cell r="N10">
            <v>7</v>
          </cell>
        </row>
        <row r="11">
          <cell r="N11">
            <v>8</v>
          </cell>
        </row>
        <row r="12">
          <cell r="N12">
            <v>9</v>
          </cell>
        </row>
        <row r="13">
          <cell r="N13">
            <v>10</v>
          </cell>
        </row>
        <row r="14">
          <cell r="N14">
            <v>11</v>
          </cell>
        </row>
        <row r="15">
          <cell r="N15">
            <v>12</v>
          </cell>
        </row>
        <row r="16">
          <cell r="N16">
            <v>13</v>
          </cell>
        </row>
        <row r="17">
          <cell r="N17">
            <v>14</v>
          </cell>
        </row>
        <row r="18">
          <cell r="N18">
            <v>15</v>
          </cell>
        </row>
        <row r="19">
          <cell r="N19">
            <v>16</v>
          </cell>
        </row>
        <row r="20">
          <cell r="N20">
            <v>17</v>
          </cell>
        </row>
        <row r="21">
          <cell r="N21">
            <v>18</v>
          </cell>
        </row>
        <row r="22">
          <cell r="N22">
            <v>19</v>
          </cell>
        </row>
        <row r="23">
          <cell r="N23">
            <v>20</v>
          </cell>
        </row>
        <row r="24">
          <cell r="N24">
            <v>21</v>
          </cell>
        </row>
        <row r="25">
          <cell r="N25">
            <v>22</v>
          </cell>
        </row>
        <row r="26">
          <cell r="N26">
            <v>23</v>
          </cell>
        </row>
        <row r="27">
          <cell r="N27">
            <v>24</v>
          </cell>
        </row>
        <row r="28">
          <cell r="N28">
            <v>25</v>
          </cell>
        </row>
        <row r="29">
          <cell r="N29">
            <v>26</v>
          </cell>
        </row>
        <row r="30">
          <cell r="N30">
            <v>27</v>
          </cell>
        </row>
        <row r="31">
          <cell r="N31">
            <v>28</v>
          </cell>
        </row>
        <row r="32">
          <cell r="N32">
            <v>29</v>
          </cell>
        </row>
        <row r="33">
          <cell r="N33">
            <v>30</v>
          </cell>
        </row>
        <row r="34">
          <cell r="N34">
            <v>31</v>
          </cell>
        </row>
        <row r="35">
          <cell r="N35">
            <v>32</v>
          </cell>
        </row>
        <row r="36">
          <cell r="N36">
            <v>33</v>
          </cell>
        </row>
        <row r="37">
          <cell r="N37">
            <v>34</v>
          </cell>
        </row>
        <row r="38">
          <cell r="N38">
            <v>35</v>
          </cell>
        </row>
        <row r="39">
          <cell r="N39">
            <v>36</v>
          </cell>
        </row>
        <row r="40">
          <cell r="N40">
            <v>37</v>
          </cell>
        </row>
        <row r="41">
          <cell r="N41">
            <v>38</v>
          </cell>
        </row>
        <row r="42">
          <cell r="N42">
            <v>39</v>
          </cell>
        </row>
        <row r="43">
          <cell r="N43">
            <v>40</v>
          </cell>
        </row>
        <row r="44">
          <cell r="N44">
            <v>41</v>
          </cell>
        </row>
        <row r="45">
          <cell r="N45">
            <v>42</v>
          </cell>
        </row>
        <row r="46">
          <cell r="N46">
            <v>43</v>
          </cell>
        </row>
        <row r="47">
          <cell r="N47">
            <v>44</v>
          </cell>
        </row>
        <row r="48">
          <cell r="N48">
            <v>45</v>
          </cell>
        </row>
        <row r="49">
          <cell r="N49">
            <v>46</v>
          </cell>
        </row>
        <row r="50">
          <cell r="N50">
            <v>47</v>
          </cell>
        </row>
        <row r="51">
          <cell r="N51">
            <v>48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7"/>
  <sheetViews>
    <sheetView tabSelected="1" topLeftCell="M34" zoomScale="70" zoomScaleNormal="70" workbookViewId="0">
      <selection activeCell="H10" sqref="H10"/>
    </sheetView>
  </sheetViews>
  <sheetFormatPr defaultRowHeight="12.75" x14ac:dyDescent="0.2"/>
  <cols>
    <col min="1" max="1" width="15.28515625"/>
    <col min="2" max="2" width="10"/>
    <col min="3" max="14" width="8.28515625"/>
    <col min="15" max="15" width="12.140625"/>
    <col min="16" max="16" width="13.140625"/>
    <col min="17" max="17" width="12.28515625"/>
    <col min="18" max="18" width="12.140625"/>
    <col min="19" max="19" width="12.85546875"/>
    <col min="20" max="20" width="13.28515625"/>
    <col min="21" max="21" width="10.85546875"/>
    <col min="22" max="22" width="13.140625"/>
    <col min="23" max="1025" width="8.28515625"/>
  </cols>
  <sheetData>
    <row r="1" spans="1:26" x14ac:dyDescent="0.2">
      <c r="B1" s="11" t="s">
        <v>28</v>
      </c>
      <c r="C1" s="11"/>
      <c r="D1" s="11"/>
      <c r="E1" s="11"/>
      <c r="F1" s="11"/>
      <c r="G1" s="11"/>
      <c r="H1" s="11"/>
      <c r="I1" s="11"/>
    </row>
    <row r="3" spans="1:26" x14ac:dyDescent="0.2">
      <c r="A3" t="s">
        <v>0</v>
      </c>
      <c r="B3" t="s">
        <v>1</v>
      </c>
      <c r="F3" t="s">
        <v>2</v>
      </c>
      <c r="G3" t="s">
        <v>3</v>
      </c>
      <c r="H3" t="s">
        <v>1</v>
      </c>
      <c r="L3" t="s">
        <v>2</v>
      </c>
    </row>
    <row r="4" spans="1:26" x14ac:dyDescent="0.2">
      <c r="A4" t="s">
        <v>4</v>
      </c>
      <c r="B4">
        <v>1</v>
      </c>
      <c r="C4">
        <v>64499</v>
      </c>
      <c r="D4">
        <v>62300</v>
      </c>
      <c r="E4">
        <v>63327</v>
      </c>
      <c r="F4" s="1">
        <f t="shared" ref="F4:F51" si="0">AVERAGE(C4:E4)</f>
        <v>63375.333333333336</v>
      </c>
      <c r="H4">
        <v>1</v>
      </c>
      <c r="I4">
        <v>67586</v>
      </c>
      <c r="J4">
        <v>63968</v>
      </c>
      <c r="K4">
        <v>63237</v>
      </c>
      <c r="L4" s="1">
        <f t="shared" ref="L4:L51" si="1">AVERAGE(I4:K4)</f>
        <v>64930.333333333336</v>
      </c>
      <c r="N4" s="12" t="s">
        <v>5</v>
      </c>
      <c r="O4" s="12"/>
      <c r="P4" s="12"/>
      <c r="Q4" s="12"/>
      <c r="R4" s="12"/>
      <c r="S4" s="12"/>
      <c r="T4" s="12"/>
      <c r="U4" s="12"/>
      <c r="V4" s="12"/>
      <c r="W4" s="13" t="s">
        <v>18</v>
      </c>
      <c r="X4" s="13"/>
      <c r="Y4" s="13"/>
      <c r="Z4" s="13"/>
    </row>
    <row r="5" spans="1:26" x14ac:dyDescent="0.2">
      <c r="B5">
        <v>2</v>
      </c>
      <c r="C5">
        <v>35236</v>
      </c>
      <c r="D5">
        <v>35976</v>
      </c>
      <c r="E5">
        <v>34241</v>
      </c>
      <c r="F5" s="1">
        <f t="shared" si="0"/>
        <v>35151</v>
      </c>
      <c r="H5">
        <v>2</v>
      </c>
      <c r="I5">
        <v>34981</v>
      </c>
      <c r="J5">
        <v>33825</v>
      </c>
      <c r="K5">
        <v>33250</v>
      </c>
      <c r="L5" s="1">
        <f t="shared" si="1"/>
        <v>34018.666666666664</v>
      </c>
      <c r="N5" s="2" t="s">
        <v>6</v>
      </c>
      <c r="O5" s="2" t="s">
        <v>7</v>
      </c>
      <c r="P5" s="2" t="s">
        <v>8</v>
      </c>
      <c r="Q5" s="2" t="s">
        <v>9</v>
      </c>
      <c r="R5" s="2" t="s">
        <v>10</v>
      </c>
      <c r="S5" s="2" t="s">
        <v>11</v>
      </c>
      <c r="T5" s="2" t="s">
        <v>12</v>
      </c>
      <c r="U5" s="2" t="s">
        <v>13</v>
      </c>
      <c r="V5" s="2" t="s">
        <v>14</v>
      </c>
      <c r="W5" s="6" t="s">
        <v>19</v>
      </c>
      <c r="X5" s="6" t="s">
        <v>20</v>
      </c>
      <c r="Y5" s="6" t="s">
        <v>21</v>
      </c>
      <c r="Z5" s="6" t="s">
        <v>22</v>
      </c>
    </row>
    <row r="6" spans="1:26" x14ac:dyDescent="0.2">
      <c r="B6">
        <v>3</v>
      </c>
      <c r="C6">
        <v>28239</v>
      </c>
      <c r="D6">
        <v>25576</v>
      </c>
      <c r="E6">
        <v>25320</v>
      </c>
      <c r="F6" s="1">
        <f t="shared" si="0"/>
        <v>26378.333333333332</v>
      </c>
      <c r="H6">
        <v>3</v>
      </c>
      <c r="I6">
        <v>29562</v>
      </c>
      <c r="J6">
        <v>22935</v>
      </c>
      <c r="K6">
        <v>26835</v>
      </c>
      <c r="L6" s="1">
        <f t="shared" si="1"/>
        <v>26444</v>
      </c>
      <c r="N6" s="2">
        <v>1</v>
      </c>
      <c r="O6" s="3">
        <f t="shared" ref="O6:O53" si="2">F4/1000</f>
        <v>63.375333333333337</v>
      </c>
      <c r="P6" s="3">
        <f t="shared" ref="P6:P53" si="3">F68/1000</f>
        <v>63.686333333333337</v>
      </c>
      <c r="Q6" s="3">
        <f t="shared" ref="Q6:Q53" si="4">L68/1000</f>
        <v>62.865666666666662</v>
      </c>
      <c r="R6" s="3">
        <f t="shared" ref="R6:R53" si="5">L4/1000</f>
        <v>64.930333333333337</v>
      </c>
      <c r="S6" s="3">
        <f t="shared" ref="S6:S53" si="6">O$6/O6</f>
        <v>1</v>
      </c>
      <c r="T6" s="3">
        <f t="shared" ref="T6:T53" si="7">P$6/P6</f>
        <v>1</v>
      </c>
      <c r="U6" s="3">
        <f t="shared" ref="U6:U53" si="8">Q$6/Q6</f>
        <v>1</v>
      </c>
      <c r="V6" s="3">
        <f t="shared" ref="V6:V53" si="9">R$6/R6</f>
        <v>1</v>
      </c>
      <c r="W6" s="7">
        <f>_xlfn.STDEV.P(C4:E4)/F4</f>
        <v>1.4175677866352831E-2</v>
      </c>
      <c r="X6" s="7">
        <f>_xlfn.STDEV.P(C68:E68)/F68</f>
        <v>1.8998442427117915E-2</v>
      </c>
      <c r="Y6" s="7">
        <f>_xlfn.STDEV.P(I68:K68)/L68</f>
        <v>1.378961646057454E-2</v>
      </c>
      <c r="Z6" s="7">
        <f>_xlfn.STDEV.P(I4:K4)/L4</f>
        <v>2.9283778565834081E-2</v>
      </c>
    </row>
    <row r="7" spans="1:26" x14ac:dyDescent="0.2">
      <c r="B7">
        <v>4</v>
      </c>
      <c r="C7">
        <v>18688</v>
      </c>
      <c r="D7">
        <v>21510</v>
      </c>
      <c r="E7">
        <v>20595</v>
      </c>
      <c r="F7" s="1">
        <f t="shared" si="0"/>
        <v>20264.333333333332</v>
      </c>
      <c r="H7">
        <v>4</v>
      </c>
      <c r="I7">
        <v>18845</v>
      </c>
      <c r="J7">
        <v>19121</v>
      </c>
      <c r="K7">
        <v>20884</v>
      </c>
      <c r="L7" s="1">
        <f t="shared" si="1"/>
        <v>19616.666666666668</v>
      </c>
      <c r="N7" s="2">
        <f t="shared" ref="N7:N53" si="10">N6+1</f>
        <v>2</v>
      </c>
      <c r="O7" s="3">
        <f t="shared" si="2"/>
        <v>35.151000000000003</v>
      </c>
      <c r="P7" s="3">
        <f t="shared" si="3"/>
        <v>35.856333333333339</v>
      </c>
      <c r="Q7" s="3">
        <f t="shared" si="4"/>
        <v>38.612000000000002</v>
      </c>
      <c r="R7" s="3">
        <f t="shared" si="5"/>
        <v>34.018666666666661</v>
      </c>
      <c r="S7" s="3">
        <f t="shared" si="6"/>
        <v>1.8029453879927551</v>
      </c>
      <c r="T7" s="3">
        <f t="shared" si="7"/>
        <v>1.7761529808773902</v>
      </c>
      <c r="U7" s="3">
        <f t="shared" si="8"/>
        <v>1.6281380572533579</v>
      </c>
      <c r="V7" s="3">
        <f t="shared" si="9"/>
        <v>1.9086677902328137</v>
      </c>
      <c r="W7" s="7">
        <f t="shared" ref="W7:W53" si="11">_xlfn.STDEV.P(C5:E5)/F5</f>
        <v>2.022293223946375E-2</v>
      </c>
      <c r="X7" s="7">
        <f t="shared" ref="X7:X53" si="12">_xlfn.STDEV.P(C69:E69)/F69</f>
        <v>3.2760863706679855E-2</v>
      </c>
      <c r="Y7" s="7">
        <f t="shared" ref="Y7:Y53" si="13">_xlfn.STDEV.P(I69:K69)/L69</f>
        <v>1.7893023470478501E-2</v>
      </c>
      <c r="Z7" s="7">
        <f t="shared" ref="Z7:Z53" si="14">_xlfn.STDEV.P(I5:K5)/L5</f>
        <v>2.1159683123025741E-2</v>
      </c>
    </row>
    <row r="8" spans="1:26" x14ac:dyDescent="0.2">
      <c r="B8">
        <v>5</v>
      </c>
      <c r="C8">
        <v>16223</v>
      </c>
      <c r="D8">
        <v>16777</v>
      </c>
      <c r="E8">
        <v>16720</v>
      </c>
      <c r="F8" s="1">
        <f t="shared" si="0"/>
        <v>16573.333333333332</v>
      </c>
      <c r="H8">
        <v>5</v>
      </c>
      <c r="I8">
        <v>15925</v>
      </c>
      <c r="J8">
        <v>17446</v>
      </c>
      <c r="K8">
        <v>15750</v>
      </c>
      <c r="L8" s="1">
        <f t="shared" si="1"/>
        <v>16373.666666666666</v>
      </c>
      <c r="N8" s="2">
        <f t="shared" si="10"/>
        <v>3</v>
      </c>
      <c r="O8" s="3">
        <f t="shared" si="2"/>
        <v>26.378333333333334</v>
      </c>
      <c r="P8" s="3">
        <f t="shared" si="3"/>
        <v>28.196333333333332</v>
      </c>
      <c r="Q8" s="3">
        <f t="shared" si="4"/>
        <v>28.954000000000001</v>
      </c>
      <c r="R8" s="3">
        <f t="shared" si="5"/>
        <v>26.443999999999999</v>
      </c>
      <c r="S8" s="3">
        <f t="shared" si="6"/>
        <v>2.4025525999873634</v>
      </c>
      <c r="T8" s="3">
        <f t="shared" si="7"/>
        <v>2.2586742957122086</v>
      </c>
      <c r="U8" s="3">
        <f t="shared" si="8"/>
        <v>2.171225622251387</v>
      </c>
      <c r="V8" s="3">
        <f t="shared" si="9"/>
        <v>2.4553900065547323</v>
      </c>
      <c r="W8" s="7">
        <f t="shared" si="11"/>
        <v>5.0034791832588056E-2</v>
      </c>
      <c r="X8" s="7">
        <f t="shared" si="12"/>
        <v>5.3216721900672719E-2</v>
      </c>
      <c r="Y8" s="7">
        <f t="shared" si="13"/>
        <v>7.4784793609021308E-2</v>
      </c>
      <c r="Z8" s="7">
        <f t="shared" si="14"/>
        <v>0.10284192260280001</v>
      </c>
    </row>
    <row r="9" spans="1:26" x14ac:dyDescent="0.2">
      <c r="B9">
        <v>6</v>
      </c>
      <c r="C9">
        <v>16432</v>
      </c>
      <c r="D9">
        <v>14849</v>
      </c>
      <c r="E9">
        <v>14373</v>
      </c>
      <c r="F9" s="1">
        <f t="shared" si="0"/>
        <v>15218</v>
      </c>
      <c r="H9">
        <v>6</v>
      </c>
      <c r="I9">
        <v>14424</v>
      </c>
      <c r="J9">
        <v>14220</v>
      </c>
      <c r="K9">
        <v>15606</v>
      </c>
      <c r="L9" s="1">
        <f t="shared" si="1"/>
        <v>14750</v>
      </c>
      <c r="N9" s="2">
        <f t="shared" si="10"/>
        <v>4</v>
      </c>
      <c r="O9" s="3">
        <f t="shared" si="2"/>
        <v>20.264333333333333</v>
      </c>
      <c r="P9" s="3">
        <f t="shared" si="3"/>
        <v>25.544333333333331</v>
      </c>
      <c r="Q9" s="3">
        <f t="shared" si="4"/>
        <v>23.902999999999999</v>
      </c>
      <c r="R9" s="3">
        <f t="shared" si="5"/>
        <v>19.616666666666667</v>
      </c>
      <c r="S9" s="3">
        <f t="shared" si="6"/>
        <v>3.1274324346553057</v>
      </c>
      <c r="T9" s="3">
        <f t="shared" si="7"/>
        <v>2.4931687393159607</v>
      </c>
      <c r="U9" s="3">
        <f t="shared" si="8"/>
        <v>2.6300324924347014</v>
      </c>
      <c r="V9" s="3">
        <f t="shared" si="9"/>
        <v>3.3099575191163977</v>
      </c>
      <c r="W9" s="7">
        <f t="shared" si="11"/>
        <v>5.801148516981993E-2</v>
      </c>
      <c r="X9" s="7">
        <f t="shared" si="12"/>
        <v>2.3135911906042018E-2</v>
      </c>
      <c r="Y9" s="7">
        <f t="shared" si="13"/>
        <v>8.7455544150851286E-2</v>
      </c>
      <c r="Z9" s="7">
        <f t="shared" si="14"/>
        <v>4.6042273432938756E-2</v>
      </c>
    </row>
    <row r="10" spans="1:26" x14ac:dyDescent="0.2">
      <c r="B10">
        <v>7</v>
      </c>
      <c r="C10">
        <v>12935</v>
      </c>
      <c r="D10">
        <v>13793</v>
      </c>
      <c r="E10">
        <v>14774</v>
      </c>
      <c r="F10" s="1">
        <f t="shared" si="0"/>
        <v>13834</v>
      </c>
      <c r="H10">
        <v>7</v>
      </c>
      <c r="I10">
        <v>13338</v>
      </c>
      <c r="J10">
        <v>14181</v>
      </c>
      <c r="K10">
        <v>13200</v>
      </c>
      <c r="L10" s="1">
        <f t="shared" si="1"/>
        <v>13573</v>
      </c>
      <c r="N10" s="2">
        <f t="shared" si="10"/>
        <v>5</v>
      </c>
      <c r="O10" s="3">
        <f t="shared" si="2"/>
        <v>16.573333333333331</v>
      </c>
      <c r="P10" s="3">
        <f t="shared" si="3"/>
        <v>18.837</v>
      </c>
      <c r="Q10" s="3">
        <f t="shared" si="4"/>
        <v>22.553999999999998</v>
      </c>
      <c r="R10" s="3">
        <f t="shared" si="5"/>
        <v>16.373666666666665</v>
      </c>
      <c r="S10" s="3">
        <f t="shared" si="6"/>
        <v>3.8239340305711997</v>
      </c>
      <c r="T10" s="3">
        <f t="shared" si="7"/>
        <v>3.3809169896126421</v>
      </c>
      <c r="U10" s="3">
        <f t="shared" si="8"/>
        <v>2.7873400135969968</v>
      </c>
      <c r="V10" s="3">
        <f t="shared" si="9"/>
        <v>3.9655340892897137</v>
      </c>
      <c r="W10" s="7">
        <f t="shared" si="11"/>
        <v>1.5012889953408597E-2</v>
      </c>
      <c r="X10" s="7">
        <f t="shared" si="12"/>
        <v>0.12532989635038913</v>
      </c>
      <c r="Y10" s="7">
        <f t="shared" si="13"/>
        <v>3.819813551672805E-2</v>
      </c>
      <c r="Z10" s="7">
        <f t="shared" si="14"/>
        <v>4.6514472672760855E-2</v>
      </c>
    </row>
    <row r="11" spans="1:26" x14ac:dyDescent="0.2">
      <c r="B11">
        <v>8</v>
      </c>
      <c r="C11">
        <v>12028</v>
      </c>
      <c r="D11">
        <v>12024</v>
      </c>
      <c r="E11">
        <v>12475</v>
      </c>
      <c r="F11" s="1">
        <f t="shared" si="0"/>
        <v>12175.666666666666</v>
      </c>
      <c r="H11">
        <v>8</v>
      </c>
      <c r="I11">
        <v>12062</v>
      </c>
      <c r="J11">
        <v>12763</v>
      </c>
      <c r="K11">
        <v>12782</v>
      </c>
      <c r="L11" s="1">
        <f t="shared" si="1"/>
        <v>12535.666666666666</v>
      </c>
      <c r="N11" s="2">
        <f t="shared" si="10"/>
        <v>6</v>
      </c>
      <c r="O11" s="3">
        <f t="shared" si="2"/>
        <v>15.218</v>
      </c>
      <c r="P11" s="3">
        <f t="shared" si="3"/>
        <v>19.91333333333333</v>
      </c>
      <c r="Q11" s="3">
        <f t="shared" si="4"/>
        <v>25.088666666666668</v>
      </c>
      <c r="R11" s="3">
        <f t="shared" si="5"/>
        <v>14.75</v>
      </c>
      <c r="S11" s="3">
        <f t="shared" si="6"/>
        <v>4.1644981819774829</v>
      </c>
      <c r="T11" s="3">
        <f t="shared" si="7"/>
        <v>3.1981754268496827</v>
      </c>
      <c r="U11" s="3">
        <f t="shared" si="8"/>
        <v>2.5057396433980812</v>
      </c>
      <c r="V11" s="3">
        <f t="shared" si="9"/>
        <v>4.4020564971751419</v>
      </c>
      <c r="W11" s="7">
        <f t="shared" si="11"/>
        <v>5.7835989854081005E-2</v>
      </c>
      <c r="X11" s="7">
        <f t="shared" si="12"/>
        <v>1.9901610327872375E-2</v>
      </c>
      <c r="Y11" s="7">
        <f t="shared" si="13"/>
        <v>3.0014978155259317E-2</v>
      </c>
      <c r="Z11" s="7">
        <f t="shared" si="14"/>
        <v>4.1422785642123913E-2</v>
      </c>
    </row>
    <row r="12" spans="1:26" x14ac:dyDescent="0.2">
      <c r="B12">
        <v>9</v>
      </c>
      <c r="C12">
        <v>13150</v>
      </c>
      <c r="D12">
        <v>10132</v>
      </c>
      <c r="E12">
        <v>13676</v>
      </c>
      <c r="F12" s="1">
        <f t="shared" si="0"/>
        <v>12319.333333333334</v>
      </c>
      <c r="H12">
        <v>9</v>
      </c>
      <c r="I12">
        <v>11157</v>
      </c>
      <c r="J12">
        <v>12130</v>
      </c>
      <c r="K12">
        <v>13635</v>
      </c>
      <c r="L12" s="1">
        <f t="shared" si="1"/>
        <v>12307.333333333334</v>
      </c>
      <c r="N12" s="2">
        <f t="shared" si="10"/>
        <v>7</v>
      </c>
      <c r="O12" s="3">
        <f t="shared" si="2"/>
        <v>13.834</v>
      </c>
      <c r="P12" s="3">
        <f t="shared" si="3"/>
        <v>19.478666666666669</v>
      </c>
      <c r="Q12" s="3">
        <f t="shared" si="4"/>
        <v>21.689666666666668</v>
      </c>
      <c r="R12" s="3">
        <f t="shared" si="5"/>
        <v>13.573</v>
      </c>
      <c r="S12" s="3">
        <f t="shared" si="6"/>
        <v>4.5811286203074557</v>
      </c>
      <c r="T12" s="3">
        <f t="shared" si="7"/>
        <v>3.2695427476213292</v>
      </c>
      <c r="U12" s="3">
        <f t="shared" si="8"/>
        <v>2.8984155281316752</v>
      </c>
      <c r="V12" s="3">
        <f t="shared" si="9"/>
        <v>4.7837864387632312</v>
      </c>
      <c r="W12" s="7">
        <f t="shared" si="11"/>
        <v>5.4310261481282887E-2</v>
      </c>
      <c r="X12" s="7">
        <f t="shared" si="12"/>
        <v>4.0104892527144081E-2</v>
      </c>
      <c r="Y12" s="7">
        <f t="shared" si="13"/>
        <v>4.9432346119943175E-2</v>
      </c>
      <c r="Z12" s="7">
        <f t="shared" si="14"/>
        <v>3.1945523222753437E-2</v>
      </c>
    </row>
    <row r="13" spans="1:26" x14ac:dyDescent="0.2">
      <c r="B13">
        <v>10</v>
      </c>
      <c r="C13">
        <v>12181</v>
      </c>
      <c r="D13">
        <v>14109</v>
      </c>
      <c r="E13">
        <v>12601</v>
      </c>
      <c r="F13" s="1">
        <f t="shared" si="0"/>
        <v>12963.666666666666</v>
      </c>
      <c r="H13">
        <v>10</v>
      </c>
      <c r="I13">
        <v>12265</v>
      </c>
      <c r="J13">
        <v>16876</v>
      </c>
      <c r="K13">
        <v>15264</v>
      </c>
      <c r="L13" s="1">
        <f t="shared" si="1"/>
        <v>14801.666666666666</v>
      </c>
      <c r="N13" s="2">
        <f t="shared" si="10"/>
        <v>8</v>
      </c>
      <c r="O13" s="3">
        <f t="shared" si="2"/>
        <v>12.175666666666666</v>
      </c>
      <c r="P13" s="3">
        <f t="shared" si="3"/>
        <v>21.004666666666669</v>
      </c>
      <c r="Q13" s="3">
        <f t="shared" si="4"/>
        <v>21.806333333333331</v>
      </c>
      <c r="R13" s="3">
        <f t="shared" si="5"/>
        <v>12.535666666666666</v>
      </c>
      <c r="S13" s="3">
        <f t="shared" si="6"/>
        <v>5.2050811728310569</v>
      </c>
      <c r="T13" s="3">
        <f t="shared" si="7"/>
        <v>3.0320087599581043</v>
      </c>
      <c r="U13" s="3">
        <f t="shared" si="8"/>
        <v>2.8829086351060091</v>
      </c>
      <c r="V13" s="3">
        <f t="shared" si="9"/>
        <v>5.1796474060680202</v>
      </c>
      <c r="W13" s="7">
        <f t="shared" si="11"/>
        <v>1.7384422137079053E-2</v>
      </c>
      <c r="X13" s="7">
        <f t="shared" si="12"/>
        <v>0.11495322860845501</v>
      </c>
      <c r="Y13" s="7">
        <f t="shared" si="13"/>
        <v>0.13680369267865836</v>
      </c>
      <c r="Z13" s="7">
        <f t="shared" si="14"/>
        <v>2.6725560584275661E-2</v>
      </c>
    </row>
    <row r="14" spans="1:26" x14ac:dyDescent="0.2">
      <c r="B14">
        <v>11</v>
      </c>
      <c r="C14">
        <v>9966</v>
      </c>
      <c r="D14">
        <v>10858</v>
      </c>
      <c r="E14">
        <v>11916</v>
      </c>
      <c r="F14" s="1">
        <f t="shared" si="0"/>
        <v>10913.333333333334</v>
      </c>
      <c r="H14">
        <v>11</v>
      </c>
      <c r="I14">
        <v>13679</v>
      </c>
      <c r="J14">
        <v>11102</v>
      </c>
      <c r="K14">
        <v>13900</v>
      </c>
      <c r="L14" s="1">
        <f t="shared" si="1"/>
        <v>12893.666666666666</v>
      </c>
      <c r="N14" s="2">
        <f t="shared" si="10"/>
        <v>9</v>
      </c>
      <c r="O14" s="3">
        <f t="shared" si="2"/>
        <v>12.319333333333335</v>
      </c>
      <c r="P14" s="3">
        <f t="shared" si="3"/>
        <v>14.170999999999999</v>
      </c>
      <c r="Q14" s="3">
        <f t="shared" si="4"/>
        <v>16.297333333333334</v>
      </c>
      <c r="R14" s="3">
        <f t="shared" si="5"/>
        <v>12.307333333333334</v>
      </c>
      <c r="S14" s="3">
        <f t="shared" si="6"/>
        <v>5.1443801071486552</v>
      </c>
      <c r="T14" s="3">
        <f t="shared" si="7"/>
        <v>4.4941312069249415</v>
      </c>
      <c r="U14" s="3">
        <f t="shared" si="8"/>
        <v>3.8574204368812888</v>
      </c>
      <c r="V14" s="3">
        <f t="shared" si="9"/>
        <v>5.275743459184226</v>
      </c>
      <c r="W14" s="7">
        <f t="shared" si="11"/>
        <v>0.12675313166775062</v>
      </c>
      <c r="X14" s="7">
        <f t="shared" si="12"/>
        <v>4.9179065846452402E-2</v>
      </c>
      <c r="Y14" s="7">
        <f t="shared" si="13"/>
        <v>3.8506880700326908E-2</v>
      </c>
      <c r="Z14" s="7">
        <f t="shared" si="14"/>
        <v>8.2827119346727041E-2</v>
      </c>
    </row>
    <row r="15" spans="1:26" x14ac:dyDescent="0.2">
      <c r="B15">
        <v>12</v>
      </c>
      <c r="C15">
        <v>9451</v>
      </c>
      <c r="D15">
        <v>10605</v>
      </c>
      <c r="E15">
        <v>9678</v>
      </c>
      <c r="F15" s="1">
        <f t="shared" si="0"/>
        <v>9911.3333333333339</v>
      </c>
      <c r="H15">
        <v>12</v>
      </c>
      <c r="I15">
        <v>11524</v>
      </c>
      <c r="J15">
        <v>10383</v>
      </c>
      <c r="K15">
        <v>11331</v>
      </c>
      <c r="L15" s="1">
        <f t="shared" si="1"/>
        <v>11079.333333333334</v>
      </c>
      <c r="N15" s="2">
        <f t="shared" si="10"/>
        <v>10</v>
      </c>
      <c r="O15" s="3">
        <f t="shared" si="2"/>
        <v>12.963666666666667</v>
      </c>
      <c r="P15" s="3">
        <f t="shared" si="3"/>
        <v>18.743333333333332</v>
      </c>
      <c r="Q15" s="3">
        <f t="shared" si="4"/>
        <v>23.035666666666668</v>
      </c>
      <c r="R15" s="3">
        <f t="shared" si="5"/>
        <v>14.801666666666666</v>
      </c>
      <c r="S15" s="3">
        <f t="shared" si="6"/>
        <v>4.8886888997454427</v>
      </c>
      <c r="T15" s="3">
        <f t="shared" si="7"/>
        <v>3.397812555575316</v>
      </c>
      <c r="U15" s="3">
        <f t="shared" si="8"/>
        <v>2.7290578378456591</v>
      </c>
      <c r="V15" s="3">
        <f t="shared" si="9"/>
        <v>4.3866906879855874</v>
      </c>
      <c r="W15" s="7">
        <f t="shared" si="11"/>
        <v>6.3857318782606726E-2</v>
      </c>
      <c r="X15" s="7">
        <f t="shared" si="12"/>
        <v>0.12256055886845676</v>
      </c>
      <c r="Y15" s="7">
        <f t="shared" si="13"/>
        <v>0.13996578897330519</v>
      </c>
      <c r="Z15" s="7">
        <f t="shared" si="14"/>
        <v>0.12908071617884237</v>
      </c>
    </row>
    <row r="16" spans="1:26" x14ac:dyDescent="0.2">
      <c r="B16">
        <v>13</v>
      </c>
      <c r="C16">
        <v>9798</v>
      </c>
      <c r="D16">
        <v>12307</v>
      </c>
      <c r="E16">
        <v>10083</v>
      </c>
      <c r="F16" s="1">
        <f t="shared" si="0"/>
        <v>10729.333333333334</v>
      </c>
      <c r="H16">
        <v>13</v>
      </c>
      <c r="I16">
        <v>11196</v>
      </c>
      <c r="J16">
        <v>11904</v>
      </c>
      <c r="K16">
        <v>10898</v>
      </c>
      <c r="L16" s="1">
        <f t="shared" si="1"/>
        <v>11332.666666666666</v>
      </c>
      <c r="N16" s="2">
        <f t="shared" si="10"/>
        <v>11</v>
      </c>
      <c r="O16" s="3">
        <f t="shared" si="2"/>
        <v>10.913333333333334</v>
      </c>
      <c r="P16" s="3">
        <f t="shared" si="3"/>
        <v>19.449000000000002</v>
      </c>
      <c r="Q16" s="3">
        <f t="shared" si="4"/>
        <v>21.766666666666669</v>
      </c>
      <c r="R16" s="3">
        <f t="shared" si="5"/>
        <v>12.893666666666666</v>
      </c>
      <c r="S16" s="3">
        <f t="shared" si="6"/>
        <v>5.8071472205253514</v>
      </c>
      <c r="T16" s="3">
        <f t="shared" si="7"/>
        <v>3.274529967264812</v>
      </c>
      <c r="U16" s="3">
        <f t="shared" si="8"/>
        <v>2.8881623277182231</v>
      </c>
      <c r="V16" s="3">
        <f t="shared" si="9"/>
        <v>5.035831545203072</v>
      </c>
      <c r="W16" s="7">
        <f t="shared" si="11"/>
        <v>7.3034065217171845E-2</v>
      </c>
      <c r="X16" s="7">
        <f t="shared" si="12"/>
        <v>0.14074626180310673</v>
      </c>
      <c r="Y16" s="7">
        <f t="shared" si="13"/>
        <v>4.7846729873641601E-2</v>
      </c>
      <c r="Z16" s="7">
        <f t="shared" si="14"/>
        <v>9.8506363798340602E-2</v>
      </c>
    </row>
    <row r="17" spans="2:26" x14ac:dyDescent="0.2">
      <c r="B17">
        <v>14</v>
      </c>
      <c r="C17">
        <v>7451</v>
      </c>
      <c r="D17">
        <v>9118</v>
      </c>
      <c r="E17">
        <v>9702</v>
      </c>
      <c r="F17" s="1">
        <f t="shared" si="0"/>
        <v>8757</v>
      </c>
      <c r="H17">
        <v>14</v>
      </c>
      <c r="I17">
        <v>13001</v>
      </c>
      <c r="J17">
        <v>10201</v>
      </c>
      <c r="K17">
        <v>11452</v>
      </c>
      <c r="L17" s="1">
        <f t="shared" si="1"/>
        <v>11551.333333333334</v>
      </c>
      <c r="N17" s="2">
        <f t="shared" si="10"/>
        <v>12</v>
      </c>
      <c r="O17" s="3">
        <f t="shared" si="2"/>
        <v>9.9113333333333333</v>
      </c>
      <c r="P17" s="3">
        <f t="shared" si="3"/>
        <v>16.470333333333333</v>
      </c>
      <c r="Q17" s="3">
        <f t="shared" si="4"/>
        <v>22.622</v>
      </c>
      <c r="R17" s="3">
        <f t="shared" si="5"/>
        <v>11.079333333333334</v>
      </c>
      <c r="S17" s="3">
        <f t="shared" si="6"/>
        <v>6.3942288289500242</v>
      </c>
      <c r="T17" s="3">
        <f t="shared" si="7"/>
        <v>3.8667300803464819</v>
      </c>
      <c r="U17" s="3">
        <f t="shared" si="8"/>
        <v>2.7789614829222291</v>
      </c>
      <c r="V17" s="3">
        <f t="shared" si="9"/>
        <v>5.8604910042722187</v>
      </c>
      <c r="W17" s="7">
        <f t="shared" si="11"/>
        <v>5.0363981329932264E-2</v>
      </c>
      <c r="X17" s="7">
        <f t="shared" si="12"/>
        <v>0.12952982376259162</v>
      </c>
      <c r="Y17" s="7">
        <f t="shared" si="13"/>
        <v>0.18648441062215526</v>
      </c>
      <c r="Z17" s="7">
        <f t="shared" si="14"/>
        <v>4.5006894815760951E-2</v>
      </c>
    </row>
    <row r="18" spans="2:26" x14ac:dyDescent="0.2">
      <c r="B18">
        <v>15</v>
      </c>
      <c r="C18">
        <v>10574</v>
      </c>
      <c r="D18">
        <v>9283</v>
      </c>
      <c r="E18">
        <v>9298</v>
      </c>
      <c r="F18" s="1">
        <f t="shared" si="0"/>
        <v>9718.3333333333339</v>
      </c>
      <c r="H18">
        <v>15</v>
      </c>
      <c r="I18">
        <v>13134</v>
      </c>
      <c r="J18">
        <v>11483</v>
      </c>
      <c r="K18">
        <v>11533</v>
      </c>
      <c r="L18" s="1">
        <f t="shared" si="1"/>
        <v>12050</v>
      </c>
      <c r="N18" s="2">
        <f t="shared" si="10"/>
        <v>13</v>
      </c>
      <c r="O18" s="3">
        <f t="shared" si="2"/>
        <v>10.729333333333335</v>
      </c>
      <c r="P18" s="3">
        <f t="shared" si="3"/>
        <v>14.41</v>
      </c>
      <c r="Q18" s="3">
        <f t="shared" si="4"/>
        <v>24.66333333333333</v>
      </c>
      <c r="R18" s="3">
        <f t="shared" si="5"/>
        <v>11.332666666666666</v>
      </c>
      <c r="S18" s="3">
        <f t="shared" si="6"/>
        <v>5.9067354293525529</v>
      </c>
      <c r="T18" s="3">
        <f t="shared" si="7"/>
        <v>4.4195928753180667</v>
      </c>
      <c r="U18" s="3">
        <f t="shared" si="8"/>
        <v>2.5489525611569133</v>
      </c>
      <c r="V18" s="3">
        <f t="shared" si="9"/>
        <v>5.7294840872992534</v>
      </c>
      <c r="W18" s="7">
        <f t="shared" si="11"/>
        <v>0.10453863542314448</v>
      </c>
      <c r="X18" s="7">
        <f t="shared" si="12"/>
        <v>6.6520884301503935E-2</v>
      </c>
      <c r="Y18" s="7">
        <f t="shared" si="13"/>
        <v>8.8056597747430368E-2</v>
      </c>
      <c r="Z18" s="7">
        <f t="shared" si="14"/>
        <v>3.7229909696367997E-2</v>
      </c>
    </row>
    <row r="19" spans="2:26" x14ac:dyDescent="0.2">
      <c r="B19">
        <v>16</v>
      </c>
      <c r="C19">
        <v>8998</v>
      </c>
      <c r="D19">
        <v>10047</v>
      </c>
      <c r="E19">
        <v>11395</v>
      </c>
      <c r="F19" s="1">
        <f t="shared" si="0"/>
        <v>10146.666666666666</v>
      </c>
      <c r="H19">
        <v>16</v>
      </c>
      <c r="I19">
        <v>9262</v>
      </c>
      <c r="J19">
        <v>10304</v>
      </c>
      <c r="K19">
        <v>10365</v>
      </c>
      <c r="L19" s="1">
        <f t="shared" si="1"/>
        <v>9977</v>
      </c>
      <c r="N19" s="2">
        <f t="shared" si="10"/>
        <v>14</v>
      </c>
      <c r="O19" s="3">
        <f t="shared" si="2"/>
        <v>8.7569999999999997</v>
      </c>
      <c r="P19" s="3">
        <f t="shared" si="3"/>
        <v>13.808</v>
      </c>
      <c r="Q19" s="3">
        <f t="shared" si="4"/>
        <v>22.986999999999998</v>
      </c>
      <c r="R19" s="3">
        <f t="shared" si="5"/>
        <v>11.551333333333334</v>
      </c>
      <c r="S19" s="3">
        <f t="shared" si="6"/>
        <v>7.2371055536523166</v>
      </c>
      <c r="T19" s="3">
        <f t="shared" si="7"/>
        <v>4.6122779065276172</v>
      </c>
      <c r="U19" s="3">
        <f t="shared" si="8"/>
        <v>2.7348356317338784</v>
      </c>
      <c r="V19" s="3">
        <f t="shared" si="9"/>
        <v>5.6210249899001559</v>
      </c>
      <c r="W19" s="7">
        <f t="shared" si="11"/>
        <v>0.10891416305118898</v>
      </c>
      <c r="X19" s="7">
        <f t="shared" si="12"/>
        <v>0.11985318861859164</v>
      </c>
      <c r="Y19" s="7">
        <f t="shared" si="13"/>
        <v>9.5736663198143668E-2</v>
      </c>
      <c r="Z19" s="7">
        <f t="shared" si="14"/>
        <v>9.914449943988804E-2</v>
      </c>
    </row>
    <row r="20" spans="2:26" x14ac:dyDescent="0.2">
      <c r="B20">
        <v>17</v>
      </c>
      <c r="C20">
        <v>8418</v>
      </c>
      <c r="D20">
        <v>7118</v>
      </c>
      <c r="E20">
        <v>8130</v>
      </c>
      <c r="F20" s="1">
        <f t="shared" si="0"/>
        <v>7888.666666666667</v>
      </c>
      <c r="H20">
        <v>17</v>
      </c>
      <c r="I20">
        <v>8489</v>
      </c>
      <c r="J20">
        <v>8125</v>
      </c>
      <c r="K20">
        <v>9434</v>
      </c>
      <c r="L20" s="1">
        <f t="shared" si="1"/>
        <v>8682.6666666666661</v>
      </c>
      <c r="N20" s="2">
        <f t="shared" si="10"/>
        <v>15</v>
      </c>
      <c r="O20" s="3">
        <f t="shared" si="2"/>
        <v>9.7183333333333337</v>
      </c>
      <c r="P20" s="3">
        <f t="shared" si="3"/>
        <v>18.338000000000001</v>
      </c>
      <c r="Q20" s="3">
        <f t="shared" si="4"/>
        <v>19.836333333333332</v>
      </c>
      <c r="R20" s="3">
        <f t="shared" si="5"/>
        <v>12.05</v>
      </c>
      <c r="S20" s="3">
        <f t="shared" si="6"/>
        <v>6.5212141999657005</v>
      </c>
      <c r="T20" s="3">
        <f t="shared" si="7"/>
        <v>3.4729159850219946</v>
      </c>
      <c r="U20" s="3">
        <f t="shared" si="8"/>
        <v>3.169218101463644</v>
      </c>
      <c r="V20" s="3">
        <f t="shared" si="9"/>
        <v>5.388409405255878</v>
      </c>
      <c r="W20" s="7">
        <f t="shared" si="11"/>
        <v>6.2261569981188529E-2</v>
      </c>
      <c r="X20" s="7">
        <f t="shared" si="12"/>
        <v>9.7593429595011355E-2</v>
      </c>
      <c r="Y20" s="7">
        <f t="shared" si="13"/>
        <v>9.5341446138251268E-2</v>
      </c>
      <c r="Z20" s="7">
        <f t="shared" si="14"/>
        <v>6.3632821537065884E-2</v>
      </c>
    </row>
    <row r="21" spans="2:26" x14ac:dyDescent="0.2">
      <c r="B21">
        <v>18</v>
      </c>
      <c r="C21">
        <v>8097</v>
      </c>
      <c r="D21">
        <v>8191</v>
      </c>
      <c r="E21">
        <v>8111</v>
      </c>
      <c r="F21" s="1">
        <f t="shared" si="0"/>
        <v>8133</v>
      </c>
      <c r="H21">
        <v>18</v>
      </c>
      <c r="I21">
        <v>8051</v>
      </c>
      <c r="J21">
        <v>9114</v>
      </c>
      <c r="K21">
        <v>11338</v>
      </c>
      <c r="L21" s="1">
        <f t="shared" si="1"/>
        <v>9501</v>
      </c>
      <c r="N21" s="2">
        <f t="shared" si="10"/>
        <v>16</v>
      </c>
      <c r="O21" s="3">
        <f t="shared" si="2"/>
        <v>10.146666666666667</v>
      </c>
      <c r="P21" s="3">
        <f t="shared" si="3"/>
        <v>19.311666666666667</v>
      </c>
      <c r="Q21" s="3">
        <f t="shared" si="4"/>
        <v>23.363666666666667</v>
      </c>
      <c r="R21" s="3">
        <f t="shared" si="5"/>
        <v>9.9770000000000003</v>
      </c>
      <c r="S21" s="3">
        <f t="shared" si="6"/>
        <v>6.2459264126149812</v>
      </c>
      <c r="T21" s="3">
        <f t="shared" si="7"/>
        <v>3.2978165185121258</v>
      </c>
      <c r="U21" s="3">
        <f t="shared" si="8"/>
        <v>2.6907448887874335</v>
      </c>
      <c r="V21" s="3">
        <f t="shared" si="9"/>
        <v>6.5080017373291907</v>
      </c>
      <c r="W21" s="7">
        <f t="shared" si="11"/>
        <v>9.669240592956177E-2</v>
      </c>
      <c r="X21" s="7">
        <f t="shared" si="12"/>
        <v>2.572291403834456E-2</v>
      </c>
      <c r="Y21" s="7">
        <f t="shared" si="13"/>
        <v>6.8387104777322127E-2</v>
      </c>
      <c r="Z21" s="7">
        <f t="shared" si="14"/>
        <v>5.0736122817183829E-2</v>
      </c>
    </row>
    <row r="22" spans="2:26" x14ac:dyDescent="0.2">
      <c r="B22">
        <v>19</v>
      </c>
      <c r="C22">
        <v>7249</v>
      </c>
      <c r="D22">
        <v>7954</v>
      </c>
      <c r="E22">
        <v>7324</v>
      </c>
      <c r="F22" s="1">
        <f t="shared" si="0"/>
        <v>7509</v>
      </c>
      <c r="H22">
        <v>19</v>
      </c>
      <c r="I22">
        <v>8720</v>
      </c>
      <c r="J22">
        <v>8875</v>
      </c>
      <c r="K22">
        <v>8566</v>
      </c>
      <c r="L22" s="1">
        <f t="shared" si="1"/>
        <v>8720.3333333333339</v>
      </c>
      <c r="N22" s="2">
        <f t="shared" si="10"/>
        <v>17</v>
      </c>
      <c r="O22" s="3">
        <f t="shared" si="2"/>
        <v>7.8886666666666674</v>
      </c>
      <c r="P22" s="3">
        <f t="shared" si="3"/>
        <v>19.045666666666669</v>
      </c>
      <c r="Q22" s="3">
        <f t="shared" si="4"/>
        <v>22.632666666666669</v>
      </c>
      <c r="R22" s="3">
        <f t="shared" si="5"/>
        <v>8.6826666666666661</v>
      </c>
      <c r="S22" s="3">
        <f t="shared" si="6"/>
        <v>8.033719259697456</v>
      </c>
      <c r="T22" s="3">
        <f t="shared" si="7"/>
        <v>3.3438752472128392</v>
      </c>
      <c r="U22" s="3">
        <f t="shared" si="8"/>
        <v>2.7776517717753095</v>
      </c>
      <c r="V22" s="3">
        <f t="shared" si="9"/>
        <v>7.4781557125307137</v>
      </c>
      <c r="W22" s="7">
        <f t="shared" si="11"/>
        <v>7.0668879417306138E-2</v>
      </c>
      <c r="X22" s="7">
        <f t="shared" si="12"/>
        <v>0.13025379466530138</v>
      </c>
      <c r="Y22" s="7">
        <f t="shared" si="13"/>
        <v>0.10536339503941042</v>
      </c>
      <c r="Z22" s="7">
        <f t="shared" si="14"/>
        <v>6.3536281148070084E-2</v>
      </c>
    </row>
    <row r="23" spans="2:26" x14ac:dyDescent="0.2">
      <c r="B23">
        <v>20</v>
      </c>
      <c r="C23">
        <v>8580</v>
      </c>
      <c r="D23">
        <v>7090</v>
      </c>
      <c r="E23">
        <v>7541</v>
      </c>
      <c r="F23" s="1">
        <f t="shared" si="0"/>
        <v>7737</v>
      </c>
      <c r="H23">
        <v>20</v>
      </c>
      <c r="I23">
        <v>9010</v>
      </c>
      <c r="J23">
        <v>9457</v>
      </c>
      <c r="K23">
        <v>9596</v>
      </c>
      <c r="L23" s="1">
        <f t="shared" si="1"/>
        <v>9354.3333333333339</v>
      </c>
      <c r="N23" s="2">
        <f t="shared" si="10"/>
        <v>18</v>
      </c>
      <c r="O23" s="3">
        <f t="shared" si="2"/>
        <v>8.1329999999999991</v>
      </c>
      <c r="P23" s="3">
        <f t="shared" si="3"/>
        <v>15.181333333333335</v>
      </c>
      <c r="Q23" s="3">
        <f t="shared" si="4"/>
        <v>22.821999999999999</v>
      </c>
      <c r="R23" s="3">
        <f t="shared" si="5"/>
        <v>9.5009999999999994</v>
      </c>
      <c r="S23" s="3">
        <f t="shared" si="6"/>
        <v>7.7923685396942508</v>
      </c>
      <c r="T23" s="3">
        <f t="shared" si="7"/>
        <v>4.1950421570349548</v>
      </c>
      <c r="U23" s="3">
        <f t="shared" si="8"/>
        <v>2.7546081266614086</v>
      </c>
      <c r="V23" s="3">
        <f t="shared" si="9"/>
        <v>6.8340525558713123</v>
      </c>
      <c r="W23" s="7">
        <f t="shared" si="11"/>
        <v>5.0914218298354968E-3</v>
      </c>
      <c r="X23" s="7">
        <f t="shared" si="12"/>
        <v>0.26922100539374322</v>
      </c>
      <c r="Y23" s="7">
        <f t="shared" si="13"/>
        <v>2.1779686246949734E-2</v>
      </c>
      <c r="Z23" s="7">
        <f t="shared" si="14"/>
        <v>0.14414588882503346</v>
      </c>
    </row>
    <row r="24" spans="2:26" x14ac:dyDescent="0.2">
      <c r="B24">
        <v>21</v>
      </c>
      <c r="C24">
        <v>7815</v>
      </c>
      <c r="D24">
        <v>7108</v>
      </c>
      <c r="E24">
        <v>8210</v>
      </c>
      <c r="F24" s="1">
        <f t="shared" si="0"/>
        <v>7711</v>
      </c>
      <c r="H24">
        <v>21</v>
      </c>
      <c r="I24">
        <v>9261</v>
      </c>
      <c r="J24">
        <v>8594</v>
      </c>
      <c r="K24">
        <v>8159</v>
      </c>
      <c r="L24" s="1">
        <f t="shared" si="1"/>
        <v>8671.3333333333339</v>
      </c>
      <c r="N24" s="2">
        <f t="shared" si="10"/>
        <v>19</v>
      </c>
      <c r="O24" s="3">
        <f t="shared" si="2"/>
        <v>7.5090000000000003</v>
      </c>
      <c r="P24" s="3">
        <f t="shared" si="3"/>
        <v>16.835333333333331</v>
      </c>
      <c r="Q24" s="3">
        <f t="shared" si="4"/>
        <v>27.931666666666668</v>
      </c>
      <c r="R24" s="3">
        <f t="shared" si="5"/>
        <v>8.7203333333333344</v>
      </c>
      <c r="S24" s="3">
        <f t="shared" si="6"/>
        <v>8.4399165445909361</v>
      </c>
      <c r="T24" s="3">
        <f t="shared" si="7"/>
        <v>3.7828970815348679</v>
      </c>
      <c r="U24" s="3">
        <f t="shared" si="8"/>
        <v>2.2506951488752311</v>
      </c>
      <c r="V24" s="3">
        <f t="shared" si="9"/>
        <v>7.4458545162646681</v>
      </c>
      <c r="W24" s="7">
        <f t="shared" si="11"/>
        <v>4.2102636728025666E-2</v>
      </c>
      <c r="X24" s="7">
        <f t="shared" si="12"/>
        <v>5.1568844159843384E-2</v>
      </c>
      <c r="Y24" s="7">
        <f t="shared" si="13"/>
        <v>6.2628753170213367E-2</v>
      </c>
      <c r="Z24" s="7">
        <f t="shared" si="14"/>
        <v>1.4466068799180602E-2</v>
      </c>
    </row>
    <row r="25" spans="2:26" x14ac:dyDescent="0.2">
      <c r="B25">
        <v>22</v>
      </c>
      <c r="C25">
        <v>7696</v>
      </c>
      <c r="D25">
        <v>8792</v>
      </c>
      <c r="E25">
        <v>7324</v>
      </c>
      <c r="F25" s="1">
        <f t="shared" si="0"/>
        <v>7937.333333333333</v>
      </c>
      <c r="H25">
        <v>22</v>
      </c>
      <c r="I25">
        <v>8984</v>
      </c>
      <c r="J25">
        <v>7326</v>
      </c>
      <c r="K25">
        <v>8615</v>
      </c>
      <c r="L25" s="1">
        <f t="shared" si="1"/>
        <v>8308.3333333333339</v>
      </c>
      <c r="N25" s="2">
        <f t="shared" si="10"/>
        <v>20</v>
      </c>
      <c r="O25" s="3">
        <f t="shared" si="2"/>
        <v>7.7370000000000001</v>
      </c>
      <c r="P25" s="3">
        <f t="shared" si="3"/>
        <v>15.961666666666666</v>
      </c>
      <c r="Q25" s="3">
        <f t="shared" si="4"/>
        <v>25.276</v>
      </c>
      <c r="R25" s="3">
        <f t="shared" si="5"/>
        <v>9.3543333333333347</v>
      </c>
      <c r="S25" s="3">
        <f t="shared" si="6"/>
        <v>8.1912024471155913</v>
      </c>
      <c r="T25" s="3">
        <f t="shared" si="7"/>
        <v>3.9899551007622431</v>
      </c>
      <c r="U25" s="3">
        <f t="shared" si="8"/>
        <v>2.4871683283219919</v>
      </c>
      <c r="V25" s="3">
        <f t="shared" si="9"/>
        <v>6.941203720200976</v>
      </c>
      <c r="W25" s="7">
        <f t="shared" si="11"/>
        <v>8.0635740924360211E-2</v>
      </c>
      <c r="X25" s="7">
        <f t="shared" si="12"/>
        <v>8.8970410521934495E-2</v>
      </c>
      <c r="Y25" s="7">
        <f t="shared" si="13"/>
        <v>0.10204756733532831</v>
      </c>
      <c r="Z25" s="7">
        <f t="shared" si="14"/>
        <v>2.6726199377580501E-2</v>
      </c>
    </row>
    <row r="26" spans="2:26" x14ac:dyDescent="0.2">
      <c r="B26">
        <v>23</v>
      </c>
      <c r="C26">
        <v>7732</v>
      </c>
      <c r="D26">
        <v>7784</v>
      </c>
      <c r="E26">
        <v>8611</v>
      </c>
      <c r="F26" s="1">
        <f t="shared" si="0"/>
        <v>8042.333333333333</v>
      </c>
      <c r="H26">
        <v>23</v>
      </c>
      <c r="I26">
        <v>8015</v>
      </c>
      <c r="J26">
        <v>8050</v>
      </c>
      <c r="K26">
        <v>7959</v>
      </c>
      <c r="L26" s="1">
        <f t="shared" si="1"/>
        <v>8008</v>
      </c>
      <c r="N26" s="2">
        <f t="shared" si="10"/>
        <v>21</v>
      </c>
      <c r="O26" s="3">
        <f t="shared" si="2"/>
        <v>7.7110000000000003</v>
      </c>
      <c r="P26" s="3">
        <f t="shared" si="3"/>
        <v>20.076333333333331</v>
      </c>
      <c r="Q26" s="3">
        <f t="shared" si="4"/>
        <v>23.839333333333332</v>
      </c>
      <c r="R26" s="3">
        <f t="shared" si="5"/>
        <v>8.6713333333333331</v>
      </c>
      <c r="S26" s="3">
        <f t="shared" si="6"/>
        <v>8.2188215968529814</v>
      </c>
      <c r="T26" s="3">
        <f t="shared" si="7"/>
        <v>3.172209400786997</v>
      </c>
      <c r="U26" s="3">
        <f t="shared" si="8"/>
        <v>2.6370564053804637</v>
      </c>
      <c r="V26" s="3">
        <f t="shared" si="9"/>
        <v>7.4879295763819487</v>
      </c>
      <c r="W26" s="7">
        <f t="shared" si="11"/>
        <v>5.9118189435316826E-2</v>
      </c>
      <c r="X26" s="7">
        <f t="shared" si="12"/>
        <v>0.15843257719557086</v>
      </c>
      <c r="Y26" s="7">
        <f t="shared" si="13"/>
        <v>7.42138196049585E-2</v>
      </c>
      <c r="Z26" s="7">
        <f t="shared" si="14"/>
        <v>5.2264248008334013E-2</v>
      </c>
    </row>
    <row r="27" spans="2:26" x14ac:dyDescent="0.2">
      <c r="B27">
        <v>24</v>
      </c>
      <c r="C27">
        <v>7632</v>
      </c>
      <c r="D27">
        <v>8169</v>
      </c>
      <c r="E27">
        <v>7582</v>
      </c>
      <c r="F27" s="1">
        <f t="shared" si="0"/>
        <v>7794.333333333333</v>
      </c>
      <c r="H27">
        <v>24</v>
      </c>
      <c r="I27">
        <v>7084</v>
      </c>
      <c r="J27">
        <v>7151</v>
      </c>
      <c r="K27">
        <v>8901</v>
      </c>
      <c r="L27" s="1">
        <f t="shared" si="1"/>
        <v>7712</v>
      </c>
      <c r="N27" s="2">
        <f t="shared" si="10"/>
        <v>22</v>
      </c>
      <c r="O27" s="3">
        <f t="shared" si="2"/>
        <v>7.9373333333333331</v>
      </c>
      <c r="P27" s="3">
        <f t="shared" si="3"/>
        <v>20.885000000000002</v>
      </c>
      <c r="Q27" s="3">
        <f t="shared" si="4"/>
        <v>23.159333333333333</v>
      </c>
      <c r="R27" s="3">
        <f t="shared" si="5"/>
        <v>8.3083333333333336</v>
      </c>
      <c r="S27" s="3">
        <f t="shared" si="6"/>
        <v>7.9844616159919379</v>
      </c>
      <c r="T27" s="3">
        <f t="shared" si="7"/>
        <v>3.0493815337961854</v>
      </c>
      <c r="U27" s="3">
        <f t="shared" si="8"/>
        <v>2.7144851607703155</v>
      </c>
      <c r="V27" s="3">
        <f t="shared" si="9"/>
        <v>7.8150852557673023</v>
      </c>
      <c r="W27" s="7">
        <f t="shared" si="11"/>
        <v>7.8506271829182017E-2</v>
      </c>
      <c r="X27" s="7">
        <f t="shared" si="12"/>
        <v>0.12381507922315976</v>
      </c>
      <c r="Y27" s="7">
        <f t="shared" si="13"/>
        <v>5.393886231084527E-2</v>
      </c>
      <c r="Z27" s="7">
        <f t="shared" si="14"/>
        <v>8.5548106965171927E-2</v>
      </c>
    </row>
    <row r="28" spans="2:26" x14ac:dyDescent="0.2">
      <c r="B28">
        <v>25</v>
      </c>
      <c r="C28">
        <v>8419</v>
      </c>
      <c r="D28">
        <v>7871</v>
      </c>
      <c r="E28">
        <v>9475</v>
      </c>
      <c r="F28" s="1">
        <f t="shared" si="0"/>
        <v>8588.3333333333339</v>
      </c>
      <c r="H28">
        <v>25</v>
      </c>
      <c r="I28">
        <v>7751</v>
      </c>
      <c r="J28">
        <v>8533</v>
      </c>
      <c r="K28">
        <v>7920</v>
      </c>
      <c r="L28" s="1">
        <f t="shared" si="1"/>
        <v>8068</v>
      </c>
      <c r="N28" s="2">
        <f t="shared" si="10"/>
        <v>23</v>
      </c>
      <c r="O28" s="3">
        <f t="shared" si="2"/>
        <v>8.0423333333333336</v>
      </c>
      <c r="P28" s="3">
        <f t="shared" si="3"/>
        <v>18.150333333333332</v>
      </c>
      <c r="Q28" s="3">
        <f t="shared" si="4"/>
        <v>22.983333333333331</v>
      </c>
      <c r="R28" s="3">
        <f t="shared" si="5"/>
        <v>8.0079999999999991</v>
      </c>
      <c r="S28" s="3">
        <f t="shared" si="6"/>
        <v>7.880217184067642</v>
      </c>
      <c r="T28" s="3">
        <f t="shared" si="7"/>
        <v>3.5088244476685464</v>
      </c>
      <c r="U28" s="3">
        <f t="shared" si="8"/>
        <v>2.7352719361856419</v>
      </c>
      <c r="V28" s="3">
        <f t="shared" si="9"/>
        <v>8.1081834831834847</v>
      </c>
      <c r="W28" s="7">
        <f t="shared" si="11"/>
        <v>5.0068559666173032E-2</v>
      </c>
      <c r="X28" s="7">
        <f t="shared" si="12"/>
        <v>0.20035854764621067</v>
      </c>
      <c r="Y28" s="7">
        <f t="shared" si="13"/>
        <v>5.1902703131805804E-2</v>
      </c>
      <c r="Z28" s="7">
        <f t="shared" si="14"/>
        <v>4.6801801877065881E-3</v>
      </c>
    </row>
    <row r="29" spans="2:26" x14ac:dyDescent="0.2">
      <c r="B29">
        <v>26</v>
      </c>
      <c r="C29">
        <v>7230</v>
      </c>
      <c r="D29">
        <v>6888</v>
      </c>
      <c r="E29">
        <v>6128</v>
      </c>
      <c r="F29" s="1">
        <f t="shared" si="0"/>
        <v>6748.666666666667</v>
      </c>
      <c r="H29">
        <v>26</v>
      </c>
      <c r="I29">
        <v>8597</v>
      </c>
      <c r="J29">
        <v>8800</v>
      </c>
      <c r="K29">
        <v>7148</v>
      </c>
      <c r="L29" s="1">
        <f t="shared" si="1"/>
        <v>8181.666666666667</v>
      </c>
      <c r="N29" s="2">
        <f t="shared" si="10"/>
        <v>24</v>
      </c>
      <c r="O29" s="3">
        <f t="shared" si="2"/>
        <v>7.7943333333333333</v>
      </c>
      <c r="P29" s="3">
        <f t="shared" si="3"/>
        <v>18.553666666666668</v>
      </c>
      <c r="Q29" s="3">
        <f t="shared" si="4"/>
        <v>23.239666666666668</v>
      </c>
      <c r="R29" s="3">
        <f t="shared" si="5"/>
        <v>7.7119999999999997</v>
      </c>
      <c r="S29" s="3">
        <f t="shared" si="6"/>
        <v>8.130949835350469</v>
      </c>
      <c r="T29" s="3">
        <f t="shared" si="7"/>
        <v>3.4325470257451358</v>
      </c>
      <c r="U29" s="3">
        <f t="shared" si="8"/>
        <v>2.7051019090922126</v>
      </c>
      <c r="V29" s="3">
        <f t="shared" si="9"/>
        <v>8.4193896957123098</v>
      </c>
      <c r="W29" s="7">
        <f t="shared" si="11"/>
        <v>3.4090734755730906E-2</v>
      </c>
      <c r="X29" s="7">
        <f t="shared" si="12"/>
        <v>0.11625260281072756</v>
      </c>
      <c r="Y29" s="7">
        <f t="shared" si="13"/>
        <v>4.7200281816891516E-2</v>
      </c>
      <c r="Z29" s="7">
        <f t="shared" si="14"/>
        <v>0.10907608729399494</v>
      </c>
    </row>
    <row r="30" spans="2:26" x14ac:dyDescent="0.2">
      <c r="B30">
        <v>27</v>
      </c>
      <c r="C30">
        <v>5738</v>
      </c>
      <c r="D30">
        <v>5891</v>
      </c>
      <c r="E30">
        <v>6507</v>
      </c>
      <c r="F30" s="1">
        <f t="shared" si="0"/>
        <v>6045.333333333333</v>
      </c>
      <c r="H30">
        <v>27</v>
      </c>
      <c r="I30">
        <v>7189</v>
      </c>
      <c r="J30">
        <v>8095</v>
      </c>
      <c r="K30">
        <v>7019</v>
      </c>
      <c r="L30" s="1">
        <f t="shared" si="1"/>
        <v>7434.333333333333</v>
      </c>
      <c r="N30" s="2">
        <f t="shared" si="10"/>
        <v>25</v>
      </c>
      <c r="O30" s="3">
        <f t="shared" si="2"/>
        <v>8.5883333333333347</v>
      </c>
      <c r="P30" s="3">
        <f t="shared" si="3"/>
        <v>18.245999999999999</v>
      </c>
      <c r="Q30" s="3">
        <f t="shared" si="4"/>
        <v>23.652000000000001</v>
      </c>
      <c r="R30" s="3">
        <f t="shared" si="5"/>
        <v>8.0679999999999996</v>
      </c>
      <c r="S30" s="3">
        <f t="shared" si="6"/>
        <v>7.3792353968561999</v>
      </c>
      <c r="T30" s="3">
        <f t="shared" si="7"/>
        <v>3.4904271255800361</v>
      </c>
      <c r="U30" s="3">
        <f t="shared" si="8"/>
        <v>2.6579429505609107</v>
      </c>
      <c r="V30" s="3">
        <f t="shared" si="9"/>
        <v>8.047884647165759</v>
      </c>
      <c r="W30" s="7">
        <f t="shared" si="11"/>
        <v>7.7510647848112055E-2</v>
      </c>
      <c r="X30" s="7">
        <f t="shared" si="12"/>
        <v>0.23879561754406348</v>
      </c>
      <c r="Y30" s="7">
        <f t="shared" si="13"/>
        <v>4.4277953020163074E-2</v>
      </c>
      <c r="Z30" s="7">
        <f t="shared" si="14"/>
        <v>4.1641705005391182E-2</v>
      </c>
    </row>
    <row r="31" spans="2:26" x14ac:dyDescent="0.2">
      <c r="B31">
        <v>28</v>
      </c>
      <c r="C31">
        <v>6065</v>
      </c>
      <c r="D31">
        <v>7173</v>
      </c>
      <c r="E31">
        <v>7931</v>
      </c>
      <c r="F31" s="1">
        <f t="shared" si="0"/>
        <v>7056.333333333333</v>
      </c>
      <c r="H31">
        <v>28</v>
      </c>
      <c r="I31">
        <v>8821</v>
      </c>
      <c r="J31">
        <v>6569</v>
      </c>
      <c r="K31">
        <v>7860</v>
      </c>
      <c r="L31" s="1">
        <f t="shared" si="1"/>
        <v>7750</v>
      </c>
      <c r="N31" s="2">
        <f t="shared" si="10"/>
        <v>26</v>
      </c>
      <c r="O31" s="3">
        <f t="shared" si="2"/>
        <v>6.7486666666666668</v>
      </c>
      <c r="P31" s="3">
        <f t="shared" si="3"/>
        <v>24.183</v>
      </c>
      <c r="Q31" s="3">
        <f t="shared" si="4"/>
        <v>26.606999999999999</v>
      </c>
      <c r="R31" s="3">
        <f t="shared" si="5"/>
        <v>8.1816666666666666</v>
      </c>
      <c r="S31" s="3">
        <f t="shared" si="6"/>
        <v>9.3907932431097496</v>
      </c>
      <c r="T31" s="3">
        <f t="shared" si="7"/>
        <v>2.6335166577072049</v>
      </c>
      <c r="U31" s="3">
        <f t="shared" si="8"/>
        <v>2.3627491512258678</v>
      </c>
      <c r="V31" s="3">
        <f t="shared" si="9"/>
        <v>7.9360765940110003</v>
      </c>
      <c r="W31" s="7">
        <f t="shared" si="11"/>
        <v>6.824331132890625E-2</v>
      </c>
      <c r="X31" s="7">
        <f t="shared" si="12"/>
        <v>8.7811504773928822E-2</v>
      </c>
      <c r="Y31" s="7">
        <f t="shared" si="13"/>
        <v>2.5098822211048148E-2</v>
      </c>
      <c r="Z31" s="7">
        <f t="shared" si="14"/>
        <v>8.9907849412321328E-2</v>
      </c>
    </row>
    <row r="32" spans="2:26" x14ac:dyDescent="0.2">
      <c r="B32">
        <v>29</v>
      </c>
      <c r="C32">
        <v>6484</v>
      </c>
      <c r="D32">
        <v>7585</v>
      </c>
      <c r="E32">
        <v>6315</v>
      </c>
      <c r="F32" s="1">
        <f t="shared" si="0"/>
        <v>6794.666666666667</v>
      </c>
      <c r="H32">
        <v>29</v>
      </c>
      <c r="I32">
        <v>7602</v>
      </c>
      <c r="J32">
        <v>8463</v>
      </c>
      <c r="K32">
        <v>7429</v>
      </c>
      <c r="L32" s="1">
        <f t="shared" si="1"/>
        <v>7831.333333333333</v>
      </c>
      <c r="N32" s="2">
        <f t="shared" si="10"/>
        <v>27</v>
      </c>
      <c r="O32" s="3">
        <f t="shared" si="2"/>
        <v>6.0453333333333328</v>
      </c>
      <c r="P32" s="3">
        <f t="shared" si="3"/>
        <v>17.330333333333332</v>
      </c>
      <c r="Q32" s="3">
        <f t="shared" si="4"/>
        <v>23.168333333333333</v>
      </c>
      <c r="R32" s="3">
        <f t="shared" si="5"/>
        <v>7.434333333333333</v>
      </c>
      <c r="S32" s="3">
        <f t="shared" si="6"/>
        <v>10.483348037053377</v>
      </c>
      <c r="T32" s="3">
        <f t="shared" si="7"/>
        <v>3.6748475697716918</v>
      </c>
      <c r="U32" s="3">
        <f t="shared" si="8"/>
        <v>2.7134306884396806</v>
      </c>
      <c r="V32" s="3">
        <f t="shared" si="9"/>
        <v>8.733847464466665</v>
      </c>
      <c r="W32" s="7">
        <f t="shared" si="11"/>
        <v>5.4979533554293504E-2</v>
      </c>
      <c r="X32" s="7">
        <f t="shared" si="12"/>
        <v>0.12799453169189048</v>
      </c>
      <c r="Y32" s="7">
        <f t="shared" si="13"/>
        <v>0.16337203848012719</v>
      </c>
      <c r="Z32" s="7">
        <f t="shared" si="14"/>
        <v>6.3528088877379124E-2</v>
      </c>
    </row>
    <row r="33" spans="2:26" x14ac:dyDescent="0.2">
      <c r="B33">
        <v>30</v>
      </c>
      <c r="C33">
        <v>7305</v>
      </c>
      <c r="D33">
        <v>6643</v>
      </c>
      <c r="E33">
        <v>7933</v>
      </c>
      <c r="F33" s="1">
        <f t="shared" si="0"/>
        <v>7293.666666666667</v>
      </c>
      <c r="H33">
        <v>30</v>
      </c>
      <c r="I33">
        <v>8874</v>
      </c>
      <c r="J33">
        <v>7243</v>
      </c>
      <c r="K33">
        <v>7333</v>
      </c>
      <c r="L33" s="1">
        <f t="shared" si="1"/>
        <v>7816.666666666667</v>
      </c>
      <c r="N33" s="2">
        <f t="shared" si="10"/>
        <v>28</v>
      </c>
      <c r="O33" s="3">
        <f t="shared" si="2"/>
        <v>7.0563333333333329</v>
      </c>
      <c r="P33" s="3">
        <f t="shared" si="3"/>
        <v>16.045000000000002</v>
      </c>
      <c r="Q33" s="3">
        <f t="shared" si="4"/>
        <v>22.415333333333333</v>
      </c>
      <c r="R33" s="3">
        <f t="shared" si="5"/>
        <v>7.75</v>
      </c>
      <c r="S33" s="3">
        <f t="shared" si="6"/>
        <v>8.9813406396145314</v>
      </c>
      <c r="T33" s="3">
        <f t="shared" si="7"/>
        <v>3.9692323673003012</v>
      </c>
      <c r="U33" s="3">
        <f t="shared" si="8"/>
        <v>2.8045831722332926</v>
      </c>
      <c r="V33" s="3">
        <f t="shared" si="9"/>
        <v>8.3781075268817204</v>
      </c>
      <c r="W33" s="7">
        <f t="shared" si="11"/>
        <v>0.10858969740971938</v>
      </c>
      <c r="X33" s="7">
        <f t="shared" si="12"/>
        <v>0.10096514817120114</v>
      </c>
      <c r="Y33" s="7">
        <f t="shared" si="13"/>
        <v>2.7969002642191102E-2</v>
      </c>
      <c r="Z33" s="7">
        <f t="shared" si="14"/>
        <v>0.11905284666189374</v>
      </c>
    </row>
    <row r="34" spans="2:26" x14ac:dyDescent="0.2">
      <c r="B34">
        <v>31</v>
      </c>
      <c r="C34">
        <v>5557</v>
      </c>
      <c r="D34">
        <v>4755</v>
      </c>
      <c r="E34">
        <v>5219</v>
      </c>
      <c r="F34" s="1">
        <f t="shared" si="0"/>
        <v>5177</v>
      </c>
      <c r="H34">
        <v>31</v>
      </c>
      <c r="I34">
        <v>5468</v>
      </c>
      <c r="J34">
        <v>6766</v>
      </c>
      <c r="K34">
        <v>6738</v>
      </c>
      <c r="L34" s="1">
        <f t="shared" si="1"/>
        <v>6324</v>
      </c>
      <c r="N34" s="2">
        <f t="shared" si="10"/>
        <v>29</v>
      </c>
      <c r="O34" s="3">
        <f t="shared" si="2"/>
        <v>6.7946666666666671</v>
      </c>
      <c r="P34" s="3">
        <f t="shared" si="3"/>
        <v>13.736666666666666</v>
      </c>
      <c r="Q34" s="3">
        <f t="shared" si="4"/>
        <v>27.338000000000001</v>
      </c>
      <c r="R34" s="3">
        <f t="shared" si="5"/>
        <v>7.8313333333333333</v>
      </c>
      <c r="S34" s="3">
        <f t="shared" si="6"/>
        <v>9.3272174254317104</v>
      </c>
      <c r="T34" s="3">
        <f t="shared" si="7"/>
        <v>4.6362290706139291</v>
      </c>
      <c r="U34" s="3">
        <f t="shared" si="8"/>
        <v>2.2995708049845147</v>
      </c>
      <c r="V34" s="3">
        <f t="shared" si="9"/>
        <v>8.2910955988763089</v>
      </c>
      <c r="W34" s="7">
        <f t="shared" si="11"/>
        <v>8.2872770027042533E-2</v>
      </c>
      <c r="X34" s="7">
        <f t="shared" si="12"/>
        <v>0.11931167048428395</v>
      </c>
      <c r="Y34" s="7">
        <f t="shared" si="13"/>
        <v>9.9563783802193703E-2</v>
      </c>
      <c r="Z34" s="7">
        <f t="shared" si="14"/>
        <v>5.7743068100626301E-2</v>
      </c>
    </row>
    <row r="35" spans="2:26" x14ac:dyDescent="0.2">
      <c r="B35">
        <v>32</v>
      </c>
      <c r="C35">
        <v>4836</v>
      </c>
      <c r="D35">
        <v>5449</v>
      </c>
      <c r="E35">
        <v>5071</v>
      </c>
      <c r="F35" s="1">
        <f t="shared" si="0"/>
        <v>5118.666666666667</v>
      </c>
      <c r="H35">
        <v>32</v>
      </c>
      <c r="I35">
        <v>6087</v>
      </c>
      <c r="J35">
        <v>8564</v>
      </c>
      <c r="K35">
        <v>7298</v>
      </c>
      <c r="L35" s="1">
        <f t="shared" si="1"/>
        <v>7316.333333333333</v>
      </c>
      <c r="N35" s="2">
        <f t="shared" si="10"/>
        <v>30</v>
      </c>
      <c r="O35" s="3">
        <f t="shared" si="2"/>
        <v>7.2936666666666667</v>
      </c>
      <c r="P35" s="3">
        <f t="shared" si="3"/>
        <v>19.874333333333333</v>
      </c>
      <c r="Q35" s="3">
        <f t="shared" si="4"/>
        <v>23.756666666666668</v>
      </c>
      <c r="R35" s="3">
        <f t="shared" si="5"/>
        <v>7.8166666666666673</v>
      </c>
      <c r="S35" s="3">
        <f t="shared" si="6"/>
        <v>8.689090992185001</v>
      </c>
      <c r="T35" s="3">
        <f t="shared" si="7"/>
        <v>3.2044513023497645</v>
      </c>
      <c r="U35" s="3">
        <f t="shared" si="8"/>
        <v>2.6462326364529254</v>
      </c>
      <c r="V35" s="3">
        <f t="shared" si="9"/>
        <v>8.3066524520255864</v>
      </c>
      <c r="W35" s="7">
        <f t="shared" si="11"/>
        <v>7.2213509165902467E-2</v>
      </c>
      <c r="X35" s="7">
        <f t="shared" si="12"/>
        <v>9.366504140816069E-2</v>
      </c>
      <c r="Y35" s="7">
        <f t="shared" si="13"/>
        <v>4.2553405806185919E-2</v>
      </c>
      <c r="Z35" s="7">
        <f t="shared" si="14"/>
        <v>9.5763307972288866E-2</v>
      </c>
    </row>
    <row r="36" spans="2:26" x14ac:dyDescent="0.2">
      <c r="B36">
        <v>33</v>
      </c>
      <c r="C36">
        <v>5495</v>
      </c>
      <c r="D36">
        <v>5518</v>
      </c>
      <c r="E36">
        <v>4937</v>
      </c>
      <c r="F36" s="1">
        <f t="shared" si="0"/>
        <v>5316.666666666667</v>
      </c>
      <c r="H36">
        <v>33</v>
      </c>
      <c r="I36">
        <v>7635</v>
      </c>
      <c r="J36">
        <v>6375</v>
      </c>
      <c r="K36">
        <v>6814</v>
      </c>
      <c r="L36" s="1">
        <f t="shared" si="1"/>
        <v>6941.333333333333</v>
      </c>
      <c r="N36" s="2">
        <f t="shared" si="10"/>
        <v>31</v>
      </c>
      <c r="O36" s="3">
        <f t="shared" si="2"/>
        <v>5.1769999999999996</v>
      </c>
      <c r="P36" s="3">
        <f t="shared" si="3"/>
        <v>22.795333333333332</v>
      </c>
      <c r="Q36" s="3">
        <f t="shared" si="4"/>
        <v>27.520666666666667</v>
      </c>
      <c r="R36" s="3">
        <f t="shared" si="5"/>
        <v>6.3239999999999998</v>
      </c>
      <c r="S36" s="3">
        <f t="shared" si="6"/>
        <v>12.241710128130837</v>
      </c>
      <c r="T36" s="3">
        <f t="shared" si="7"/>
        <v>2.7938320708917033</v>
      </c>
      <c r="U36" s="3">
        <f t="shared" si="8"/>
        <v>2.2843075506891788</v>
      </c>
      <c r="V36" s="3">
        <f t="shared" si="9"/>
        <v>10.267288635884462</v>
      </c>
      <c r="W36" s="7">
        <f t="shared" si="11"/>
        <v>6.3503821474326927E-2</v>
      </c>
      <c r="X36" s="7">
        <f t="shared" si="12"/>
        <v>3.3947068898771283E-2</v>
      </c>
      <c r="Y36" s="7">
        <f t="shared" si="13"/>
        <v>0.13646910118353772</v>
      </c>
      <c r="Z36" s="7">
        <f t="shared" si="14"/>
        <v>9.5729179868997705E-2</v>
      </c>
    </row>
    <row r="37" spans="2:26" x14ac:dyDescent="0.2">
      <c r="B37">
        <v>34</v>
      </c>
      <c r="C37">
        <v>5116</v>
      </c>
      <c r="D37">
        <v>5472</v>
      </c>
      <c r="E37">
        <v>5898</v>
      </c>
      <c r="F37" s="1">
        <f t="shared" si="0"/>
        <v>5495.333333333333</v>
      </c>
      <c r="H37">
        <v>34</v>
      </c>
      <c r="I37">
        <v>8000</v>
      </c>
      <c r="J37">
        <v>8446</v>
      </c>
      <c r="K37">
        <v>7694</v>
      </c>
      <c r="L37" s="1">
        <f t="shared" si="1"/>
        <v>8046.666666666667</v>
      </c>
      <c r="N37" s="2">
        <f t="shared" si="10"/>
        <v>32</v>
      </c>
      <c r="O37" s="3">
        <f t="shared" si="2"/>
        <v>5.1186666666666669</v>
      </c>
      <c r="P37" s="3">
        <f t="shared" si="3"/>
        <v>15.971</v>
      </c>
      <c r="Q37" s="3">
        <f t="shared" si="4"/>
        <v>20.716999999999999</v>
      </c>
      <c r="R37" s="3">
        <f t="shared" si="5"/>
        <v>7.3163333333333327</v>
      </c>
      <c r="S37" s="3">
        <f t="shared" si="6"/>
        <v>12.381219067465485</v>
      </c>
      <c r="T37" s="3">
        <f t="shared" si="7"/>
        <v>3.987623400747188</v>
      </c>
      <c r="U37" s="3">
        <f t="shared" si="8"/>
        <v>3.0344966291773261</v>
      </c>
      <c r="V37" s="3">
        <f t="shared" si="9"/>
        <v>8.8747095539660137</v>
      </c>
      <c r="W37" s="7">
        <f t="shared" si="11"/>
        <v>4.933233643237657E-2</v>
      </c>
      <c r="X37" s="7">
        <f t="shared" si="12"/>
        <v>0.12241783792101393</v>
      </c>
      <c r="Y37" s="7">
        <f t="shared" si="13"/>
        <v>6.6308583029698914E-2</v>
      </c>
      <c r="Z37" s="7">
        <f t="shared" si="14"/>
        <v>0.13822690417881742</v>
      </c>
    </row>
    <row r="38" spans="2:26" x14ac:dyDescent="0.2">
      <c r="B38">
        <v>35</v>
      </c>
      <c r="C38">
        <v>6187</v>
      </c>
      <c r="D38">
        <v>6594</v>
      </c>
      <c r="E38">
        <v>5992</v>
      </c>
      <c r="F38" s="1">
        <f t="shared" si="0"/>
        <v>6257.666666666667</v>
      </c>
      <c r="H38">
        <v>35</v>
      </c>
      <c r="I38">
        <v>5917</v>
      </c>
      <c r="J38">
        <v>7879</v>
      </c>
      <c r="K38">
        <v>6506</v>
      </c>
      <c r="L38" s="1">
        <f t="shared" si="1"/>
        <v>6767.333333333333</v>
      </c>
      <c r="N38" s="2">
        <f t="shared" si="10"/>
        <v>33</v>
      </c>
      <c r="O38" s="3">
        <f t="shared" si="2"/>
        <v>5.3166666666666673</v>
      </c>
      <c r="P38" s="3">
        <f t="shared" si="3"/>
        <v>20.037333333333333</v>
      </c>
      <c r="Q38" s="3">
        <f t="shared" si="4"/>
        <v>26.842333333333332</v>
      </c>
      <c r="R38" s="3">
        <f t="shared" si="5"/>
        <v>6.9413333333333327</v>
      </c>
      <c r="S38" s="3">
        <f t="shared" si="6"/>
        <v>11.920125391849529</v>
      </c>
      <c r="T38" s="3">
        <f t="shared" si="7"/>
        <v>3.1783836837902584</v>
      </c>
      <c r="U38" s="3">
        <f t="shared" si="8"/>
        <v>2.342034348727756</v>
      </c>
      <c r="V38" s="3">
        <f t="shared" si="9"/>
        <v>9.354158663081062</v>
      </c>
      <c r="W38" s="7">
        <f t="shared" si="11"/>
        <v>5.0525836292503554E-2</v>
      </c>
      <c r="X38" s="7">
        <f t="shared" si="12"/>
        <v>8.961879377787782E-2</v>
      </c>
      <c r="Y38" s="7">
        <f t="shared" si="13"/>
        <v>6.5718681998868905E-2</v>
      </c>
      <c r="Z38" s="7">
        <f t="shared" si="14"/>
        <v>7.5232441144303247E-2</v>
      </c>
    </row>
    <row r="39" spans="2:26" x14ac:dyDescent="0.2">
      <c r="B39">
        <v>36</v>
      </c>
      <c r="C39">
        <v>6262</v>
      </c>
      <c r="D39">
        <v>6809</v>
      </c>
      <c r="E39">
        <v>6253</v>
      </c>
      <c r="F39" s="1">
        <f t="shared" si="0"/>
        <v>6441.333333333333</v>
      </c>
      <c r="H39">
        <v>36</v>
      </c>
      <c r="I39">
        <v>6365</v>
      </c>
      <c r="J39">
        <v>6210</v>
      </c>
      <c r="K39">
        <v>7403</v>
      </c>
      <c r="L39" s="1">
        <f t="shared" si="1"/>
        <v>6659.333333333333</v>
      </c>
      <c r="N39" s="2">
        <f t="shared" si="10"/>
        <v>34</v>
      </c>
      <c r="O39" s="3">
        <f t="shared" si="2"/>
        <v>5.495333333333333</v>
      </c>
      <c r="P39" s="3">
        <f t="shared" si="3"/>
        <v>20.071666666666669</v>
      </c>
      <c r="Q39" s="3">
        <f t="shared" si="4"/>
        <v>26.042666666666669</v>
      </c>
      <c r="R39" s="3">
        <f t="shared" si="5"/>
        <v>8.0466666666666669</v>
      </c>
      <c r="S39" s="3">
        <f t="shared" si="6"/>
        <v>11.532573092320758</v>
      </c>
      <c r="T39" s="3">
        <f t="shared" si="7"/>
        <v>3.1729469401311965</v>
      </c>
      <c r="U39" s="3">
        <f t="shared" si="8"/>
        <v>2.4139489043620723</v>
      </c>
      <c r="V39" s="3">
        <f t="shared" si="9"/>
        <v>8.0692212096106051</v>
      </c>
      <c r="W39" s="7">
        <f t="shared" si="11"/>
        <v>5.8172308338902419E-2</v>
      </c>
      <c r="X39" s="7">
        <f t="shared" si="12"/>
        <v>0.19275301158010755</v>
      </c>
      <c r="Y39" s="7">
        <f t="shared" si="13"/>
        <v>0.1443185183512502</v>
      </c>
      <c r="Z39" s="7">
        <f t="shared" si="14"/>
        <v>3.8372540265357441E-2</v>
      </c>
    </row>
    <row r="40" spans="2:26" x14ac:dyDescent="0.2">
      <c r="B40">
        <v>37</v>
      </c>
      <c r="C40">
        <v>7058</v>
      </c>
      <c r="D40">
        <v>8707</v>
      </c>
      <c r="E40">
        <v>7019</v>
      </c>
      <c r="F40" s="1">
        <f t="shared" si="0"/>
        <v>7594.666666666667</v>
      </c>
      <c r="H40">
        <v>37</v>
      </c>
      <c r="I40">
        <v>7340</v>
      </c>
      <c r="J40">
        <v>8554</v>
      </c>
      <c r="K40">
        <v>7856</v>
      </c>
      <c r="L40" s="1">
        <f t="shared" si="1"/>
        <v>7916.666666666667</v>
      </c>
      <c r="N40" s="2">
        <f t="shared" si="10"/>
        <v>35</v>
      </c>
      <c r="O40" s="3">
        <f t="shared" si="2"/>
        <v>6.2576666666666672</v>
      </c>
      <c r="P40" s="3">
        <f t="shared" si="3"/>
        <v>18.277000000000001</v>
      </c>
      <c r="Q40" s="3">
        <f t="shared" si="4"/>
        <v>25.457999999999998</v>
      </c>
      <c r="R40" s="3">
        <f t="shared" si="5"/>
        <v>6.7673333333333332</v>
      </c>
      <c r="S40" s="3">
        <f t="shared" si="6"/>
        <v>10.127630107068661</v>
      </c>
      <c r="T40" s="3">
        <f t="shared" si="7"/>
        <v>3.4845069395050245</v>
      </c>
      <c r="U40" s="3">
        <f t="shared" si="8"/>
        <v>2.4693874878885484</v>
      </c>
      <c r="V40" s="3">
        <f t="shared" si="9"/>
        <v>9.5946704758151906</v>
      </c>
      <c r="W40" s="7">
        <f t="shared" si="11"/>
        <v>4.0077853946604396E-2</v>
      </c>
      <c r="X40" s="7">
        <f t="shared" si="12"/>
        <v>6.0482286814180344E-2</v>
      </c>
      <c r="Y40" s="7">
        <f t="shared" si="13"/>
        <v>0.10836215508315504</v>
      </c>
      <c r="Z40" s="7">
        <f t="shared" si="14"/>
        <v>0.12146924101484745</v>
      </c>
    </row>
    <row r="41" spans="2:26" x14ac:dyDescent="0.2">
      <c r="B41">
        <v>38</v>
      </c>
      <c r="C41">
        <v>4737</v>
      </c>
      <c r="D41">
        <v>5395</v>
      </c>
      <c r="E41">
        <v>5422</v>
      </c>
      <c r="F41" s="1">
        <f t="shared" si="0"/>
        <v>5184.666666666667</v>
      </c>
      <c r="H41">
        <v>38</v>
      </c>
      <c r="I41">
        <v>6406</v>
      </c>
      <c r="J41">
        <v>6596</v>
      </c>
      <c r="K41">
        <v>6578</v>
      </c>
      <c r="L41" s="1">
        <f t="shared" si="1"/>
        <v>6526.666666666667</v>
      </c>
      <c r="N41" s="2">
        <f t="shared" si="10"/>
        <v>36</v>
      </c>
      <c r="O41" s="3">
        <f t="shared" si="2"/>
        <v>6.4413333333333327</v>
      </c>
      <c r="P41" s="3">
        <f t="shared" si="3"/>
        <v>16.607333333333333</v>
      </c>
      <c r="Q41" s="3">
        <f t="shared" si="4"/>
        <v>21.408999999999999</v>
      </c>
      <c r="R41" s="3">
        <f t="shared" si="5"/>
        <v>6.6593333333333327</v>
      </c>
      <c r="S41" s="3">
        <f t="shared" si="6"/>
        <v>9.8388532394949308</v>
      </c>
      <c r="T41" s="3">
        <f t="shared" si="7"/>
        <v>3.83483200192686</v>
      </c>
      <c r="U41" s="3">
        <f t="shared" si="8"/>
        <v>2.9364130350164261</v>
      </c>
      <c r="V41" s="3">
        <f t="shared" si="9"/>
        <v>9.7502753028331188</v>
      </c>
      <c r="W41" s="7">
        <f t="shared" si="11"/>
        <v>4.0365176282788649E-2</v>
      </c>
      <c r="X41" s="7">
        <f t="shared" si="12"/>
        <v>9.4484456520544977E-2</v>
      </c>
      <c r="Y41" s="7">
        <f t="shared" si="13"/>
        <v>0.11006464146895269</v>
      </c>
      <c r="Z41" s="7">
        <f t="shared" si="14"/>
        <v>7.9534293826412472E-2</v>
      </c>
    </row>
    <row r="42" spans="2:26" x14ac:dyDescent="0.2">
      <c r="B42">
        <v>39</v>
      </c>
      <c r="C42">
        <v>7738</v>
      </c>
      <c r="D42">
        <v>6841</v>
      </c>
      <c r="E42">
        <v>6501</v>
      </c>
      <c r="F42" s="1">
        <f t="shared" si="0"/>
        <v>7026.666666666667</v>
      </c>
      <c r="H42">
        <v>39</v>
      </c>
      <c r="I42">
        <v>7596</v>
      </c>
      <c r="J42">
        <v>6871</v>
      </c>
      <c r="K42">
        <v>6291</v>
      </c>
      <c r="L42" s="1">
        <f t="shared" si="1"/>
        <v>6919.333333333333</v>
      </c>
      <c r="N42" s="2">
        <f t="shared" si="10"/>
        <v>37</v>
      </c>
      <c r="O42" s="3">
        <f t="shared" si="2"/>
        <v>7.5946666666666669</v>
      </c>
      <c r="P42" s="3">
        <f t="shared" si="3"/>
        <v>22.222999999999999</v>
      </c>
      <c r="Q42" s="3">
        <f t="shared" si="4"/>
        <v>22.611666666666668</v>
      </c>
      <c r="R42" s="3">
        <f t="shared" si="5"/>
        <v>7.916666666666667</v>
      </c>
      <c r="S42" s="3">
        <f t="shared" si="6"/>
        <v>8.34471558988764</v>
      </c>
      <c r="T42" s="3">
        <f t="shared" si="7"/>
        <v>2.8657846975355867</v>
      </c>
      <c r="U42" s="3">
        <f t="shared" si="8"/>
        <v>2.7802314439448659</v>
      </c>
      <c r="V42" s="3">
        <f t="shared" si="9"/>
        <v>8.2017263157894735</v>
      </c>
      <c r="W42" s="7">
        <f t="shared" si="11"/>
        <v>0.10358579383552155</v>
      </c>
      <c r="X42" s="7">
        <f t="shared" si="12"/>
        <v>7.2469568888447619E-2</v>
      </c>
      <c r="Y42" s="7">
        <f t="shared" si="13"/>
        <v>4.7896674933759389E-2</v>
      </c>
      <c r="Z42" s="7">
        <f t="shared" si="14"/>
        <v>6.2837869909289912E-2</v>
      </c>
    </row>
    <row r="43" spans="2:26" x14ac:dyDescent="0.2">
      <c r="B43">
        <v>40</v>
      </c>
      <c r="C43">
        <v>6887</v>
      </c>
      <c r="D43">
        <v>5886</v>
      </c>
      <c r="E43">
        <v>6620</v>
      </c>
      <c r="F43" s="1">
        <f t="shared" si="0"/>
        <v>6464.333333333333</v>
      </c>
      <c r="H43">
        <v>40</v>
      </c>
      <c r="I43">
        <v>5062</v>
      </c>
      <c r="J43">
        <v>6464</v>
      </c>
      <c r="K43">
        <v>6602</v>
      </c>
      <c r="L43" s="1">
        <f t="shared" si="1"/>
        <v>6042.666666666667</v>
      </c>
      <c r="N43" s="2">
        <f t="shared" si="10"/>
        <v>38</v>
      </c>
      <c r="O43" s="3">
        <f t="shared" si="2"/>
        <v>5.1846666666666668</v>
      </c>
      <c r="P43" s="3">
        <f t="shared" si="3"/>
        <v>23.610333333333333</v>
      </c>
      <c r="Q43" s="3">
        <f t="shared" si="4"/>
        <v>21.187333333333331</v>
      </c>
      <c r="R43" s="3">
        <f t="shared" si="5"/>
        <v>6.5266666666666673</v>
      </c>
      <c r="S43" s="3">
        <f t="shared" si="6"/>
        <v>12.223608075093225</v>
      </c>
      <c r="T43" s="3">
        <f t="shared" si="7"/>
        <v>2.6973923846903194</v>
      </c>
      <c r="U43" s="3">
        <f t="shared" si="8"/>
        <v>2.967134451401781</v>
      </c>
      <c r="V43" s="3">
        <f t="shared" si="9"/>
        <v>9.9484678243105211</v>
      </c>
      <c r="W43" s="7">
        <f t="shared" si="11"/>
        <v>6.1091678959252486E-2</v>
      </c>
      <c r="X43" s="7">
        <f t="shared" si="12"/>
        <v>5.6312925004368887E-2</v>
      </c>
      <c r="Y43" s="7">
        <f t="shared" si="13"/>
        <v>4.7720003469613817E-2</v>
      </c>
      <c r="Z43" s="7">
        <f t="shared" si="14"/>
        <v>1.3121563895832323E-2</v>
      </c>
    </row>
    <row r="44" spans="2:26" x14ac:dyDescent="0.2">
      <c r="B44">
        <v>41</v>
      </c>
      <c r="C44">
        <v>6254</v>
      </c>
      <c r="D44">
        <v>6411</v>
      </c>
      <c r="E44">
        <v>5881</v>
      </c>
      <c r="F44" s="1">
        <f t="shared" si="0"/>
        <v>6182</v>
      </c>
      <c r="H44">
        <v>41</v>
      </c>
      <c r="I44">
        <v>8527</v>
      </c>
      <c r="J44">
        <v>7280</v>
      </c>
      <c r="K44">
        <v>6162</v>
      </c>
      <c r="L44" s="1">
        <f t="shared" si="1"/>
        <v>7323</v>
      </c>
      <c r="N44" s="2">
        <f t="shared" si="10"/>
        <v>39</v>
      </c>
      <c r="O44" s="3">
        <f t="shared" si="2"/>
        <v>7.0266666666666673</v>
      </c>
      <c r="P44" s="3">
        <f t="shared" si="3"/>
        <v>19.147333333333332</v>
      </c>
      <c r="Q44" s="3">
        <f t="shared" si="4"/>
        <v>24.784666666666666</v>
      </c>
      <c r="R44" s="3">
        <f t="shared" si="5"/>
        <v>6.9193333333333333</v>
      </c>
      <c r="S44" s="3">
        <f t="shared" si="6"/>
        <v>9.0192599620493361</v>
      </c>
      <c r="T44" s="3">
        <f t="shared" si="7"/>
        <v>3.3261202604366149</v>
      </c>
      <c r="U44" s="3">
        <f t="shared" si="8"/>
        <v>2.5364741641337383</v>
      </c>
      <c r="V44" s="3">
        <f t="shared" si="9"/>
        <v>9.3839001830619519</v>
      </c>
      <c r="W44" s="7">
        <f t="shared" si="11"/>
        <v>7.4258459547608485E-2</v>
      </c>
      <c r="X44" s="7">
        <f t="shared" si="12"/>
        <v>5.6204071109054128E-2</v>
      </c>
      <c r="Y44" s="7">
        <f t="shared" si="13"/>
        <v>6.184228975918199E-2</v>
      </c>
      <c r="Z44" s="7">
        <f t="shared" si="14"/>
        <v>7.7154704089611378E-2</v>
      </c>
    </row>
    <row r="45" spans="2:26" x14ac:dyDescent="0.2">
      <c r="B45">
        <v>42</v>
      </c>
      <c r="C45">
        <v>5959</v>
      </c>
      <c r="D45">
        <v>6184</v>
      </c>
      <c r="E45">
        <v>5340</v>
      </c>
      <c r="F45" s="1">
        <f t="shared" si="0"/>
        <v>5827.666666666667</v>
      </c>
      <c r="H45">
        <v>42</v>
      </c>
      <c r="I45">
        <v>5881</v>
      </c>
      <c r="J45">
        <v>5833</v>
      </c>
      <c r="K45">
        <v>5937</v>
      </c>
      <c r="L45" s="1">
        <f t="shared" si="1"/>
        <v>5883.666666666667</v>
      </c>
      <c r="N45" s="2">
        <f t="shared" si="10"/>
        <v>40</v>
      </c>
      <c r="O45" s="3">
        <f t="shared" si="2"/>
        <v>6.4643333333333333</v>
      </c>
      <c r="P45" s="3">
        <f t="shared" si="3"/>
        <v>18.82</v>
      </c>
      <c r="Q45" s="3">
        <f t="shared" si="4"/>
        <v>20.978333333333332</v>
      </c>
      <c r="R45" s="3">
        <f t="shared" si="5"/>
        <v>6.0426666666666673</v>
      </c>
      <c r="S45" s="3">
        <f t="shared" si="6"/>
        <v>9.8038467488268974</v>
      </c>
      <c r="T45" s="3">
        <f t="shared" si="7"/>
        <v>3.3839709528869997</v>
      </c>
      <c r="U45" s="3">
        <f t="shared" si="8"/>
        <v>2.9966950027806467</v>
      </c>
      <c r="V45" s="3">
        <f t="shared" si="9"/>
        <v>10.745311120917917</v>
      </c>
      <c r="W45" s="7">
        <f t="shared" si="11"/>
        <v>6.5470207549640586E-2</v>
      </c>
      <c r="X45" s="7">
        <f t="shared" si="12"/>
        <v>9.0197764046117221E-2</v>
      </c>
      <c r="Y45" s="7">
        <f t="shared" si="13"/>
        <v>5.3865891032665779E-2</v>
      </c>
      <c r="Z45" s="7">
        <f t="shared" si="14"/>
        <v>0.11513474555135123</v>
      </c>
    </row>
    <row r="46" spans="2:26" x14ac:dyDescent="0.2">
      <c r="B46">
        <v>43</v>
      </c>
      <c r="C46">
        <v>7320</v>
      </c>
      <c r="D46">
        <v>7581</v>
      </c>
      <c r="E46">
        <v>6064</v>
      </c>
      <c r="F46" s="1">
        <f t="shared" si="0"/>
        <v>6988.333333333333</v>
      </c>
      <c r="H46">
        <v>43</v>
      </c>
      <c r="I46">
        <v>4500</v>
      </c>
      <c r="J46">
        <v>6623</v>
      </c>
      <c r="K46">
        <v>7060</v>
      </c>
      <c r="L46" s="1">
        <f t="shared" si="1"/>
        <v>6061</v>
      </c>
      <c r="N46" s="2">
        <f t="shared" si="10"/>
        <v>41</v>
      </c>
      <c r="O46" s="3">
        <f t="shared" si="2"/>
        <v>6.1820000000000004</v>
      </c>
      <c r="P46" s="3">
        <f t="shared" si="3"/>
        <v>16.584666666666667</v>
      </c>
      <c r="Q46" s="3">
        <f t="shared" si="4"/>
        <v>24.113333333333333</v>
      </c>
      <c r="R46" s="3">
        <f t="shared" si="5"/>
        <v>7.3230000000000004</v>
      </c>
      <c r="S46" s="3">
        <f t="shared" si="6"/>
        <v>10.251590639490995</v>
      </c>
      <c r="T46" s="3">
        <f t="shared" si="7"/>
        <v>3.8400731599469391</v>
      </c>
      <c r="U46" s="3">
        <f t="shared" si="8"/>
        <v>2.6070915123030134</v>
      </c>
      <c r="V46" s="3">
        <f t="shared" si="9"/>
        <v>8.8666302517183304</v>
      </c>
      <c r="W46" s="7">
        <f t="shared" si="11"/>
        <v>3.5956098906872479E-2</v>
      </c>
      <c r="X46" s="7">
        <f t="shared" si="12"/>
        <v>0.13271122027693108</v>
      </c>
      <c r="Y46" s="7">
        <f t="shared" si="13"/>
        <v>7.1325148316137316E-2</v>
      </c>
      <c r="Z46" s="7">
        <f t="shared" si="14"/>
        <v>0.13191121838158359</v>
      </c>
    </row>
    <row r="47" spans="2:26" x14ac:dyDescent="0.2">
      <c r="B47">
        <v>44</v>
      </c>
      <c r="C47">
        <v>6637</v>
      </c>
      <c r="D47">
        <v>6519</v>
      </c>
      <c r="E47">
        <v>4926</v>
      </c>
      <c r="F47" s="1">
        <f t="shared" si="0"/>
        <v>6027.333333333333</v>
      </c>
      <c r="H47">
        <v>44</v>
      </c>
      <c r="I47">
        <v>7580</v>
      </c>
      <c r="J47">
        <v>6978</v>
      </c>
      <c r="K47">
        <v>6975</v>
      </c>
      <c r="L47" s="1">
        <f t="shared" si="1"/>
        <v>7177.666666666667</v>
      </c>
      <c r="N47" s="2">
        <f t="shared" si="10"/>
        <v>42</v>
      </c>
      <c r="O47" s="3">
        <f t="shared" si="2"/>
        <v>5.8276666666666666</v>
      </c>
      <c r="P47" s="3">
        <f t="shared" si="3"/>
        <v>22.793333333333333</v>
      </c>
      <c r="Q47" s="3">
        <f t="shared" si="4"/>
        <v>22.076000000000001</v>
      </c>
      <c r="R47" s="3">
        <f t="shared" si="5"/>
        <v>5.8836666666666666</v>
      </c>
      <c r="S47" s="3">
        <f t="shared" si="6"/>
        <v>10.87490705256535</v>
      </c>
      <c r="T47" s="3">
        <f t="shared" si="7"/>
        <v>2.7940772155601055</v>
      </c>
      <c r="U47" s="3">
        <f t="shared" si="8"/>
        <v>2.8476928187473574</v>
      </c>
      <c r="V47" s="3">
        <f t="shared" si="9"/>
        <v>11.03569202878024</v>
      </c>
      <c r="W47" s="7">
        <f t="shared" si="11"/>
        <v>6.1234964007783263E-2</v>
      </c>
      <c r="X47" s="7">
        <f t="shared" si="12"/>
        <v>0.12977082450144525</v>
      </c>
      <c r="Y47" s="7">
        <f t="shared" si="13"/>
        <v>2.6393834473809E-2</v>
      </c>
      <c r="Z47" s="7">
        <f t="shared" si="14"/>
        <v>7.2233312335886809E-3</v>
      </c>
    </row>
    <row r="48" spans="2:26" x14ac:dyDescent="0.2">
      <c r="B48">
        <v>45</v>
      </c>
      <c r="C48">
        <v>6914</v>
      </c>
      <c r="D48">
        <v>8636</v>
      </c>
      <c r="E48">
        <v>5610</v>
      </c>
      <c r="F48" s="1">
        <f t="shared" si="0"/>
        <v>7053.333333333333</v>
      </c>
      <c r="H48">
        <v>45</v>
      </c>
      <c r="I48">
        <v>5972</v>
      </c>
      <c r="J48">
        <v>6623</v>
      </c>
      <c r="K48">
        <v>7105</v>
      </c>
      <c r="L48" s="1">
        <f t="shared" si="1"/>
        <v>6566.666666666667</v>
      </c>
      <c r="N48" s="2">
        <f t="shared" si="10"/>
        <v>43</v>
      </c>
      <c r="O48" s="3">
        <f t="shared" si="2"/>
        <v>6.9883333333333333</v>
      </c>
      <c r="P48" s="3">
        <f t="shared" si="3"/>
        <v>18.317</v>
      </c>
      <c r="Q48" s="3">
        <f t="shared" si="4"/>
        <v>18.585666666666668</v>
      </c>
      <c r="R48" s="3">
        <f t="shared" si="5"/>
        <v>6.0609999999999999</v>
      </c>
      <c r="S48" s="3">
        <f t="shared" si="6"/>
        <v>9.0687336036250894</v>
      </c>
      <c r="T48" s="3">
        <f t="shared" si="7"/>
        <v>3.4768975996797149</v>
      </c>
      <c r="U48" s="3">
        <f t="shared" si="8"/>
        <v>3.3824811234463827</v>
      </c>
      <c r="V48" s="3">
        <f t="shared" si="9"/>
        <v>10.712808667436617</v>
      </c>
      <c r="W48" s="7">
        <f t="shared" si="11"/>
        <v>9.4762328918977817E-2</v>
      </c>
      <c r="X48" s="7">
        <f t="shared" si="12"/>
        <v>3.163597752137632E-2</v>
      </c>
      <c r="Y48" s="7">
        <f t="shared" si="13"/>
        <v>9.7594109099563425E-2</v>
      </c>
      <c r="Z48" s="7">
        <f t="shared" si="14"/>
        <v>0.18447753833769387</v>
      </c>
    </row>
    <row r="49" spans="2:26" x14ac:dyDescent="0.2">
      <c r="B49">
        <v>46</v>
      </c>
      <c r="C49">
        <v>7119</v>
      </c>
      <c r="D49">
        <v>7346</v>
      </c>
      <c r="E49">
        <v>6701</v>
      </c>
      <c r="F49" s="1">
        <f t="shared" si="0"/>
        <v>7055.333333333333</v>
      </c>
      <c r="H49">
        <v>46</v>
      </c>
      <c r="I49">
        <v>6873</v>
      </c>
      <c r="J49">
        <v>5848</v>
      </c>
      <c r="K49">
        <v>5290</v>
      </c>
      <c r="L49" s="1">
        <f t="shared" si="1"/>
        <v>6003.666666666667</v>
      </c>
      <c r="N49" s="2">
        <f t="shared" si="10"/>
        <v>44</v>
      </c>
      <c r="O49" s="3">
        <f t="shared" si="2"/>
        <v>6.027333333333333</v>
      </c>
      <c r="P49" s="3">
        <f t="shared" si="3"/>
        <v>19.117999999999999</v>
      </c>
      <c r="Q49" s="3">
        <f t="shared" si="4"/>
        <v>19.843666666666667</v>
      </c>
      <c r="R49" s="3">
        <f t="shared" si="5"/>
        <v>7.1776666666666671</v>
      </c>
      <c r="S49" s="3">
        <f t="shared" si="6"/>
        <v>10.514655458466985</v>
      </c>
      <c r="T49" s="3">
        <f t="shared" si="7"/>
        <v>3.3312236286919834</v>
      </c>
      <c r="U49" s="3">
        <f t="shared" si="8"/>
        <v>3.1680468999344877</v>
      </c>
      <c r="V49" s="3">
        <f t="shared" si="9"/>
        <v>9.0461617052895562</v>
      </c>
      <c r="W49" s="7">
        <f t="shared" si="11"/>
        <v>0.12945174550025054</v>
      </c>
      <c r="X49" s="7">
        <f t="shared" si="12"/>
        <v>7.2231681852641935E-2</v>
      </c>
      <c r="Y49" s="7">
        <f t="shared" si="13"/>
        <v>0.18227546312443765</v>
      </c>
      <c r="Z49" s="7">
        <f t="shared" si="14"/>
        <v>3.963617673673174E-2</v>
      </c>
    </row>
    <row r="50" spans="2:26" x14ac:dyDescent="0.2">
      <c r="B50">
        <v>47</v>
      </c>
      <c r="C50">
        <v>7315</v>
      </c>
      <c r="D50">
        <v>6403</v>
      </c>
      <c r="E50">
        <v>6263</v>
      </c>
      <c r="F50" s="1">
        <f t="shared" si="0"/>
        <v>6660.333333333333</v>
      </c>
      <c r="H50">
        <v>47</v>
      </c>
      <c r="I50">
        <v>7177</v>
      </c>
      <c r="J50">
        <v>5951</v>
      </c>
      <c r="K50">
        <v>7441</v>
      </c>
      <c r="L50" s="1">
        <f t="shared" si="1"/>
        <v>6856.333333333333</v>
      </c>
      <c r="N50" s="2">
        <f t="shared" si="10"/>
        <v>45</v>
      </c>
      <c r="O50" s="3">
        <f t="shared" si="2"/>
        <v>7.0533333333333328</v>
      </c>
      <c r="P50" s="3">
        <f t="shared" si="3"/>
        <v>20.341999999999999</v>
      </c>
      <c r="Q50" s="3">
        <f t="shared" si="4"/>
        <v>21.200666666666667</v>
      </c>
      <c r="R50" s="3">
        <f t="shared" si="5"/>
        <v>6.5666666666666673</v>
      </c>
      <c r="S50" s="3">
        <f t="shared" si="6"/>
        <v>8.9851606805293009</v>
      </c>
      <c r="T50" s="3">
        <f t="shared" si="7"/>
        <v>3.1307803231409568</v>
      </c>
      <c r="U50" s="3">
        <f t="shared" si="8"/>
        <v>2.9652683877865473</v>
      </c>
      <c r="V50" s="3">
        <f t="shared" si="9"/>
        <v>9.8878680203045679</v>
      </c>
      <c r="W50" s="7">
        <f t="shared" si="11"/>
        <v>0.17570158850269982</v>
      </c>
      <c r="X50" s="7">
        <f t="shared" si="12"/>
        <v>5.2159942116509497E-2</v>
      </c>
      <c r="Y50" s="7">
        <f t="shared" si="13"/>
        <v>0.12024405138743301</v>
      </c>
      <c r="Z50" s="7">
        <f t="shared" si="14"/>
        <v>7.0699089137521126E-2</v>
      </c>
    </row>
    <row r="51" spans="2:26" x14ac:dyDescent="0.2">
      <c r="B51">
        <v>48</v>
      </c>
      <c r="C51">
        <v>5930</v>
      </c>
      <c r="D51">
        <v>6080</v>
      </c>
      <c r="E51">
        <v>5314</v>
      </c>
      <c r="F51" s="1">
        <f t="shared" si="0"/>
        <v>5774.666666666667</v>
      </c>
      <c r="H51">
        <v>48</v>
      </c>
      <c r="I51">
        <v>5615</v>
      </c>
      <c r="J51">
        <v>6414</v>
      </c>
      <c r="K51">
        <v>5845</v>
      </c>
      <c r="L51" s="1">
        <f t="shared" si="1"/>
        <v>5958</v>
      </c>
      <c r="N51" s="2">
        <f t="shared" si="10"/>
        <v>46</v>
      </c>
      <c r="O51" s="3">
        <f t="shared" si="2"/>
        <v>7.0553333333333335</v>
      </c>
      <c r="P51" s="3">
        <f t="shared" si="3"/>
        <v>17.919333333333331</v>
      </c>
      <c r="Q51" s="3">
        <f t="shared" si="4"/>
        <v>20.161666666666669</v>
      </c>
      <c r="R51" s="3">
        <f t="shared" si="5"/>
        <v>6.0036666666666667</v>
      </c>
      <c r="S51" s="3">
        <f t="shared" si="6"/>
        <v>8.982613625626005</v>
      </c>
      <c r="T51" s="3">
        <f t="shared" si="7"/>
        <v>3.554057070575543</v>
      </c>
      <c r="U51" s="3">
        <f t="shared" si="8"/>
        <v>3.118078862527899</v>
      </c>
      <c r="V51" s="3">
        <f t="shared" si="9"/>
        <v>10.815112986508245</v>
      </c>
      <c r="W51" s="7">
        <f t="shared" si="11"/>
        <v>3.7863672178714468E-2</v>
      </c>
      <c r="X51" s="7">
        <f t="shared" si="12"/>
        <v>7.9929875671732917E-2</v>
      </c>
      <c r="Y51" s="7">
        <f t="shared" si="13"/>
        <v>0.16466982918614759</v>
      </c>
      <c r="Z51" s="7">
        <f t="shared" si="14"/>
        <v>0.10919394518503116</v>
      </c>
    </row>
    <row r="52" spans="2:26" x14ac:dyDescent="0.2">
      <c r="N52" s="2">
        <f t="shared" si="10"/>
        <v>47</v>
      </c>
      <c r="O52" s="3">
        <f t="shared" si="2"/>
        <v>6.660333333333333</v>
      </c>
      <c r="P52" s="3">
        <f t="shared" si="3"/>
        <v>12.03</v>
      </c>
      <c r="Q52" s="3">
        <f t="shared" si="4"/>
        <v>18.856999999999999</v>
      </c>
      <c r="R52" s="3">
        <f t="shared" si="5"/>
        <v>6.8563333333333327</v>
      </c>
      <c r="S52" s="3">
        <f t="shared" si="6"/>
        <v>9.515339572593966</v>
      </c>
      <c r="T52" s="3">
        <f t="shared" si="7"/>
        <v>5.2939595455804938</v>
      </c>
      <c r="U52" s="3">
        <f t="shared" si="8"/>
        <v>3.3338106096763358</v>
      </c>
      <c r="V52" s="3">
        <f t="shared" si="9"/>
        <v>9.4701249453060452</v>
      </c>
      <c r="W52" s="7">
        <f t="shared" si="11"/>
        <v>7.0031664255143705E-2</v>
      </c>
      <c r="X52" s="7">
        <f t="shared" si="12"/>
        <v>1.9577074626062372E-2</v>
      </c>
      <c r="Y52" s="7">
        <f t="shared" si="13"/>
        <v>7.6856342533374089E-2</v>
      </c>
      <c r="Z52" s="7">
        <f t="shared" si="14"/>
        <v>9.4682761308761618E-2</v>
      </c>
    </row>
    <row r="53" spans="2:26" x14ac:dyDescent="0.2">
      <c r="N53" s="2">
        <f t="shared" si="10"/>
        <v>48</v>
      </c>
      <c r="O53" s="3">
        <f t="shared" si="2"/>
        <v>5.7746666666666666</v>
      </c>
      <c r="P53" s="3">
        <f t="shared" si="3"/>
        <v>12.03</v>
      </c>
      <c r="Q53" s="3">
        <f t="shared" si="4"/>
        <v>21.689333333333334</v>
      </c>
      <c r="R53" s="3">
        <f t="shared" si="5"/>
        <v>5.9580000000000002</v>
      </c>
      <c r="S53" s="3">
        <f t="shared" si="6"/>
        <v>10.974717155391366</v>
      </c>
      <c r="T53" s="3">
        <f t="shared" si="7"/>
        <v>5.2939595455804938</v>
      </c>
      <c r="U53" s="3">
        <f t="shared" si="8"/>
        <v>2.8984600725394967</v>
      </c>
      <c r="V53" s="3">
        <f t="shared" si="9"/>
        <v>10.898008280183507</v>
      </c>
      <c r="W53" s="7">
        <f t="shared" si="11"/>
        <v>5.7396674099438834E-2</v>
      </c>
      <c r="X53" s="7">
        <f t="shared" si="12"/>
        <v>0.10170710684885802</v>
      </c>
      <c r="Y53" s="7">
        <f t="shared" si="13"/>
        <v>0.10252077808340465</v>
      </c>
      <c r="Z53" s="7">
        <f t="shared" si="14"/>
        <v>5.6366949401027953E-2</v>
      </c>
    </row>
    <row r="54" spans="2:26" x14ac:dyDescent="0.2">
      <c r="N54" s="4" t="s">
        <v>15</v>
      </c>
      <c r="O54" s="4">
        <f>MIN(O6:O53)</f>
        <v>5.1186666666666669</v>
      </c>
      <c r="P54" s="4">
        <f>MIN(P6:P53)</f>
        <v>12.03</v>
      </c>
      <c r="Q54" s="4">
        <f>MIN(Q6:Q53)</f>
        <v>16.297333333333334</v>
      </c>
      <c r="R54" s="4">
        <f>MIN(R6:R53)</f>
        <v>5.8836666666666666</v>
      </c>
      <c r="S54" s="5">
        <f>MAX(S6:S53)</f>
        <v>12.381219067465485</v>
      </c>
      <c r="T54" s="5">
        <f>MAX(T6:T53)</f>
        <v>5.2939595455804938</v>
      </c>
      <c r="U54" s="5">
        <f>MAX(U6:U53)</f>
        <v>3.8574204368812888</v>
      </c>
      <c r="V54" s="5">
        <f>MAX(V6:V53)</f>
        <v>11.03569202878024</v>
      </c>
      <c r="W54" s="5">
        <f t="shared" ref="W54:Z54" si="15">MAX(W6:W53)</f>
        <v>0.17570158850269982</v>
      </c>
      <c r="X54" s="5">
        <f t="shared" si="15"/>
        <v>0.26922100539374322</v>
      </c>
      <c r="Y54" s="5">
        <f t="shared" si="15"/>
        <v>0.18648441062215526</v>
      </c>
      <c r="Z54" s="5">
        <f t="shared" si="15"/>
        <v>0.18447753833769387</v>
      </c>
    </row>
    <row r="67" spans="1:12" x14ac:dyDescent="0.2">
      <c r="A67" t="s">
        <v>16</v>
      </c>
      <c r="B67" t="s">
        <v>1</v>
      </c>
      <c r="F67" t="s">
        <v>2</v>
      </c>
      <c r="G67" t="s">
        <v>17</v>
      </c>
      <c r="H67" t="s">
        <v>1</v>
      </c>
      <c r="L67" t="s">
        <v>2</v>
      </c>
    </row>
    <row r="68" spans="1:12" x14ac:dyDescent="0.2">
      <c r="B68">
        <v>1</v>
      </c>
      <c r="C68">
        <v>65339</v>
      </c>
      <c r="D68">
        <v>63244</v>
      </c>
      <c r="E68">
        <v>62476</v>
      </c>
      <c r="F68" s="1">
        <f t="shared" ref="F68:F114" si="16">AVERAGE(C68:E68)</f>
        <v>63686.333333333336</v>
      </c>
      <c r="H68">
        <v>1</v>
      </c>
      <c r="I68">
        <v>61653</v>
      </c>
      <c r="J68">
        <v>63316</v>
      </c>
      <c r="K68">
        <v>63628</v>
      </c>
      <c r="L68" s="1">
        <f t="shared" ref="L68:L115" si="17">AVERAGE(I68:K68)</f>
        <v>62865.666666666664</v>
      </c>
    </row>
    <row r="69" spans="1:12" x14ac:dyDescent="0.2">
      <c r="B69">
        <v>2</v>
      </c>
      <c r="C69">
        <v>34265</v>
      </c>
      <c r="D69">
        <v>37065</v>
      </c>
      <c r="E69">
        <v>36239</v>
      </c>
      <c r="F69" s="1">
        <f t="shared" si="16"/>
        <v>35856.333333333336</v>
      </c>
      <c r="H69">
        <v>2</v>
      </c>
      <c r="I69">
        <v>39332</v>
      </c>
      <c r="J69">
        <v>38824</v>
      </c>
      <c r="K69">
        <v>37680</v>
      </c>
      <c r="L69" s="1">
        <f t="shared" si="17"/>
        <v>38612</v>
      </c>
    </row>
    <row r="70" spans="1:12" x14ac:dyDescent="0.2">
      <c r="B70">
        <v>3</v>
      </c>
      <c r="C70">
        <v>29762</v>
      </c>
      <c r="D70">
        <v>28654</v>
      </c>
      <c r="E70">
        <v>26173</v>
      </c>
      <c r="F70" s="1">
        <f t="shared" si="16"/>
        <v>28196.333333333332</v>
      </c>
      <c r="H70">
        <v>3</v>
      </c>
      <c r="I70">
        <v>28331</v>
      </c>
      <c r="J70">
        <v>26669</v>
      </c>
      <c r="K70">
        <v>31862</v>
      </c>
      <c r="L70" s="1">
        <f t="shared" si="17"/>
        <v>28954</v>
      </c>
    </row>
    <row r="71" spans="1:12" x14ac:dyDescent="0.2">
      <c r="B71">
        <v>4</v>
      </c>
      <c r="C71">
        <v>24847</v>
      </c>
      <c r="D71">
        <v>26292</v>
      </c>
      <c r="E71">
        <v>25494</v>
      </c>
      <c r="F71" s="1">
        <f t="shared" si="16"/>
        <v>25544.333333333332</v>
      </c>
      <c r="H71">
        <v>4</v>
      </c>
      <c r="I71">
        <v>25634</v>
      </c>
      <c r="J71">
        <v>20962</v>
      </c>
      <c r="K71">
        <v>25113</v>
      </c>
      <c r="L71" s="1">
        <f t="shared" si="17"/>
        <v>23903</v>
      </c>
    </row>
    <row r="72" spans="1:12" x14ac:dyDescent="0.2">
      <c r="B72">
        <v>5</v>
      </c>
      <c r="C72">
        <v>18471</v>
      </c>
      <c r="D72">
        <v>16146</v>
      </c>
      <c r="E72">
        <v>21894</v>
      </c>
      <c r="F72" s="1">
        <f t="shared" si="16"/>
        <v>18837</v>
      </c>
      <c r="H72">
        <v>5</v>
      </c>
      <c r="I72">
        <v>23307</v>
      </c>
      <c r="J72">
        <v>23007</v>
      </c>
      <c r="K72">
        <v>21348</v>
      </c>
      <c r="L72" s="1">
        <f t="shared" si="17"/>
        <v>22554</v>
      </c>
    </row>
    <row r="73" spans="1:12" x14ac:dyDescent="0.2">
      <c r="B73">
        <v>6</v>
      </c>
      <c r="C73">
        <v>19484</v>
      </c>
      <c r="D73">
        <v>19816</v>
      </c>
      <c r="E73">
        <v>20440</v>
      </c>
      <c r="F73" s="1">
        <f t="shared" si="16"/>
        <v>19913.333333333332</v>
      </c>
      <c r="H73">
        <v>6</v>
      </c>
      <c r="I73">
        <v>25778</v>
      </c>
      <c r="J73">
        <v>24041</v>
      </c>
      <c r="K73">
        <v>25447</v>
      </c>
      <c r="L73" s="1">
        <f t="shared" si="17"/>
        <v>25088.666666666668</v>
      </c>
    </row>
    <row r="74" spans="1:12" x14ac:dyDescent="0.2">
      <c r="B74">
        <v>7</v>
      </c>
      <c r="C74">
        <v>19453</v>
      </c>
      <c r="D74">
        <v>18535</v>
      </c>
      <c r="E74">
        <v>20448</v>
      </c>
      <c r="F74" s="1">
        <f t="shared" si="16"/>
        <v>19478.666666666668</v>
      </c>
      <c r="H74">
        <v>7</v>
      </c>
      <c r="I74">
        <v>22567</v>
      </c>
      <c r="J74">
        <v>22322</v>
      </c>
      <c r="K74">
        <v>20180</v>
      </c>
      <c r="L74" s="1">
        <f t="shared" si="17"/>
        <v>21689.666666666668</v>
      </c>
    </row>
    <row r="75" spans="1:12" x14ac:dyDescent="0.2">
      <c r="B75">
        <v>8</v>
      </c>
      <c r="C75">
        <v>24188</v>
      </c>
      <c r="D75">
        <v>20483</v>
      </c>
      <c r="E75">
        <v>18343</v>
      </c>
      <c r="F75" s="1">
        <f t="shared" si="16"/>
        <v>21004.666666666668</v>
      </c>
      <c r="H75">
        <v>8</v>
      </c>
      <c r="I75">
        <v>19269</v>
      </c>
      <c r="J75">
        <v>20156</v>
      </c>
      <c r="K75">
        <v>25994</v>
      </c>
      <c r="L75" s="1">
        <f t="shared" si="17"/>
        <v>21806.333333333332</v>
      </c>
    </row>
    <row r="76" spans="1:12" x14ac:dyDescent="0.2">
      <c r="B76">
        <v>9</v>
      </c>
      <c r="C76">
        <v>14036</v>
      </c>
      <c r="D76">
        <v>15084</v>
      </c>
      <c r="E76">
        <v>13393</v>
      </c>
      <c r="F76" s="1">
        <f t="shared" si="16"/>
        <v>14171</v>
      </c>
      <c r="H76">
        <v>9</v>
      </c>
      <c r="I76">
        <v>15536</v>
      </c>
      <c r="J76">
        <v>16283</v>
      </c>
      <c r="K76">
        <v>17073</v>
      </c>
      <c r="L76" s="1">
        <f t="shared" si="17"/>
        <v>16297.333333333334</v>
      </c>
    </row>
    <row r="77" spans="1:12" x14ac:dyDescent="0.2">
      <c r="B77">
        <v>10</v>
      </c>
      <c r="C77">
        <v>15539</v>
      </c>
      <c r="D77">
        <v>19882</v>
      </c>
      <c r="E77">
        <v>20809</v>
      </c>
      <c r="F77" s="1">
        <f t="shared" si="16"/>
        <v>18743.333333333332</v>
      </c>
      <c r="H77">
        <v>10</v>
      </c>
      <c r="I77">
        <v>19479</v>
      </c>
      <c r="J77">
        <v>27285</v>
      </c>
      <c r="K77">
        <v>22343</v>
      </c>
      <c r="L77" s="1">
        <f t="shared" si="17"/>
        <v>23035.666666666668</v>
      </c>
    </row>
    <row r="78" spans="1:12" x14ac:dyDescent="0.2">
      <c r="B78">
        <v>11</v>
      </c>
      <c r="C78">
        <v>15609</v>
      </c>
      <c r="D78">
        <v>21794</v>
      </c>
      <c r="E78">
        <v>20944</v>
      </c>
      <c r="F78" s="1">
        <f t="shared" si="16"/>
        <v>19449</v>
      </c>
      <c r="H78">
        <v>11</v>
      </c>
      <c r="I78">
        <v>20496</v>
      </c>
      <c r="J78">
        <v>23047</v>
      </c>
      <c r="K78">
        <v>21757</v>
      </c>
      <c r="L78" s="1">
        <f t="shared" si="17"/>
        <v>21766.666666666668</v>
      </c>
    </row>
    <row r="79" spans="1:12" x14ac:dyDescent="0.2">
      <c r="B79">
        <v>12</v>
      </c>
      <c r="C79">
        <v>13471</v>
      </c>
      <c r="D79">
        <v>18253</v>
      </c>
      <c r="E79">
        <v>17687</v>
      </c>
      <c r="F79" s="1">
        <f t="shared" si="16"/>
        <v>16470.333333333332</v>
      </c>
      <c r="H79">
        <v>12</v>
      </c>
      <c r="I79">
        <v>19268</v>
      </c>
      <c r="J79">
        <v>20026</v>
      </c>
      <c r="K79">
        <v>28572</v>
      </c>
      <c r="L79" s="1">
        <f t="shared" si="17"/>
        <v>22622</v>
      </c>
    </row>
    <row r="80" spans="1:12" x14ac:dyDescent="0.2">
      <c r="B80">
        <v>13</v>
      </c>
      <c r="C80">
        <v>14879</v>
      </c>
      <c r="D80">
        <v>15277</v>
      </c>
      <c r="E80">
        <v>13074</v>
      </c>
      <c r="F80" s="1">
        <f t="shared" si="16"/>
        <v>14410</v>
      </c>
      <c r="H80">
        <v>13</v>
      </c>
      <c r="I80">
        <v>26387</v>
      </c>
      <c r="J80">
        <v>21600</v>
      </c>
      <c r="K80">
        <v>26003</v>
      </c>
      <c r="L80" s="1">
        <f t="shared" si="17"/>
        <v>24663.333333333332</v>
      </c>
    </row>
    <row r="81" spans="2:12" x14ac:dyDescent="0.2">
      <c r="B81">
        <v>14</v>
      </c>
      <c r="C81">
        <v>13630</v>
      </c>
      <c r="D81">
        <v>11876</v>
      </c>
      <c r="E81">
        <v>15918</v>
      </c>
      <c r="F81" s="1">
        <f t="shared" si="16"/>
        <v>13808</v>
      </c>
      <c r="H81">
        <v>14</v>
      </c>
      <c r="I81">
        <v>25225</v>
      </c>
      <c r="J81">
        <v>23741</v>
      </c>
      <c r="K81">
        <v>19995</v>
      </c>
      <c r="L81" s="1">
        <f t="shared" si="17"/>
        <v>22987</v>
      </c>
    </row>
    <row r="82" spans="2:12" x14ac:dyDescent="0.2">
      <c r="B82">
        <v>15</v>
      </c>
      <c r="C82">
        <v>15813</v>
      </c>
      <c r="D82">
        <v>19751</v>
      </c>
      <c r="E82">
        <v>19450</v>
      </c>
      <c r="F82" s="1">
        <f t="shared" si="16"/>
        <v>18338</v>
      </c>
      <c r="H82">
        <v>15</v>
      </c>
      <c r="I82">
        <v>18214</v>
      </c>
      <c r="J82">
        <v>18806</v>
      </c>
      <c r="K82">
        <v>22489</v>
      </c>
      <c r="L82" s="1">
        <f t="shared" si="17"/>
        <v>19836.333333333332</v>
      </c>
    </row>
    <row r="83" spans="2:12" x14ac:dyDescent="0.2">
      <c r="B83">
        <v>16</v>
      </c>
      <c r="C83">
        <v>19764</v>
      </c>
      <c r="D83">
        <v>18620</v>
      </c>
      <c r="E83">
        <v>19551</v>
      </c>
      <c r="F83" s="1">
        <f t="shared" si="16"/>
        <v>19311.666666666668</v>
      </c>
      <c r="H83">
        <v>16</v>
      </c>
      <c r="I83">
        <v>21618</v>
      </c>
      <c r="J83">
        <v>22994</v>
      </c>
      <c r="K83">
        <v>25479</v>
      </c>
      <c r="L83" s="1">
        <f t="shared" si="17"/>
        <v>23363.666666666668</v>
      </c>
    </row>
    <row r="84" spans="2:12" x14ac:dyDescent="0.2">
      <c r="B84">
        <v>17</v>
      </c>
      <c r="C84">
        <v>21009</v>
      </c>
      <c r="D84">
        <v>15546</v>
      </c>
      <c r="E84">
        <v>20582</v>
      </c>
      <c r="F84" s="1">
        <f t="shared" si="16"/>
        <v>19045.666666666668</v>
      </c>
      <c r="H84">
        <v>17</v>
      </c>
      <c r="I84">
        <v>22997</v>
      </c>
      <c r="J84">
        <v>19547</v>
      </c>
      <c r="K84">
        <v>25354</v>
      </c>
      <c r="L84" s="1">
        <f t="shared" si="17"/>
        <v>22632.666666666668</v>
      </c>
    </row>
    <row r="85" spans="2:12" x14ac:dyDescent="0.2">
      <c r="B85">
        <v>18</v>
      </c>
      <c r="C85">
        <v>20579</v>
      </c>
      <c r="D85">
        <v>10692</v>
      </c>
      <c r="E85">
        <v>14273</v>
      </c>
      <c r="F85" s="1">
        <f t="shared" si="16"/>
        <v>15181.333333333334</v>
      </c>
      <c r="H85">
        <v>18</v>
      </c>
      <c r="I85">
        <v>22369</v>
      </c>
      <c r="J85">
        <v>22583</v>
      </c>
      <c r="K85">
        <v>23514</v>
      </c>
      <c r="L85" s="1">
        <f t="shared" si="17"/>
        <v>22822</v>
      </c>
    </row>
    <row r="86" spans="2:12" x14ac:dyDescent="0.2">
      <c r="B86">
        <v>19</v>
      </c>
      <c r="C86">
        <v>16448</v>
      </c>
      <c r="D86">
        <v>18038</v>
      </c>
      <c r="E86">
        <v>16020</v>
      </c>
      <c r="F86" s="1">
        <f t="shared" si="16"/>
        <v>16835.333333333332</v>
      </c>
      <c r="H86">
        <v>19</v>
      </c>
      <c r="I86">
        <v>26355</v>
      </c>
      <c r="J86">
        <v>27069</v>
      </c>
      <c r="K86">
        <v>30371</v>
      </c>
      <c r="L86" s="1">
        <f t="shared" si="17"/>
        <v>27931.666666666668</v>
      </c>
    </row>
    <row r="87" spans="2:12" x14ac:dyDescent="0.2">
      <c r="B87">
        <v>20</v>
      </c>
      <c r="C87">
        <v>17535</v>
      </c>
      <c r="D87">
        <v>14094</v>
      </c>
      <c r="E87">
        <v>16256</v>
      </c>
      <c r="F87" s="1">
        <f t="shared" si="16"/>
        <v>15961.666666666666</v>
      </c>
      <c r="H87">
        <v>20</v>
      </c>
      <c r="I87">
        <v>21825</v>
      </c>
      <c r="J87">
        <v>28025</v>
      </c>
      <c r="K87">
        <v>25978</v>
      </c>
      <c r="L87" s="1">
        <f t="shared" si="17"/>
        <v>25276</v>
      </c>
    </row>
    <row r="88" spans="2:12" x14ac:dyDescent="0.2">
      <c r="B88">
        <v>21</v>
      </c>
      <c r="C88">
        <v>15870</v>
      </c>
      <c r="D88">
        <v>20799</v>
      </c>
      <c r="E88">
        <v>23560</v>
      </c>
      <c r="F88" s="1">
        <f t="shared" si="16"/>
        <v>20076.333333333332</v>
      </c>
      <c r="H88">
        <v>21</v>
      </c>
      <c r="I88">
        <v>23988</v>
      </c>
      <c r="J88">
        <v>25928</v>
      </c>
      <c r="K88">
        <v>21602</v>
      </c>
      <c r="L88" s="1">
        <f t="shared" si="17"/>
        <v>23839.333333333332</v>
      </c>
    </row>
    <row r="89" spans="2:12" x14ac:dyDescent="0.2">
      <c r="B89">
        <v>22</v>
      </c>
      <c r="C89">
        <v>23399</v>
      </c>
      <c r="D89">
        <v>21928</v>
      </c>
      <c r="E89">
        <v>17328</v>
      </c>
      <c r="F89" s="1">
        <f t="shared" si="16"/>
        <v>20885</v>
      </c>
      <c r="H89">
        <v>22</v>
      </c>
      <c r="I89">
        <v>24147</v>
      </c>
      <c r="J89">
        <v>21397</v>
      </c>
      <c r="K89">
        <v>23934</v>
      </c>
      <c r="L89" s="1">
        <f t="shared" si="17"/>
        <v>23159.333333333332</v>
      </c>
    </row>
    <row r="90" spans="2:12" x14ac:dyDescent="0.2">
      <c r="B90">
        <v>23</v>
      </c>
      <c r="C90">
        <v>17070</v>
      </c>
      <c r="D90">
        <v>23045</v>
      </c>
      <c r="E90">
        <v>14336</v>
      </c>
      <c r="F90" s="1">
        <f t="shared" si="16"/>
        <v>18150.333333333332</v>
      </c>
      <c r="H90">
        <v>23</v>
      </c>
      <c r="I90">
        <v>24668</v>
      </c>
      <c r="J90">
        <v>22064</v>
      </c>
      <c r="K90">
        <v>22218</v>
      </c>
      <c r="L90" s="1">
        <f t="shared" si="17"/>
        <v>22983.333333333332</v>
      </c>
    </row>
    <row r="91" spans="2:12" x14ac:dyDescent="0.2">
      <c r="B91">
        <v>24</v>
      </c>
      <c r="C91">
        <v>21561</v>
      </c>
      <c r="D91">
        <v>17492</v>
      </c>
      <c r="E91">
        <v>16608</v>
      </c>
      <c r="F91" s="1">
        <f t="shared" si="16"/>
        <v>18553.666666666668</v>
      </c>
      <c r="H91">
        <v>24</v>
      </c>
      <c r="I91">
        <v>24676</v>
      </c>
      <c r="J91">
        <v>22014</v>
      </c>
      <c r="K91">
        <v>23029</v>
      </c>
      <c r="L91" s="1">
        <f t="shared" si="17"/>
        <v>23239.666666666668</v>
      </c>
    </row>
    <row r="92" spans="2:12" x14ac:dyDescent="0.2">
      <c r="B92">
        <v>25</v>
      </c>
      <c r="C92">
        <v>22735</v>
      </c>
      <c r="D92">
        <v>19657</v>
      </c>
      <c r="E92">
        <v>12346</v>
      </c>
      <c r="F92" s="1">
        <f t="shared" si="16"/>
        <v>18246</v>
      </c>
      <c r="H92">
        <v>25</v>
      </c>
      <c r="I92">
        <v>23955</v>
      </c>
      <c r="J92">
        <v>22245</v>
      </c>
      <c r="K92">
        <v>24756</v>
      </c>
      <c r="L92" s="1">
        <f t="shared" si="17"/>
        <v>23652</v>
      </c>
    </row>
    <row r="93" spans="2:12" x14ac:dyDescent="0.2">
      <c r="B93">
        <v>26</v>
      </c>
      <c r="C93">
        <v>26735</v>
      </c>
      <c r="D93">
        <v>21536</v>
      </c>
      <c r="E93">
        <v>24278</v>
      </c>
      <c r="F93" s="1">
        <f t="shared" si="16"/>
        <v>24183</v>
      </c>
      <c r="H93">
        <v>26</v>
      </c>
      <c r="I93">
        <v>27467</v>
      </c>
      <c r="J93">
        <v>26515</v>
      </c>
      <c r="K93">
        <v>25839</v>
      </c>
      <c r="L93" s="1">
        <f t="shared" si="17"/>
        <v>26607</v>
      </c>
    </row>
    <row r="94" spans="2:12" x14ac:dyDescent="0.2">
      <c r="B94">
        <v>27</v>
      </c>
      <c r="C94">
        <v>18431</v>
      </c>
      <c r="D94">
        <v>14236</v>
      </c>
      <c r="E94">
        <v>19324</v>
      </c>
      <c r="F94" s="1">
        <f t="shared" si="16"/>
        <v>17330.333333333332</v>
      </c>
      <c r="H94">
        <v>27</v>
      </c>
      <c r="I94">
        <v>28119</v>
      </c>
      <c r="J94">
        <v>22456</v>
      </c>
      <c r="K94">
        <v>18930</v>
      </c>
      <c r="L94" s="1">
        <f t="shared" si="17"/>
        <v>23168.333333333332</v>
      </c>
    </row>
    <row r="95" spans="2:12" x14ac:dyDescent="0.2">
      <c r="B95">
        <v>28</v>
      </c>
      <c r="C95">
        <v>14895</v>
      </c>
      <c r="D95">
        <v>14904</v>
      </c>
      <c r="E95">
        <v>18336</v>
      </c>
      <c r="F95" s="1">
        <f t="shared" si="16"/>
        <v>16045</v>
      </c>
      <c r="H95">
        <v>28</v>
      </c>
      <c r="I95">
        <v>22125</v>
      </c>
      <c r="J95">
        <v>21835</v>
      </c>
      <c r="K95">
        <v>23286</v>
      </c>
      <c r="L95" s="1">
        <f t="shared" si="17"/>
        <v>22415.333333333332</v>
      </c>
    </row>
    <row r="96" spans="2:12" x14ac:dyDescent="0.2">
      <c r="B96">
        <v>29</v>
      </c>
      <c r="C96">
        <v>13776</v>
      </c>
      <c r="D96">
        <v>15724</v>
      </c>
      <c r="E96">
        <v>11710</v>
      </c>
      <c r="F96" s="1">
        <f t="shared" si="16"/>
        <v>13736.666666666666</v>
      </c>
      <c r="H96">
        <v>29</v>
      </c>
      <c r="I96">
        <v>23537</v>
      </c>
      <c r="J96">
        <v>29765</v>
      </c>
      <c r="K96">
        <v>28712</v>
      </c>
      <c r="L96" s="1">
        <f t="shared" si="17"/>
        <v>27338</v>
      </c>
    </row>
    <row r="97" spans="2:12" x14ac:dyDescent="0.2">
      <c r="B97">
        <v>30</v>
      </c>
      <c r="C97">
        <v>18408</v>
      </c>
      <c r="D97">
        <v>18714</v>
      </c>
      <c r="E97">
        <v>22501</v>
      </c>
      <c r="F97" s="1">
        <f t="shared" si="16"/>
        <v>19874.333333333332</v>
      </c>
      <c r="H97">
        <v>30</v>
      </c>
      <c r="I97">
        <v>25084</v>
      </c>
      <c r="J97">
        <v>22633</v>
      </c>
      <c r="K97">
        <v>23553</v>
      </c>
      <c r="L97" s="1">
        <f t="shared" si="17"/>
        <v>23756.666666666668</v>
      </c>
    </row>
    <row r="98" spans="2:12" x14ac:dyDescent="0.2">
      <c r="B98">
        <v>31</v>
      </c>
      <c r="C98">
        <v>23335</v>
      </c>
      <c r="D98">
        <v>23350</v>
      </c>
      <c r="E98">
        <v>21701</v>
      </c>
      <c r="F98" s="1">
        <f t="shared" si="16"/>
        <v>22795.333333333332</v>
      </c>
      <c r="H98">
        <v>31</v>
      </c>
      <c r="I98">
        <v>29321</v>
      </c>
      <c r="J98">
        <v>30948</v>
      </c>
      <c r="K98">
        <v>22293</v>
      </c>
      <c r="L98" s="1">
        <f t="shared" si="17"/>
        <v>27520.666666666668</v>
      </c>
    </row>
    <row r="99" spans="2:12" x14ac:dyDescent="0.2">
      <c r="B99">
        <v>32</v>
      </c>
      <c r="C99">
        <v>15672</v>
      </c>
      <c r="D99">
        <v>13740</v>
      </c>
      <c r="E99">
        <v>18501</v>
      </c>
      <c r="F99" s="1">
        <f t="shared" si="16"/>
        <v>15971</v>
      </c>
      <c r="H99">
        <v>32</v>
      </c>
      <c r="I99">
        <v>18980</v>
      </c>
      <c r="J99">
        <v>22339</v>
      </c>
      <c r="K99">
        <v>20832</v>
      </c>
      <c r="L99" s="1">
        <f t="shared" si="17"/>
        <v>20717</v>
      </c>
    </row>
    <row r="100" spans="2:12" x14ac:dyDescent="0.2">
      <c r="B100">
        <v>33</v>
      </c>
      <c r="C100">
        <v>21469</v>
      </c>
      <c r="D100">
        <v>17505</v>
      </c>
      <c r="E100">
        <v>21138</v>
      </c>
      <c r="F100" s="1">
        <f t="shared" si="16"/>
        <v>20037.333333333332</v>
      </c>
      <c r="H100">
        <v>33</v>
      </c>
      <c r="I100">
        <v>24680</v>
      </c>
      <c r="J100">
        <v>26846</v>
      </c>
      <c r="K100">
        <v>29001</v>
      </c>
      <c r="L100" s="1">
        <f t="shared" si="17"/>
        <v>26842.333333333332</v>
      </c>
    </row>
    <row r="101" spans="2:12" x14ac:dyDescent="0.2">
      <c r="B101">
        <v>34</v>
      </c>
      <c r="C101">
        <v>20397</v>
      </c>
      <c r="D101">
        <v>15179</v>
      </c>
      <c r="E101">
        <v>24639</v>
      </c>
      <c r="F101" s="1">
        <f t="shared" si="16"/>
        <v>20071.666666666668</v>
      </c>
      <c r="H101">
        <v>34</v>
      </c>
      <c r="I101">
        <v>20807</v>
      </c>
      <c r="J101">
        <v>27867</v>
      </c>
      <c r="K101">
        <v>29454</v>
      </c>
      <c r="L101" s="1">
        <f t="shared" si="17"/>
        <v>26042.666666666668</v>
      </c>
    </row>
    <row r="102" spans="2:12" x14ac:dyDescent="0.2">
      <c r="B102">
        <v>35</v>
      </c>
      <c r="C102">
        <v>18915</v>
      </c>
      <c r="D102">
        <v>16722</v>
      </c>
      <c r="E102">
        <v>19194</v>
      </c>
      <c r="F102" s="1">
        <f t="shared" si="16"/>
        <v>18277</v>
      </c>
      <c r="H102">
        <v>35</v>
      </c>
      <c r="I102">
        <v>26326</v>
      </c>
      <c r="J102">
        <v>21730</v>
      </c>
      <c r="K102">
        <v>28318</v>
      </c>
      <c r="L102" s="1">
        <f t="shared" si="17"/>
        <v>25458</v>
      </c>
    </row>
    <row r="103" spans="2:12" x14ac:dyDescent="0.2">
      <c r="B103">
        <v>36</v>
      </c>
      <c r="C103">
        <v>18731</v>
      </c>
      <c r="D103">
        <v>16103</v>
      </c>
      <c r="E103">
        <v>14988</v>
      </c>
      <c r="F103" s="1">
        <f t="shared" si="16"/>
        <v>16607.333333333332</v>
      </c>
      <c r="H103">
        <v>36</v>
      </c>
      <c r="I103">
        <v>22572</v>
      </c>
      <c r="J103">
        <v>23532</v>
      </c>
      <c r="K103">
        <v>18123</v>
      </c>
      <c r="L103" s="1">
        <f t="shared" si="17"/>
        <v>21409</v>
      </c>
    </row>
    <row r="104" spans="2:12" x14ac:dyDescent="0.2">
      <c r="B104">
        <v>37</v>
      </c>
      <c r="C104">
        <v>20040</v>
      </c>
      <c r="D104">
        <v>22752</v>
      </c>
      <c r="E104">
        <v>23877</v>
      </c>
      <c r="F104" s="1">
        <f t="shared" si="16"/>
        <v>22223</v>
      </c>
      <c r="H104">
        <v>37</v>
      </c>
      <c r="I104">
        <v>24142</v>
      </c>
      <c r="J104">
        <v>21901</v>
      </c>
      <c r="K104">
        <v>21792</v>
      </c>
      <c r="L104" s="1">
        <f t="shared" si="17"/>
        <v>22611.666666666668</v>
      </c>
    </row>
    <row r="105" spans="2:12" x14ac:dyDescent="0.2">
      <c r="B105">
        <v>38</v>
      </c>
      <c r="C105">
        <v>22029</v>
      </c>
      <c r="D105">
        <v>25282</v>
      </c>
      <c r="E105">
        <v>23520</v>
      </c>
      <c r="F105" s="1">
        <f t="shared" si="16"/>
        <v>23610.333333333332</v>
      </c>
      <c r="H105">
        <v>38</v>
      </c>
      <c r="I105">
        <v>22521</v>
      </c>
      <c r="J105">
        <v>20074</v>
      </c>
      <c r="K105">
        <v>20967</v>
      </c>
      <c r="L105" s="1">
        <f t="shared" si="17"/>
        <v>21187.333333333332</v>
      </c>
    </row>
    <row r="106" spans="2:12" x14ac:dyDescent="0.2">
      <c r="B106">
        <v>39</v>
      </c>
      <c r="C106">
        <v>18985</v>
      </c>
      <c r="D106">
        <v>17918</v>
      </c>
      <c r="E106">
        <v>20539</v>
      </c>
      <c r="F106" s="1">
        <f t="shared" si="16"/>
        <v>19147.333333333332</v>
      </c>
      <c r="H106">
        <v>39</v>
      </c>
      <c r="I106">
        <v>25965</v>
      </c>
      <c r="J106">
        <v>25769</v>
      </c>
      <c r="K106">
        <v>22620</v>
      </c>
      <c r="L106" s="1">
        <f t="shared" si="17"/>
        <v>24784.666666666668</v>
      </c>
    </row>
    <row r="107" spans="2:12" x14ac:dyDescent="0.2">
      <c r="B107">
        <v>40</v>
      </c>
      <c r="C107">
        <v>21186</v>
      </c>
      <c r="D107">
        <v>17989</v>
      </c>
      <c r="E107">
        <v>17285</v>
      </c>
      <c r="F107" s="1">
        <f t="shared" si="16"/>
        <v>18820</v>
      </c>
      <c r="H107">
        <v>40</v>
      </c>
      <c r="I107">
        <v>19786</v>
      </c>
      <c r="J107">
        <v>20653</v>
      </c>
      <c r="K107">
        <v>22496</v>
      </c>
      <c r="L107" s="1">
        <f t="shared" si="17"/>
        <v>20978.333333333332</v>
      </c>
    </row>
    <row r="108" spans="2:12" x14ac:dyDescent="0.2">
      <c r="B108">
        <v>41</v>
      </c>
      <c r="C108">
        <v>19623</v>
      </c>
      <c r="D108">
        <v>14480</v>
      </c>
      <c r="E108">
        <v>15651</v>
      </c>
      <c r="F108" s="1">
        <f t="shared" si="16"/>
        <v>16584.666666666668</v>
      </c>
      <c r="H108">
        <v>41</v>
      </c>
      <c r="I108">
        <v>21682</v>
      </c>
      <c r="J108">
        <v>25388</v>
      </c>
      <c r="K108">
        <v>25270</v>
      </c>
      <c r="L108" s="1">
        <f t="shared" si="17"/>
        <v>24113.333333333332</v>
      </c>
    </row>
    <row r="109" spans="2:12" x14ac:dyDescent="0.2">
      <c r="B109">
        <v>42</v>
      </c>
      <c r="C109">
        <v>26305</v>
      </c>
      <c r="D109">
        <v>19069</v>
      </c>
      <c r="E109">
        <v>23006</v>
      </c>
      <c r="F109" s="1">
        <f t="shared" si="16"/>
        <v>22793.333333333332</v>
      </c>
      <c r="H109">
        <v>42</v>
      </c>
      <c r="I109">
        <v>21313</v>
      </c>
      <c r="J109">
        <v>22727</v>
      </c>
      <c r="K109">
        <v>22188</v>
      </c>
      <c r="L109" s="1">
        <f t="shared" si="17"/>
        <v>22076</v>
      </c>
    </row>
    <row r="110" spans="2:12" x14ac:dyDescent="0.2">
      <c r="B110">
        <v>43</v>
      </c>
      <c r="C110">
        <v>17552</v>
      </c>
      <c r="D110">
        <v>18954</v>
      </c>
      <c r="E110">
        <v>18445</v>
      </c>
      <c r="F110" s="1">
        <f t="shared" si="16"/>
        <v>18317</v>
      </c>
      <c r="H110">
        <v>43</v>
      </c>
      <c r="I110">
        <v>20228</v>
      </c>
      <c r="J110">
        <v>16058</v>
      </c>
      <c r="K110">
        <v>19471</v>
      </c>
      <c r="L110" s="1">
        <f t="shared" si="17"/>
        <v>18585.666666666668</v>
      </c>
    </row>
    <row r="111" spans="2:12" x14ac:dyDescent="0.2">
      <c r="B111">
        <v>44</v>
      </c>
      <c r="C111">
        <v>18650</v>
      </c>
      <c r="D111">
        <v>17710</v>
      </c>
      <c r="E111">
        <v>20994</v>
      </c>
      <c r="F111" s="1">
        <f t="shared" si="16"/>
        <v>19118</v>
      </c>
      <c r="H111">
        <v>44</v>
      </c>
      <c r="I111">
        <v>15904</v>
      </c>
      <c r="J111">
        <v>24639</v>
      </c>
      <c r="K111">
        <v>18988</v>
      </c>
      <c r="L111" s="1">
        <f t="shared" si="17"/>
        <v>19843.666666666668</v>
      </c>
    </row>
    <row r="112" spans="2:12" x14ac:dyDescent="0.2">
      <c r="B112">
        <v>45</v>
      </c>
      <c r="C112">
        <v>19413</v>
      </c>
      <c r="D112">
        <v>19786</v>
      </c>
      <c r="E112">
        <v>21827</v>
      </c>
      <c r="F112" s="1">
        <f t="shared" si="16"/>
        <v>20342</v>
      </c>
      <c r="H112">
        <v>45</v>
      </c>
      <c r="I112">
        <v>24303</v>
      </c>
      <c r="J112">
        <v>21240</v>
      </c>
      <c r="K112">
        <v>18059</v>
      </c>
      <c r="L112" s="1">
        <f t="shared" si="17"/>
        <v>21200.666666666668</v>
      </c>
    </row>
    <row r="113" spans="2:18" x14ac:dyDescent="0.2">
      <c r="B113">
        <v>46</v>
      </c>
      <c r="C113">
        <v>19871</v>
      </c>
      <c r="D113">
        <v>16474</v>
      </c>
      <c r="E113">
        <v>17413</v>
      </c>
      <c r="F113" s="1">
        <f t="shared" si="16"/>
        <v>17919.333333333332</v>
      </c>
      <c r="H113">
        <v>46</v>
      </c>
      <c r="I113">
        <v>16231</v>
      </c>
      <c r="J113">
        <v>19903</v>
      </c>
      <c r="K113">
        <v>24351</v>
      </c>
      <c r="L113" s="1">
        <f t="shared" si="17"/>
        <v>20161.666666666668</v>
      </c>
    </row>
    <row r="114" spans="2:18" x14ac:dyDescent="0.2">
      <c r="B114">
        <v>47</v>
      </c>
      <c r="C114">
        <v>11960</v>
      </c>
      <c r="D114">
        <v>12347</v>
      </c>
      <c r="E114">
        <v>11783</v>
      </c>
      <c r="F114" s="1">
        <f t="shared" si="16"/>
        <v>12030</v>
      </c>
      <c r="H114">
        <v>47</v>
      </c>
      <c r="I114">
        <v>20319</v>
      </c>
      <c r="J114">
        <v>16882</v>
      </c>
      <c r="K114">
        <v>19370</v>
      </c>
      <c r="L114" s="1">
        <f t="shared" si="17"/>
        <v>18857</v>
      </c>
    </row>
    <row r="115" spans="2:18" x14ac:dyDescent="0.2">
      <c r="B115">
        <v>48</v>
      </c>
      <c r="C115">
        <v>14944</v>
      </c>
      <c r="D115">
        <v>12490</v>
      </c>
      <c r="E115">
        <v>15207</v>
      </c>
      <c r="F115" s="1">
        <f>AVERAGE(C114:E114)</f>
        <v>12030</v>
      </c>
      <c r="H115">
        <v>48</v>
      </c>
      <c r="I115">
        <v>18607</v>
      </c>
      <c r="J115">
        <v>23770</v>
      </c>
      <c r="K115">
        <v>22691</v>
      </c>
      <c r="L115" s="1">
        <f t="shared" si="17"/>
        <v>21689.333333333332</v>
      </c>
    </row>
    <row r="117" spans="2:18" x14ac:dyDescent="0.2">
      <c r="O117" s="14" t="s">
        <v>23</v>
      </c>
      <c r="P117" s="14"/>
      <c r="Q117" s="14"/>
      <c r="R117" s="14"/>
    </row>
    <row r="118" spans="2:18" x14ac:dyDescent="0.2">
      <c r="G118" t="s">
        <v>27</v>
      </c>
      <c r="O118" s="2" t="s">
        <v>6</v>
      </c>
      <c r="P118" s="8" t="s">
        <v>24</v>
      </c>
      <c r="Q118" s="8" t="s">
        <v>25</v>
      </c>
      <c r="R118" s="8" t="s">
        <v>26</v>
      </c>
    </row>
    <row r="119" spans="2:18" x14ac:dyDescent="0.2">
      <c r="G119" t="s">
        <v>6</v>
      </c>
      <c r="H119" t="s">
        <v>25</v>
      </c>
      <c r="I119" t="s">
        <v>26</v>
      </c>
      <c r="O119" s="2">
        <v>1</v>
      </c>
      <c r="P119" s="8">
        <v>2.7</v>
      </c>
      <c r="Q119" s="8">
        <f>P119/2.7</f>
        <v>1</v>
      </c>
      <c r="R119" s="9">
        <f>O119*Q119</f>
        <v>1</v>
      </c>
    </row>
    <row r="120" spans="2:18" x14ac:dyDescent="0.2">
      <c r="G120">
        <v>1</v>
      </c>
      <c r="H120">
        <v>0.77777777800000003</v>
      </c>
      <c r="I120" s="10">
        <f>G120*H120</f>
        <v>0.77777777800000003</v>
      </c>
      <c r="O120" s="2">
        <f t="shared" ref="O120:O166" si="18">O119+1</f>
        <v>2</v>
      </c>
      <c r="P120" s="8">
        <v>2.7</v>
      </c>
      <c r="Q120" s="8">
        <f t="shared" ref="Q120:Q166" si="19">P120/2.7</f>
        <v>1</v>
      </c>
      <c r="R120" s="9">
        <f t="shared" ref="R120:R166" si="20">O120*Q120</f>
        <v>2</v>
      </c>
    </row>
    <row r="121" spans="2:18" x14ac:dyDescent="0.2">
      <c r="G121">
        <v>2</v>
      </c>
      <c r="H121">
        <v>0.77777777800000003</v>
      </c>
      <c r="I121" s="10">
        <f t="shared" ref="I121:I166" si="21">G121*H121</f>
        <v>1.5555555560000001</v>
      </c>
      <c r="O121" s="2">
        <f t="shared" si="18"/>
        <v>3</v>
      </c>
      <c r="P121" s="8">
        <v>2.7</v>
      </c>
      <c r="Q121" s="8">
        <f t="shared" si="19"/>
        <v>1</v>
      </c>
      <c r="R121" s="9">
        <f t="shared" si="20"/>
        <v>3</v>
      </c>
    </row>
    <row r="122" spans="2:18" x14ac:dyDescent="0.2">
      <c r="G122">
        <v>3</v>
      </c>
      <c r="H122">
        <v>0.77777777800000003</v>
      </c>
      <c r="I122" s="10">
        <f t="shared" si="21"/>
        <v>2.3333333340000002</v>
      </c>
      <c r="O122" s="2">
        <f t="shared" si="18"/>
        <v>4</v>
      </c>
      <c r="P122" s="8">
        <v>2.7</v>
      </c>
      <c r="Q122" s="8">
        <f t="shared" si="19"/>
        <v>1</v>
      </c>
      <c r="R122" s="9">
        <f t="shared" si="20"/>
        <v>4</v>
      </c>
    </row>
    <row r="123" spans="2:18" x14ac:dyDescent="0.2">
      <c r="G123">
        <v>4</v>
      </c>
      <c r="H123">
        <v>0.77777777800000003</v>
      </c>
      <c r="I123" s="10">
        <f t="shared" si="21"/>
        <v>3.1111111120000001</v>
      </c>
      <c r="O123" s="2">
        <f t="shared" si="18"/>
        <v>5</v>
      </c>
      <c r="P123" s="8">
        <v>2.7</v>
      </c>
      <c r="Q123" s="8">
        <f t="shared" si="19"/>
        <v>1</v>
      </c>
      <c r="R123" s="9">
        <f t="shared" si="20"/>
        <v>5</v>
      </c>
    </row>
    <row r="124" spans="2:18" x14ac:dyDescent="0.2">
      <c r="G124">
        <v>5</v>
      </c>
      <c r="H124">
        <v>0.77777777800000003</v>
      </c>
      <c r="I124" s="10">
        <f t="shared" si="21"/>
        <v>3.88888889</v>
      </c>
      <c r="O124" s="2">
        <f t="shared" si="18"/>
        <v>6</v>
      </c>
      <c r="P124" s="8">
        <v>2.7</v>
      </c>
      <c r="Q124" s="8">
        <f t="shared" si="19"/>
        <v>1</v>
      </c>
      <c r="R124" s="9">
        <f t="shared" si="20"/>
        <v>6</v>
      </c>
    </row>
    <row r="125" spans="2:18" x14ac:dyDescent="0.2">
      <c r="G125">
        <v>6</v>
      </c>
      <c r="H125">
        <v>0.77777777800000003</v>
      </c>
      <c r="I125" s="10">
        <f t="shared" si="21"/>
        <v>4.6666666680000004</v>
      </c>
      <c r="O125" s="2">
        <f t="shared" si="18"/>
        <v>7</v>
      </c>
      <c r="P125" s="8">
        <v>2.7</v>
      </c>
      <c r="Q125" s="8">
        <f t="shared" si="19"/>
        <v>1</v>
      </c>
      <c r="R125" s="9">
        <f t="shared" si="20"/>
        <v>7</v>
      </c>
    </row>
    <row r="126" spans="2:18" x14ac:dyDescent="0.2">
      <c r="G126">
        <v>7</v>
      </c>
      <c r="H126">
        <v>0.77777777800000003</v>
      </c>
      <c r="I126" s="10">
        <f t="shared" si="21"/>
        <v>5.4444444460000003</v>
      </c>
      <c r="O126" s="2">
        <f t="shared" si="18"/>
        <v>8</v>
      </c>
      <c r="P126" s="8">
        <v>2.7</v>
      </c>
      <c r="Q126" s="8">
        <f t="shared" si="19"/>
        <v>1</v>
      </c>
      <c r="R126" s="9">
        <f t="shared" si="20"/>
        <v>8</v>
      </c>
    </row>
    <row r="127" spans="2:18" x14ac:dyDescent="0.2">
      <c r="G127">
        <v>8</v>
      </c>
      <c r="H127">
        <v>0.77777777800000003</v>
      </c>
      <c r="I127" s="10">
        <f t="shared" si="21"/>
        <v>6.2222222240000002</v>
      </c>
      <c r="O127" s="2">
        <f t="shared" si="18"/>
        <v>9</v>
      </c>
      <c r="P127" s="8">
        <f>(2.7*3 + 2.5)/4</f>
        <v>2.6500000000000004</v>
      </c>
      <c r="Q127" s="8">
        <f t="shared" si="19"/>
        <v>0.98148148148148151</v>
      </c>
      <c r="R127" s="9">
        <f t="shared" si="20"/>
        <v>8.8333333333333339</v>
      </c>
    </row>
    <row r="128" spans="2:18" x14ac:dyDescent="0.2">
      <c r="G128">
        <v>9</v>
      </c>
      <c r="H128">
        <v>0.77777777800000003</v>
      </c>
      <c r="I128" s="10">
        <f t="shared" si="21"/>
        <v>7.0000000020000002</v>
      </c>
      <c r="O128" s="2">
        <f t="shared" si="18"/>
        <v>10</v>
      </c>
      <c r="P128" s="8">
        <f xml:space="preserve"> (2.7*2 + 2.5*2)/4</f>
        <v>2.6</v>
      </c>
      <c r="Q128" s="8">
        <f t="shared" si="19"/>
        <v>0.96296296296296291</v>
      </c>
      <c r="R128" s="9">
        <f t="shared" si="20"/>
        <v>9.6296296296296298</v>
      </c>
    </row>
    <row r="129" spans="7:18" x14ac:dyDescent="0.2">
      <c r="G129">
        <v>10</v>
      </c>
      <c r="H129">
        <v>0.77777777800000003</v>
      </c>
      <c r="I129" s="10">
        <f t="shared" si="21"/>
        <v>7.7777777800000001</v>
      </c>
      <c r="O129" s="2">
        <f t="shared" si="18"/>
        <v>11</v>
      </c>
      <c r="P129" s="8">
        <f>(2.5*3 + 2.7)/4</f>
        <v>2.5499999999999998</v>
      </c>
      <c r="Q129" s="8">
        <f t="shared" si="19"/>
        <v>0.94444444444444431</v>
      </c>
      <c r="R129" s="9">
        <f t="shared" si="20"/>
        <v>10.388888888888888</v>
      </c>
    </row>
    <row r="130" spans="7:18" x14ac:dyDescent="0.2">
      <c r="G130">
        <v>11</v>
      </c>
      <c r="H130">
        <v>0.77777777800000003</v>
      </c>
      <c r="I130" s="10">
        <f t="shared" si="21"/>
        <v>8.555555558</v>
      </c>
      <c r="O130" s="2">
        <f t="shared" si="18"/>
        <v>12</v>
      </c>
      <c r="P130" s="8">
        <f>2.5</f>
        <v>2.5</v>
      </c>
      <c r="Q130" s="8">
        <f t="shared" si="19"/>
        <v>0.92592592592592582</v>
      </c>
      <c r="R130" s="9">
        <f t="shared" si="20"/>
        <v>11.111111111111111</v>
      </c>
    </row>
    <row r="131" spans="7:18" x14ac:dyDescent="0.2">
      <c r="G131">
        <v>12</v>
      </c>
      <c r="H131">
        <v>0.77777777800000003</v>
      </c>
      <c r="I131" s="10">
        <f t="shared" si="21"/>
        <v>9.3333333360000008</v>
      </c>
      <c r="O131" s="2">
        <f t="shared" si="18"/>
        <v>13</v>
      </c>
      <c r="P131" s="8">
        <f>(2.5*3 + 2.4)/4</f>
        <v>2.4750000000000001</v>
      </c>
      <c r="Q131" s="8">
        <f t="shared" si="19"/>
        <v>0.91666666666666663</v>
      </c>
      <c r="R131" s="9">
        <f t="shared" si="20"/>
        <v>11.916666666666666</v>
      </c>
    </row>
    <row r="132" spans="7:18" x14ac:dyDescent="0.2">
      <c r="G132">
        <v>13</v>
      </c>
      <c r="H132">
        <v>0.77777777800000003</v>
      </c>
      <c r="I132" s="10">
        <f t="shared" si="21"/>
        <v>10.111111114</v>
      </c>
      <c r="O132" s="2">
        <f t="shared" si="18"/>
        <v>14</v>
      </c>
      <c r="P132" s="8">
        <f>(2.4*2 + 2.5*2)/4</f>
        <v>2.4500000000000002</v>
      </c>
      <c r="Q132" s="8">
        <f t="shared" si="19"/>
        <v>0.90740740740740744</v>
      </c>
      <c r="R132" s="9">
        <f t="shared" si="20"/>
        <v>12.703703703703704</v>
      </c>
    </row>
    <row r="133" spans="7:18" x14ac:dyDescent="0.2">
      <c r="G133">
        <v>14</v>
      </c>
      <c r="H133">
        <v>0.77777777800000003</v>
      </c>
      <c r="I133" s="10">
        <f t="shared" si="21"/>
        <v>10.888888892000001</v>
      </c>
      <c r="O133" s="2">
        <f t="shared" si="18"/>
        <v>15</v>
      </c>
      <c r="P133" s="8">
        <f>(2.4*3 + 2.5)/4</f>
        <v>2.4249999999999998</v>
      </c>
      <c r="Q133" s="8">
        <f t="shared" si="19"/>
        <v>0.89814814814814803</v>
      </c>
      <c r="R133" s="9">
        <f t="shared" si="20"/>
        <v>13.47222222222222</v>
      </c>
    </row>
    <row r="134" spans="7:18" x14ac:dyDescent="0.2">
      <c r="G134">
        <v>15</v>
      </c>
      <c r="H134">
        <v>0.77777777800000003</v>
      </c>
      <c r="I134" s="10">
        <f t="shared" si="21"/>
        <v>11.66666667</v>
      </c>
      <c r="O134" s="2">
        <f t="shared" si="18"/>
        <v>16</v>
      </c>
      <c r="P134" s="8">
        <v>2.4</v>
      </c>
      <c r="Q134" s="8">
        <f t="shared" si="19"/>
        <v>0.88888888888888884</v>
      </c>
      <c r="R134" s="9">
        <f t="shared" si="20"/>
        <v>14.222222222222221</v>
      </c>
    </row>
    <row r="135" spans="7:18" x14ac:dyDescent="0.2">
      <c r="G135">
        <v>16</v>
      </c>
      <c r="H135">
        <v>0.77777777800000003</v>
      </c>
      <c r="I135" s="10">
        <f t="shared" si="21"/>
        <v>12.444444448</v>
      </c>
      <c r="O135" s="2">
        <f t="shared" si="18"/>
        <v>17</v>
      </c>
      <c r="P135" s="8">
        <v>2.4</v>
      </c>
      <c r="Q135" s="8">
        <f t="shared" si="19"/>
        <v>0.88888888888888884</v>
      </c>
      <c r="R135" s="9">
        <f t="shared" si="20"/>
        <v>15.111111111111111</v>
      </c>
    </row>
    <row r="136" spans="7:18" x14ac:dyDescent="0.2">
      <c r="G136">
        <v>17</v>
      </c>
      <c r="H136">
        <v>0.77777777800000003</v>
      </c>
      <c r="I136" s="10">
        <f t="shared" si="21"/>
        <v>13.222222226000001</v>
      </c>
      <c r="O136" s="2">
        <f t="shared" si="18"/>
        <v>18</v>
      </c>
      <c r="P136" s="8">
        <v>2.4</v>
      </c>
      <c r="Q136" s="8">
        <f t="shared" si="19"/>
        <v>0.88888888888888884</v>
      </c>
      <c r="R136" s="9">
        <f t="shared" si="20"/>
        <v>16</v>
      </c>
    </row>
    <row r="137" spans="7:18" x14ac:dyDescent="0.2">
      <c r="G137">
        <v>18</v>
      </c>
      <c r="H137">
        <v>0.77777777800000003</v>
      </c>
      <c r="I137" s="10">
        <f t="shared" si="21"/>
        <v>14.000000004</v>
      </c>
      <c r="O137" s="2">
        <f t="shared" si="18"/>
        <v>19</v>
      </c>
      <c r="P137" s="8">
        <v>2.4</v>
      </c>
      <c r="Q137" s="8">
        <f t="shared" si="19"/>
        <v>0.88888888888888884</v>
      </c>
      <c r="R137" s="9">
        <f t="shared" si="20"/>
        <v>16.888888888888889</v>
      </c>
    </row>
    <row r="138" spans="7:18" x14ac:dyDescent="0.2">
      <c r="G138">
        <v>19</v>
      </c>
      <c r="H138">
        <v>0.77777777800000003</v>
      </c>
      <c r="I138" s="10">
        <f t="shared" si="21"/>
        <v>14.777777782000001</v>
      </c>
      <c r="O138" s="2">
        <f t="shared" si="18"/>
        <v>20</v>
      </c>
      <c r="P138" s="8">
        <v>2.4</v>
      </c>
      <c r="Q138" s="8">
        <f t="shared" si="19"/>
        <v>0.88888888888888884</v>
      </c>
      <c r="R138" s="9">
        <f t="shared" si="20"/>
        <v>17.777777777777779</v>
      </c>
    </row>
    <row r="139" spans="7:18" x14ac:dyDescent="0.2">
      <c r="G139">
        <v>20</v>
      </c>
      <c r="H139">
        <v>0.77777777800000003</v>
      </c>
      <c r="I139" s="10">
        <f t="shared" si="21"/>
        <v>15.55555556</v>
      </c>
      <c r="O139" s="2">
        <f t="shared" si="18"/>
        <v>21</v>
      </c>
      <c r="P139" s="8">
        <v>2.4</v>
      </c>
      <c r="Q139" s="8">
        <f t="shared" si="19"/>
        <v>0.88888888888888884</v>
      </c>
      <c r="R139" s="9">
        <f t="shared" si="20"/>
        <v>18.666666666666664</v>
      </c>
    </row>
    <row r="140" spans="7:18" x14ac:dyDescent="0.2">
      <c r="G140">
        <v>21</v>
      </c>
      <c r="H140">
        <v>0.77777777800000003</v>
      </c>
      <c r="I140" s="10">
        <f t="shared" si="21"/>
        <v>16.333333337999999</v>
      </c>
      <c r="O140" s="2">
        <f t="shared" si="18"/>
        <v>22</v>
      </c>
      <c r="P140" s="8">
        <v>2.4</v>
      </c>
      <c r="Q140" s="8">
        <f t="shared" si="19"/>
        <v>0.88888888888888884</v>
      </c>
      <c r="R140" s="9">
        <f t="shared" si="20"/>
        <v>19.555555555555554</v>
      </c>
    </row>
    <row r="141" spans="7:18" x14ac:dyDescent="0.2">
      <c r="G141">
        <v>22</v>
      </c>
      <c r="H141">
        <v>0.77777777800000003</v>
      </c>
      <c r="I141" s="10">
        <f t="shared" si="21"/>
        <v>17.111111116</v>
      </c>
      <c r="O141" s="2">
        <f t="shared" si="18"/>
        <v>23</v>
      </c>
      <c r="P141" s="8">
        <v>2.4</v>
      </c>
      <c r="Q141" s="8">
        <f t="shared" si="19"/>
        <v>0.88888888888888884</v>
      </c>
      <c r="R141" s="9">
        <f t="shared" si="20"/>
        <v>20.444444444444443</v>
      </c>
    </row>
    <row r="142" spans="7:18" x14ac:dyDescent="0.2">
      <c r="G142">
        <v>23</v>
      </c>
      <c r="H142">
        <v>0.77777777800000003</v>
      </c>
      <c r="I142" s="10">
        <f t="shared" si="21"/>
        <v>17.888888894000001</v>
      </c>
      <c r="O142" s="2">
        <f t="shared" si="18"/>
        <v>24</v>
      </c>
      <c r="P142" s="8">
        <v>2.4</v>
      </c>
      <c r="Q142" s="8">
        <f t="shared" si="19"/>
        <v>0.88888888888888884</v>
      </c>
      <c r="R142" s="9">
        <f t="shared" si="20"/>
        <v>21.333333333333332</v>
      </c>
    </row>
    <row r="143" spans="7:18" x14ac:dyDescent="0.2">
      <c r="G143">
        <v>24</v>
      </c>
      <c r="H143">
        <v>0.77777777800000003</v>
      </c>
      <c r="I143" s="10">
        <f t="shared" si="21"/>
        <v>18.666666672000002</v>
      </c>
      <c r="O143" s="2">
        <f t="shared" si="18"/>
        <v>25</v>
      </c>
      <c r="P143" s="8">
        <v>2.4</v>
      </c>
      <c r="Q143" s="8">
        <f t="shared" si="19"/>
        <v>0.88888888888888884</v>
      </c>
      <c r="R143" s="9">
        <f t="shared" si="20"/>
        <v>22.222222222222221</v>
      </c>
    </row>
    <row r="144" spans="7:18" x14ac:dyDescent="0.2">
      <c r="G144">
        <v>25</v>
      </c>
      <c r="H144">
        <v>0.77777777800000003</v>
      </c>
      <c r="I144" s="10">
        <f t="shared" si="21"/>
        <v>19.444444450000002</v>
      </c>
      <c r="O144" s="2">
        <f t="shared" si="18"/>
        <v>26</v>
      </c>
      <c r="P144" s="8">
        <v>2.4</v>
      </c>
      <c r="Q144" s="8">
        <f t="shared" si="19"/>
        <v>0.88888888888888884</v>
      </c>
      <c r="R144" s="9">
        <f t="shared" si="20"/>
        <v>23.111111111111111</v>
      </c>
    </row>
    <row r="145" spans="7:18" x14ac:dyDescent="0.2">
      <c r="G145">
        <v>26</v>
      </c>
      <c r="H145">
        <v>0.77777777800000003</v>
      </c>
      <c r="I145" s="10">
        <f t="shared" si="21"/>
        <v>20.222222228</v>
      </c>
      <c r="O145" s="2">
        <f t="shared" si="18"/>
        <v>27</v>
      </c>
      <c r="P145" s="8">
        <v>2.4</v>
      </c>
      <c r="Q145" s="8">
        <f t="shared" si="19"/>
        <v>0.88888888888888884</v>
      </c>
      <c r="R145" s="9">
        <f t="shared" si="20"/>
        <v>24</v>
      </c>
    </row>
    <row r="146" spans="7:18" x14ac:dyDescent="0.2">
      <c r="G146">
        <v>27</v>
      </c>
      <c r="H146">
        <v>0.77777777800000003</v>
      </c>
      <c r="I146" s="10">
        <f t="shared" si="21"/>
        <v>21.000000006</v>
      </c>
      <c r="O146" s="2">
        <f t="shared" si="18"/>
        <v>28</v>
      </c>
      <c r="P146" s="8">
        <v>2.4</v>
      </c>
      <c r="Q146" s="8">
        <f t="shared" si="19"/>
        <v>0.88888888888888884</v>
      </c>
      <c r="R146" s="9">
        <f t="shared" si="20"/>
        <v>24.888888888888886</v>
      </c>
    </row>
    <row r="147" spans="7:18" x14ac:dyDescent="0.2">
      <c r="G147">
        <v>28</v>
      </c>
      <c r="H147">
        <v>0.77777777800000003</v>
      </c>
      <c r="I147" s="10">
        <f t="shared" si="21"/>
        <v>21.777777784000001</v>
      </c>
      <c r="O147" s="2">
        <f t="shared" si="18"/>
        <v>29</v>
      </c>
      <c r="P147" s="8">
        <v>2.4</v>
      </c>
      <c r="Q147" s="8">
        <f t="shared" si="19"/>
        <v>0.88888888888888884</v>
      </c>
      <c r="R147" s="9">
        <f t="shared" si="20"/>
        <v>25.777777777777775</v>
      </c>
    </row>
    <row r="148" spans="7:18" x14ac:dyDescent="0.2">
      <c r="G148">
        <v>29</v>
      </c>
      <c r="H148">
        <v>0.77777777800000003</v>
      </c>
      <c r="I148" s="10">
        <f t="shared" si="21"/>
        <v>22.555555562000002</v>
      </c>
      <c r="O148" s="2">
        <f t="shared" si="18"/>
        <v>30</v>
      </c>
      <c r="P148" s="8">
        <v>2.4</v>
      </c>
      <c r="Q148" s="8">
        <f t="shared" si="19"/>
        <v>0.88888888888888884</v>
      </c>
      <c r="R148" s="9">
        <f t="shared" si="20"/>
        <v>26.666666666666664</v>
      </c>
    </row>
    <row r="149" spans="7:18" x14ac:dyDescent="0.2">
      <c r="G149">
        <v>30</v>
      </c>
      <c r="H149">
        <v>0.77777777800000003</v>
      </c>
      <c r="I149" s="10">
        <f t="shared" si="21"/>
        <v>23.333333339999999</v>
      </c>
      <c r="O149" s="2">
        <f t="shared" si="18"/>
        <v>31</v>
      </c>
      <c r="P149" s="8">
        <v>2.4</v>
      </c>
      <c r="Q149" s="8">
        <f t="shared" si="19"/>
        <v>0.88888888888888884</v>
      </c>
      <c r="R149" s="9">
        <f t="shared" si="20"/>
        <v>27.555555555555554</v>
      </c>
    </row>
    <row r="150" spans="7:18" x14ac:dyDescent="0.2">
      <c r="G150">
        <v>31</v>
      </c>
      <c r="H150">
        <v>0.77777777800000003</v>
      </c>
      <c r="I150" s="10">
        <f t="shared" si="21"/>
        <v>24.111111118</v>
      </c>
      <c r="O150" s="2">
        <f t="shared" si="18"/>
        <v>32</v>
      </c>
      <c r="P150" s="8">
        <v>2.4</v>
      </c>
      <c r="Q150" s="8">
        <f t="shared" si="19"/>
        <v>0.88888888888888884</v>
      </c>
      <c r="R150" s="9">
        <f t="shared" si="20"/>
        <v>28.444444444444443</v>
      </c>
    </row>
    <row r="151" spans="7:18" x14ac:dyDescent="0.2">
      <c r="G151">
        <v>32</v>
      </c>
      <c r="H151">
        <v>0.77777777800000003</v>
      </c>
      <c r="I151" s="10">
        <f t="shared" si="21"/>
        <v>24.888888896000001</v>
      </c>
      <c r="O151" s="2">
        <f t="shared" si="18"/>
        <v>33</v>
      </c>
      <c r="P151" s="8">
        <v>2.4</v>
      </c>
      <c r="Q151" s="8">
        <f t="shared" si="19"/>
        <v>0.88888888888888884</v>
      </c>
      <c r="R151" s="9">
        <f t="shared" si="20"/>
        <v>29.333333333333332</v>
      </c>
    </row>
    <row r="152" spans="7:18" x14ac:dyDescent="0.2">
      <c r="G152">
        <v>33</v>
      </c>
      <c r="H152">
        <v>0.77777777800000003</v>
      </c>
      <c r="I152" s="10">
        <f t="shared" si="21"/>
        <v>25.666666674000002</v>
      </c>
      <c r="O152" s="2">
        <f t="shared" si="18"/>
        <v>34</v>
      </c>
      <c r="P152" s="8">
        <v>2.4</v>
      </c>
      <c r="Q152" s="8">
        <f t="shared" si="19"/>
        <v>0.88888888888888884</v>
      </c>
      <c r="R152" s="9">
        <f t="shared" si="20"/>
        <v>30.222222222222221</v>
      </c>
    </row>
    <row r="153" spans="7:18" x14ac:dyDescent="0.2">
      <c r="G153">
        <v>34</v>
      </c>
      <c r="H153">
        <v>0.77777777800000003</v>
      </c>
      <c r="I153" s="10">
        <f t="shared" si="21"/>
        <v>26.444444452000003</v>
      </c>
      <c r="O153" s="2">
        <f t="shared" si="18"/>
        <v>35</v>
      </c>
      <c r="P153" s="8">
        <v>2.4</v>
      </c>
      <c r="Q153" s="8">
        <f t="shared" si="19"/>
        <v>0.88888888888888884</v>
      </c>
      <c r="R153" s="9">
        <f t="shared" si="20"/>
        <v>31.111111111111111</v>
      </c>
    </row>
    <row r="154" spans="7:18" x14ac:dyDescent="0.2">
      <c r="G154">
        <v>35</v>
      </c>
      <c r="H154">
        <v>0.77777777800000003</v>
      </c>
      <c r="I154" s="10">
        <f t="shared" si="21"/>
        <v>27.22222223</v>
      </c>
      <c r="O154" s="2">
        <f t="shared" si="18"/>
        <v>36</v>
      </c>
      <c r="P154" s="8">
        <v>2.4</v>
      </c>
      <c r="Q154" s="8">
        <f t="shared" si="19"/>
        <v>0.88888888888888884</v>
      </c>
      <c r="R154" s="9">
        <f t="shared" si="20"/>
        <v>32</v>
      </c>
    </row>
    <row r="155" spans="7:18" x14ac:dyDescent="0.2">
      <c r="G155">
        <v>36</v>
      </c>
      <c r="H155">
        <v>0.77777777800000003</v>
      </c>
      <c r="I155" s="10">
        <f t="shared" si="21"/>
        <v>28.000000008000001</v>
      </c>
      <c r="O155" s="2">
        <f t="shared" si="18"/>
        <v>37</v>
      </c>
      <c r="P155" s="8">
        <v>2.4</v>
      </c>
      <c r="Q155" s="8">
        <f t="shared" si="19"/>
        <v>0.88888888888888884</v>
      </c>
      <c r="R155" s="9">
        <f t="shared" si="20"/>
        <v>32.888888888888886</v>
      </c>
    </row>
    <row r="156" spans="7:18" x14ac:dyDescent="0.2">
      <c r="G156">
        <v>37</v>
      </c>
      <c r="H156">
        <v>0.77777777800000003</v>
      </c>
      <c r="I156" s="10">
        <f t="shared" si="21"/>
        <v>28.777777786000001</v>
      </c>
      <c r="O156" s="2">
        <f t="shared" si="18"/>
        <v>38</v>
      </c>
      <c r="P156" s="8">
        <v>2.4</v>
      </c>
      <c r="Q156" s="8">
        <f t="shared" si="19"/>
        <v>0.88888888888888884</v>
      </c>
      <c r="R156" s="9">
        <f t="shared" si="20"/>
        <v>33.777777777777779</v>
      </c>
    </row>
    <row r="157" spans="7:18" x14ac:dyDescent="0.2">
      <c r="G157">
        <v>38</v>
      </c>
      <c r="H157">
        <v>0.77777777800000003</v>
      </c>
      <c r="I157" s="10">
        <f t="shared" si="21"/>
        <v>29.555555564000002</v>
      </c>
      <c r="O157" s="2">
        <f t="shared" si="18"/>
        <v>39</v>
      </c>
      <c r="P157" s="8">
        <v>2.4</v>
      </c>
      <c r="Q157" s="8">
        <f t="shared" si="19"/>
        <v>0.88888888888888884</v>
      </c>
      <c r="R157" s="9">
        <f t="shared" si="20"/>
        <v>34.666666666666664</v>
      </c>
    </row>
    <row r="158" spans="7:18" x14ac:dyDescent="0.2">
      <c r="G158">
        <v>39</v>
      </c>
      <c r="H158">
        <v>0.77777777800000003</v>
      </c>
      <c r="I158" s="10">
        <f t="shared" si="21"/>
        <v>30.333333342</v>
      </c>
      <c r="O158" s="2">
        <f t="shared" si="18"/>
        <v>40</v>
      </c>
      <c r="P158" s="8">
        <v>2.4</v>
      </c>
      <c r="Q158" s="8">
        <f t="shared" si="19"/>
        <v>0.88888888888888884</v>
      </c>
      <c r="R158" s="9">
        <f t="shared" si="20"/>
        <v>35.555555555555557</v>
      </c>
    </row>
    <row r="159" spans="7:18" x14ac:dyDescent="0.2">
      <c r="G159">
        <v>40</v>
      </c>
      <c r="H159">
        <v>0.77777777800000003</v>
      </c>
      <c r="I159" s="10">
        <f t="shared" si="21"/>
        <v>31.11111112</v>
      </c>
      <c r="O159" s="2">
        <f t="shared" si="18"/>
        <v>41</v>
      </c>
      <c r="P159" s="8">
        <v>2.4</v>
      </c>
      <c r="Q159" s="8">
        <f t="shared" si="19"/>
        <v>0.88888888888888884</v>
      </c>
      <c r="R159" s="9">
        <f t="shared" si="20"/>
        <v>36.444444444444443</v>
      </c>
    </row>
    <row r="160" spans="7:18" x14ac:dyDescent="0.2">
      <c r="G160">
        <v>41</v>
      </c>
      <c r="H160">
        <v>0.77777777800000003</v>
      </c>
      <c r="I160" s="10">
        <f t="shared" si="21"/>
        <v>31.888888898000001</v>
      </c>
      <c r="O160" s="2">
        <f t="shared" si="18"/>
        <v>42</v>
      </c>
      <c r="P160" s="8">
        <v>2.4</v>
      </c>
      <c r="Q160" s="8">
        <f t="shared" si="19"/>
        <v>0.88888888888888884</v>
      </c>
      <c r="R160" s="9">
        <f t="shared" si="20"/>
        <v>37.333333333333329</v>
      </c>
    </row>
    <row r="161" spans="7:18" x14ac:dyDescent="0.2">
      <c r="G161">
        <v>42</v>
      </c>
      <c r="H161">
        <v>0.77777777800000003</v>
      </c>
      <c r="I161" s="10">
        <f t="shared" si="21"/>
        <v>32.666666675999998</v>
      </c>
      <c r="O161" s="2">
        <f t="shared" si="18"/>
        <v>43</v>
      </c>
      <c r="P161" s="8">
        <v>2.4</v>
      </c>
      <c r="Q161" s="8">
        <f t="shared" si="19"/>
        <v>0.88888888888888884</v>
      </c>
      <c r="R161" s="9">
        <f t="shared" si="20"/>
        <v>38.222222222222221</v>
      </c>
    </row>
    <row r="162" spans="7:18" x14ac:dyDescent="0.2">
      <c r="G162">
        <v>43</v>
      </c>
      <c r="H162">
        <v>0.77777777800000003</v>
      </c>
      <c r="I162" s="10">
        <f t="shared" si="21"/>
        <v>33.444444453999999</v>
      </c>
      <c r="O162" s="2">
        <f t="shared" si="18"/>
        <v>44</v>
      </c>
      <c r="P162" s="8">
        <v>2.4</v>
      </c>
      <c r="Q162" s="8">
        <f t="shared" si="19"/>
        <v>0.88888888888888884</v>
      </c>
      <c r="R162" s="9">
        <f t="shared" si="20"/>
        <v>39.111111111111107</v>
      </c>
    </row>
    <row r="163" spans="7:18" x14ac:dyDescent="0.2">
      <c r="G163">
        <v>44</v>
      </c>
      <c r="H163">
        <v>0.77777777800000003</v>
      </c>
      <c r="I163" s="10">
        <f t="shared" si="21"/>
        <v>34.222222232</v>
      </c>
      <c r="O163" s="2">
        <f t="shared" si="18"/>
        <v>45</v>
      </c>
      <c r="P163" s="8">
        <v>2.4</v>
      </c>
      <c r="Q163" s="8">
        <f t="shared" si="19"/>
        <v>0.88888888888888884</v>
      </c>
      <c r="R163" s="9">
        <f t="shared" si="20"/>
        <v>40</v>
      </c>
    </row>
    <row r="164" spans="7:18" x14ac:dyDescent="0.2">
      <c r="G164">
        <v>45</v>
      </c>
      <c r="H164">
        <v>0.77777777800000003</v>
      </c>
      <c r="I164" s="10">
        <f t="shared" si="21"/>
        <v>35.000000010000001</v>
      </c>
      <c r="O164" s="2">
        <f t="shared" si="18"/>
        <v>46</v>
      </c>
      <c r="P164" s="8">
        <v>2.4</v>
      </c>
      <c r="Q164" s="8">
        <f t="shared" si="19"/>
        <v>0.88888888888888884</v>
      </c>
      <c r="R164" s="9">
        <f t="shared" si="20"/>
        <v>40.888888888888886</v>
      </c>
    </row>
    <row r="165" spans="7:18" x14ac:dyDescent="0.2">
      <c r="G165">
        <v>46</v>
      </c>
      <c r="H165">
        <v>0.77777777800000003</v>
      </c>
      <c r="I165" s="10">
        <f t="shared" si="21"/>
        <v>35.777777788000002</v>
      </c>
      <c r="O165" s="2">
        <f t="shared" si="18"/>
        <v>47</v>
      </c>
      <c r="P165" s="8">
        <v>2.4</v>
      </c>
      <c r="Q165" s="8">
        <f t="shared" si="19"/>
        <v>0.88888888888888884</v>
      </c>
      <c r="R165" s="9">
        <f t="shared" si="20"/>
        <v>41.777777777777779</v>
      </c>
    </row>
    <row r="166" spans="7:18" x14ac:dyDescent="0.2">
      <c r="G166">
        <v>47</v>
      </c>
      <c r="H166">
        <v>0.77777777800000003</v>
      </c>
      <c r="I166" s="10">
        <f t="shared" si="21"/>
        <v>36.555555566000002</v>
      </c>
      <c r="O166" s="2">
        <f t="shared" si="18"/>
        <v>48</v>
      </c>
      <c r="P166" s="8">
        <v>2.4</v>
      </c>
      <c r="Q166" s="8">
        <f t="shared" si="19"/>
        <v>0.88888888888888884</v>
      </c>
      <c r="R166" s="9">
        <f t="shared" si="20"/>
        <v>42.666666666666664</v>
      </c>
    </row>
    <row r="167" spans="7:18" x14ac:dyDescent="0.2">
      <c r="G167">
        <v>48</v>
      </c>
      <c r="H167">
        <v>0.77777777800000003</v>
      </c>
      <c r="I167" s="10">
        <f>G167*H167</f>
        <v>37.333333344000003</v>
      </c>
    </row>
  </sheetData>
  <mergeCells count="4">
    <mergeCell ref="B1:I1"/>
    <mergeCell ref="N4:V4"/>
    <mergeCell ref="W4:Z4"/>
    <mergeCell ref="O117:R117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Mostafa Mehrabi</cp:lastModifiedBy>
  <cp:revision>246</cp:revision>
  <dcterms:created xsi:type="dcterms:W3CDTF">2016-07-20T21:05:23Z</dcterms:created>
  <dcterms:modified xsi:type="dcterms:W3CDTF">2017-06-21T02:50:34Z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