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alexliu/Desktop/KDD/kddcup2017_aga/pred/"/>
    </mc:Choice>
  </mc:AlternateContent>
  <bookViews>
    <workbookView xWindow="0" yWindow="0" windowWidth="28800" windowHeight="18000" tabRatio="500" activeTab="3"/>
  </bookViews>
  <sheets>
    <sheet name="seq2val" sheetId="1" r:id="rId1"/>
    <sheet name="+sample w" sheetId="2" r:id="rId2"/>
    <sheet name="GRU" sheetId="3" r:id="rId3"/>
    <sheet name="GRU SEQ2SEQ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4" l="1"/>
  <c r="N4" i="4"/>
  <c r="O4" i="4"/>
  <c r="N5" i="4"/>
  <c r="O5" i="4"/>
  <c r="N6" i="4"/>
  <c r="O6" i="4"/>
  <c r="N7" i="4"/>
  <c r="O7" i="4"/>
  <c r="N8" i="4"/>
  <c r="O8" i="4"/>
  <c r="N9" i="4"/>
  <c r="O9" i="4"/>
  <c r="O10" i="4"/>
  <c r="I10" i="4"/>
  <c r="N11" i="4"/>
  <c r="G4" i="4"/>
  <c r="H4" i="4"/>
  <c r="G5" i="4"/>
  <c r="H5" i="4"/>
  <c r="G6" i="4"/>
  <c r="H6" i="4"/>
  <c r="G7" i="4"/>
  <c r="H7" i="4"/>
  <c r="H8" i="4"/>
  <c r="G9" i="4"/>
  <c r="H9" i="4"/>
  <c r="H10" i="4"/>
  <c r="B10" i="4"/>
  <c r="G11" i="4"/>
  <c r="N12" i="4"/>
  <c r="G6" i="3"/>
  <c r="N4" i="3"/>
  <c r="O4" i="3"/>
  <c r="N5" i="3"/>
  <c r="O5" i="3"/>
  <c r="N6" i="3"/>
  <c r="O6" i="3"/>
  <c r="N7" i="3"/>
  <c r="O7" i="3"/>
  <c r="N8" i="3"/>
  <c r="O8" i="3"/>
  <c r="N9" i="3"/>
  <c r="O9" i="3"/>
  <c r="O10" i="3"/>
  <c r="I10" i="3"/>
  <c r="N11" i="3"/>
  <c r="G4" i="3"/>
  <c r="H4" i="3"/>
  <c r="G5" i="3"/>
  <c r="H5" i="3"/>
  <c r="H6" i="3"/>
  <c r="G7" i="3"/>
  <c r="H7" i="3"/>
  <c r="G8" i="3"/>
  <c r="H8" i="3"/>
  <c r="G9" i="3"/>
  <c r="H9" i="3"/>
  <c r="H10" i="3"/>
  <c r="B10" i="3"/>
  <c r="G11" i="3"/>
  <c r="N12" i="3"/>
  <c r="N9" i="2"/>
  <c r="N8" i="2"/>
  <c r="N7" i="2"/>
  <c r="N6" i="2"/>
  <c r="N5" i="2"/>
  <c r="N4" i="2"/>
  <c r="G5" i="2"/>
  <c r="G9" i="2"/>
  <c r="G8" i="2"/>
  <c r="G7" i="2"/>
  <c r="G6" i="2"/>
  <c r="G4" i="2"/>
  <c r="O4" i="2"/>
  <c r="O5" i="2"/>
  <c r="O6" i="2"/>
  <c r="O7" i="2"/>
  <c r="O8" i="2"/>
  <c r="O9" i="2"/>
  <c r="O10" i="2"/>
  <c r="I10" i="2"/>
  <c r="N11" i="2"/>
  <c r="H4" i="2"/>
  <c r="H5" i="2"/>
  <c r="H6" i="2"/>
  <c r="H7" i="2"/>
  <c r="H8" i="2"/>
  <c r="H9" i="2"/>
  <c r="H10" i="2"/>
  <c r="B10" i="2"/>
  <c r="G11" i="2"/>
  <c r="N12" i="2"/>
  <c r="O4" i="1"/>
  <c r="O5" i="1"/>
  <c r="O6" i="1"/>
  <c r="O7" i="1"/>
  <c r="O8" i="1"/>
  <c r="O9" i="1"/>
  <c r="O10" i="1"/>
  <c r="I10" i="1"/>
  <c r="N11" i="1"/>
  <c r="H4" i="1"/>
  <c r="H5" i="1"/>
  <c r="H6" i="1"/>
  <c r="H7" i="1"/>
  <c r="H8" i="1"/>
  <c r="H9" i="1"/>
  <c r="H10" i="1"/>
  <c r="B10" i="1"/>
  <c r="G11" i="1"/>
  <c r="N12" i="1"/>
</calcChain>
</file>

<file path=xl/sharedStrings.xml><?xml version="1.0" encoding="utf-8"?>
<sst xmlns="http://schemas.openxmlformats.org/spreadsheetml/2006/main" count="115" uniqueCount="33">
  <si>
    <t>B-3</t>
    <phoneticPr fontId="2" type="noConversion"/>
  </si>
  <si>
    <t>B-1</t>
    <phoneticPr fontId="2" type="noConversion"/>
  </si>
  <si>
    <t>A-3</t>
    <phoneticPr fontId="2" type="noConversion"/>
  </si>
  <si>
    <t>A-2</t>
    <phoneticPr fontId="2" type="noConversion"/>
  </si>
  <si>
    <t>C-3</t>
    <phoneticPr fontId="2" type="noConversion"/>
  </si>
  <si>
    <t>C-1</t>
    <phoneticPr fontId="2" type="noConversion"/>
  </si>
  <si>
    <t>Mape</t>
    <phoneticPr fontId="2" type="noConversion"/>
  </si>
  <si>
    <t>best</t>
    <phoneticPr fontId="2" type="noConversion"/>
  </si>
  <si>
    <t>加權</t>
    <phoneticPr fontId="2" type="noConversion"/>
  </si>
  <si>
    <t>overall mape</t>
    <phoneticPr fontId="2" type="noConversion"/>
  </si>
  <si>
    <t>AM</t>
    <phoneticPr fontId="2" type="noConversion"/>
  </si>
  <si>
    <t>PM</t>
    <phoneticPr fontId="2" type="noConversion"/>
  </si>
  <si>
    <t>nonzero - count</t>
    <phoneticPr fontId="2" type="noConversion"/>
  </si>
  <si>
    <t>sum</t>
    <phoneticPr fontId="2" type="noConversion"/>
  </si>
  <si>
    <t>nonzero - truth</t>
    <phoneticPr fontId="2" type="noConversion"/>
  </si>
  <si>
    <t>AM</t>
    <phoneticPr fontId="2" type="noConversion"/>
  </si>
  <si>
    <t>PM</t>
    <phoneticPr fontId="2" type="noConversion"/>
  </si>
  <si>
    <t>Valid score</t>
    <phoneticPr fontId="2" type="noConversion"/>
  </si>
  <si>
    <t>trX missing</t>
    <phoneticPr fontId="2" type="noConversion"/>
  </si>
  <si>
    <t>trY missing</t>
    <phoneticPr fontId="2" type="noConversion"/>
  </si>
  <si>
    <t>9/13~10/17 missing</t>
    <phoneticPr fontId="2" type="noConversion"/>
  </si>
  <si>
    <t>valY missing</t>
    <phoneticPr fontId="2" type="noConversion"/>
  </si>
  <si>
    <t>valX missing</t>
    <phoneticPr fontId="2" type="noConversion"/>
  </si>
  <si>
    <t>0.255815991197(</t>
  </si>
  <si>
    <t>0.12266528597(</t>
  </si>
  <si>
    <t>0.134688226144(</t>
  </si>
  <si>
    <t>GRU+sample wieght</t>
    <phoneticPr fontId="2" type="noConversion"/>
  </si>
  <si>
    <t>LSTM + sample wieght</t>
    <phoneticPr fontId="2" type="noConversion"/>
  </si>
  <si>
    <t>LSTM Without sample wieght</t>
    <phoneticPr fontId="2" type="noConversion"/>
  </si>
  <si>
    <t>Note</t>
    <phoneticPr fontId="2" type="noConversion"/>
  </si>
  <si>
    <t>C use 6w</t>
    <phoneticPr fontId="2" type="noConversion"/>
  </si>
  <si>
    <t>AM</t>
    <phoneticPr fontId="2" type="noConversion"/>
  </si>
  <si>
    <t>GRU SEQ2SEQ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</si>
</sst>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/>
    <xf numFmtId="0" fontId="0" fillId="0" borderId="0" xfId="0" applyAlignment="1">
      <alignment horizontal="center"/>
    </xf>
  </cellXfs>
  <cellStyles count="3">
    <cellStyle name="一般" xfId="0" builtinId="0"/>
    <cellStyle name="已瀏覽過的超連結" xfId="2" builtinId="9" hidden="1"/>
    <cellStyle name="超連結" xfId="1" builtinId="8" hidden="1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A2" sqref="A2"/>
    </sheetView>
  </sheetViews>
  <sheetFormatPr baseColWidth="10" defaultRowHeight="15" x14ac:dyDescent="0.15"/>
  <cols>
    <col min="2" max="2" width="15.5" customWidth="1"/>
    <col min="9" max="9" width="13.6640625" customWidth="1"/>
  </cols>
  <sheetData>
    <row r="1" spans="1:15" x14ac:dyDescent="0.15">
      <c r="A1" s="8" t="s">
        <v>28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15">
      <c r="B2" s="8" t="s">
        <v>10</v>
      </c>
      <c r="C2" s="8"/>
      <c r="D2" s="8"/>
      <c r="E2" s="8"/>
      <c r="F2" s="8"/>
      <c r="G2" s="8"/>
      <c r="H2" s="8"/>
      <c r="I2" s="8" t="s">
        <v>11</v>
      </c>
      <c r="J2" s="8"/>
      <c r="K2" s="8"/>
      <c r="L2" s="8"/>
      <c r="M2" s="8"/>
      <c r="N2" s="8"/>
      <c r="O2" s="8"/>
    </row>
    <row r="3" spans="1:15" x14ac:dyDescent="0.15">
      <c r="A3" s="2"/>
      <c r="B3" s="2" t="s">
        <v>12</v>
      </c>
      <c r="C3" s="2">
        <v>3</v>
      </c>
      <c r="D3" s="2">
        <v>4</v>
      </c>
      <c r="E3" s="2">
        <v>5</v>
      </c>
      <c r="F3" s="2">
        <v>6</v>
      </c>
      <c r="G3" s="2" t="s">
        <v>7</v>
      </c>
      <c r="H3" s="2" t="s">
        <v>8</v>
      </c>
      <c r="I3" s="2" t="s">
        <v>14</v>
      </c>
      <c r="J3" s="2">
        <v>3</v>
      </c>
      <c r="K3" s="2">
        <v>4</v>
      </c>
      <c r="L3" s="2">
        <v>5</v>
      </c>
      <c r="M3" s="2">
        <v>6</v>
      </c>
      <c r="N3" s="2" t="s">
        <v>7</v>
      </c>
      <c r="O3" s="2" t="s">
        <v>8</v>
      </c>
    </row>
    <row r="4" spans="1:15" x14ac:dyDescent="0.15">
      <c r="A4" t="s">
        <v>0</v>
      </c>
      <c r="B4">
        <v>42</v>
      </c>
      <c r="C4" s="1">
        <v>0.167254097539</v>
      </c>
      <c r="D4">
        <v>0.167378140014</v>
      </c>
      <c r="E4">
        <v>0.16733250102</v>
      </c>
      <c r="F4">
        <v>0.17028604280699999</v>
      </c>
      <c r="G4" s="3">
        <v>0.167254097539</v>
      </c>
      <c r="H4">
        <f t="shared" ref="H4:H9" si="0">G4*B4</f>
        <v>7.0246720966379996</v>
      </c>
      <c r="I4">
        <v>40</v>
      </c>
      <c r="J4">
        <v>0.21977401815399999</v>
      </c>
      <c r="K4">
        <v>0.21985283304</v>
      </c>
      <c r="L4" s="1">
        <v>0.21661873717800001</v>
      </c>
      <c r="M4">
        <v>0.221968491504</v>
      </c>
      <c r="N4" s="3">
        <v>0.21661873717800001</v>
      </c>
      <c r="O4">
        <f t="shared" ref="O4:O9" si="1">N4*I4</f>
        <v>8.6647494871199999</v>
      </c>
    </row>
    <row r="5" spans="1:15" x14ac:dyDescent="0.15">
      <c r="A5" t="s">
        <v>1</v>
      </c>
      <c r="B5">
        <v>39</v>
      </c>
      <c r="C5">
        <v>0.138014915259</v>
      </c>
      <c r="D5" s="1">
        <v>0.12767799381600001</v>
      </c>
      <c r="E5">
        <v>0.13051390620600001</v>
      </c>
      <c r="F5">
        <v>0.12920955953300001</v>
      </c>
      <c r="G5" s="3">
        <v>0.12767799381600001</v>
      </c>
      <c r="H5">
        <f t="shared" si="0"/>
        <v>4.9794417588240005</v>
      </c>
      <c r="I5">
        <v>35</v>
      </c>
      <c r="J5">
        <v>0.23135218868999999</v>
      </c>
      <c r="K5">
        <v>0.222660892863</v>
      </c>
      <c r="L5" s="1">
        <v>0.211907419588</v>
      </c>
      <c r="M5">
        <v>0.22127788658200001</v>
      </c>
      <c r="N5" s="3">
        <v>0.211907419588</v>
      </c>
      <c r="O5">
        <f t="shared" si="1"/>
        <v>7.4167596855799998</v>
      </c>
    </row>
    <row r="6" spans="1:15" x14ac:dyDescent="0.15">
      <c r="A6" t="s">
        <v>2</v>
      </c>
      <c r="B6">
        <v>42</v>
      </c>
      <c r="C6">
        <v>0.23815250209300001</v>
      </c>
      <c r="D6">
        <v>0.243633626119</v>
      </c>
      <c r="E6" s="1">
        <v>0.23412465289100001</v>
      </c>
      <c r="F6">
        <v>0.24661828129300001</v>
      </c>
      <c r="G6" s="3">
        <v>0.23412465289100001</v>
      </c>
      <c r="H6">
        <f t="shared" si="0"/>
        <v>9.8332354214219997</v>
      </c>
      <c r="I6">
        <v>42</v>
      </c>
      <c r="J6">
        <v>0.120097678587</v>
      </c>
      <c r="K6">
        <v>0.122529071824</v>
      </c>
      <c r="L6" s="1">
        <v>0.120064251191</v>
      </c>
      <c r="M6">
        <v>0.125750722122</v>
      </c>
      <c r="N6" s="3">
        <v>0.120064251191</v>
      </c>
      <c r="O6">
        <f t="shared" si="1"/>
        <v>5.0426985500220001</v>
      </c>
    </row>
    <row r="7" spans="1:15" x14ac:dyDescent="0.15">
      <c r="A7" t="s">
        <v>3</v>
      </c>
      <c r="B7">
        <v>42</v>
      </c>
      <c r="C7">
        <v>0.17761472153399999</v>
      </c>
      <c r="D7" s="1">
        <v>0.15795374437199999</v>
      </c>
      <c r="E7">
        <v>0.18031451197600001</v>
      </c>
      <c r="F7">
        <v>0.16583108691699999</v>
      </c>
      <c r="G7" s="3">
        <v>0.15795374437199999</v>
      </c>
      <c r="H7">
        <f t="shared" si="0"/>
        <v>6.6340572636239994</v>
      </c>
      <c r="I7">
        <v>42</v>
      </c>
      <c r="J7">
        <v>0.134647220742</v>
      </c>
      <c r="K7" s="1">
        <v>0.13318054312200001</v>
      </c>
      <c r="L7">
        <v>0.13694197826499999</v>
      </c>
      <c r="M7">
        <v>0.13373515319199999</v>
      </c>
      <c r="N7" s="3">
        <v>0.13318054312200001</v>
      </c>
      <c r="O7">
        <f t="shared" si="1"/>
        <v>5.5935828111240005</v>
      </c>
    </row>
    <row r="8" spans="1:15" x14ac:dyDescent="0.15">
      <c r="A8" t="s">
        <v>4</v>
      </c>
      <c r="B8">
        <v>21</v>
      </c>
      <c r="C8" s="1">
        <v>0.25967947765299998</v>
      </c>
      <c r="D8">
        <v>0.26327381665900002</v>
      </c>
      <c r="E8">
        <v>0.26602221592399999</v>
      </c>
      <c r="F8">
        <v>0.28662099978700001</v>
      </c>
      <c r="G8" s="3">
        <v>0.25967947765299998</v>
      </c>
      <c r="H8">
        <f t="shared" si="0"/>
        <v>5.4532690307129998</v>
      </c>
      <c r="I8">
        <v>30</v>
      </c>
      <c r="J8">
        <v>0.24071794316799999</v>
      </c>
      <c r="K8">
        <v>0.24071794316799999</v>
      </c>
      <c r="L8" s="1">
        <v>0.23437087290600001</v>
      </c>
      <c r="M8">
        <v>0.245672358309</v>
      </c>
      <c r="N8" s="3">
        <v>0.23437087290600001</v>
      </c>
      <c r="O8">
        <f t="shared" si="1"/>
        <v>7.0311261871799999</v>
      </c>
    </row>
    <row r="9" spans="1:15" x14ac:dyDescent="0.15">
      <c r="A9" t="s">
        <v>5</v>
      </c>
      <c r="B9">
        <v>41</v>
      </c>
      <c r="C9">
        <v>0.12334183784199999</v>
      </c>
      <c r="D9" s="1">
        <v>0.122262280948</v>
      </c>
      <c r="E9">
        <v>0.123228719929</v>
      </c>
      <c r="F9">
        <v>0.12513636563300001</v>
      </c>
      <c r="G9" s="3">
        <v>0.122262280948</v>
      </c>
      <c r="H9">
        <f t="shared" si="0"/>
        <v>5.0127535188680001</v>
      </c>
      <c r="I9">
        <v>34</v>
      </c>
      <c r="J9">
        <v>0.19863736387200001</v>
      </c>
      <c r="K9">
        <v>0.20382204853700001</v>
      </c>
      <c r="L9" s="1">
        <v>0.19609856898</v>
      </c>
      <c r="M9">
        <v>0.20142500562900001</v>
      </c>
      <c r="N9" s="3">
        <v>0.19609856898</v>
      </c>
      <c r="O9">
        <f t="shared" si="1"/>
        <v>6.6673513453200002</v>
      </c>
    </row>
    <row r="10" spans="1:15" x14ac:dyDescent="0.15">
      <c r="A10" t="s">
        <v>13</v>
      </c>
      <c r="B10">
        <f>SUM(B4:B9)</f>
        <v>227</v>
      </c>
      <c r="H10">
        <f>SUM(H4:H9)</f>
        <v>38.937429090089005</v>
      </c>
      <c r="I10">
        <f>SUM(I4:I9)</f>
        <v>223</v>
      </c>
      <c r="O10">
        <f>SUM(O4:O9)</f>
        <v>40.416268066345999</v>
      </c>
    </row>
    <row r="11" spans="1:15" x14ac:dyDescent="0.15">
      <c r="A11" t="s">
        <v>6</v>
      </c>
      <c r="G11">
        <f>H10/B10</f>
        <v>0.17153052462594276</v>
      </c>
      <c r="N11">
        <f>O10/I10</f>
        <v>0.18123887025267266</v>
      </c>
    </row>
    <row r="12" spans="1:15" x14ac:dyDescent="0.15">
      <c r="A12" t="s">
        <v>9</v>
      </c>
      <c r="N12" s="4">
        <f>(N11*I10+G11*B10)/(B10+I10)</f>
        <v>0.17634154923652223</v>
      </c>
    </row>
    <row r="13" spans="1:15" x14ac:dyDescent="0.15">
      <c r="N13" s="4"/>
    </row>
    <row r="21" spans="2:12" x14ac:dyDescent="0.15">
      <c r="B21" t="s">
        <v>20</v>
      </c>
      <c r="C21" s="5" t="s">
        <v>15</v>
      </c>
      <c r="D21" s="5"/>
      <c r="E21" s="5"/>
      <c r="F21" s="5"/>
      <c r="G21" s="5"/>
      <c r="H21" s="5" t="s">
        <v>16</v>
      </c>
      <c r="I21" s="5"/>
      <c r="J21" s="5"/>
      <c r="K21" s="5"/>
      <c r="L21" s="5"/>
    </row>
    <row r="22" spans="2:12" x14ac:dyDescent="0.15">
      <c r="B22" s="5"/>
      <c r="C22" s="6" t="s">
        <v>18</v>
      </c>
      <c r="D22" s="6" t="s">
        <v>19</v>
      </c>
      <c r="E22" t="s">
        <v>22</v>
      </c>
      <c r="F22" t="s">
        <v>21</v>
      </c>
      <c r="G22" t="s">
        <v>17</v>
      </c>
      <c r="H22" s="6" t="s">
        <v>18</v>
      </c>
      <c r="I22" s="6" t="s">
        <v>19</v>
      </c>
      <c r="J22" t="s">
        <v>22</v>
      </c>
      <c r="K22" t="s">
        <v>21</v>
      </c>
      <c r="L22" t="s">
        <v>17</v>
      </c>
    </row>
    <row r="23" spans="2:12" x14ac:dyDescent="0.15">
      <c r="B23" s="5" t="s">
        <v>0</v>
      </c>
      <c r="C23" s="6">
        <v>22</v>
      </c>
      <c r="D23" s="6">
        <v>2</v>
      </c>
      <c r="E23">
        <v>8</v>
      </c>
      <c r="F23">
        <v>0</v>
      </c>
      <c r="G23" s="3">
        <v>0.167254097539</v>
      </c>
      <c r="H23">
        <v>1</v>
      </c>
      <c r="I23">
        <v>2</v>
      </c>
      <c r="J23">
        <v>2</v>
      </c>
      <c r="K23">
        <v>2</v>
      </c>
      <c r="L23" s="3">
        <v>0.21661873717800001</v>
      </c>
    </row>
    <row r="24" spans="2:12" x14ac:dyDescent="0.15">
      <c r="B24" s="5" t="s">
        <v>1</v>
      </c>
      <c r="C24" s="6">
        <v>37</v>
      </c>
      <c r="D24" s="6">
        <v>8</v>
      </c>
      <c r="E24">
        <v>8</v>
      </c>
      <c r="F24">
        <v>3</v>
      </c>
      <c r="G24" s="3">
        <v>0.12767799381600001</v>
      </c>
      <c r="H24">
        <v>14</v>
      </c>
      <c r="I24">
        <v>27</v>
      </c>
      <c r="J24">
        <v>5</v>
      </c>
      <c r="K24">
        <v>7</v>
      </c>
      <c r="L24" s="3">
        <v>0.211907419588</v>
      </c>
    </row>
    <row r="25" spans="2:12" x14ac:dyDescent="0.15">
      <c r="B25" s="5" t="s">
        <v>2</v>
      </c>
      <c r="C25" s="6">
        <v>3</v>
      </c>
      <c r="D25" s="6">
        <v>0</v>
      </c>
      <c r="E25">
        <v>0</v>
      </c>
      <c r="F25">
        <v>0</v>
      </c>
      <c r="G25" s="3">
        <v>0.23412465289100001</v>
      </c>
      <c r="H25">
        <v>1</v>
      </c>
      <c r="I25">
        <v>3</v>
      </c>
      <c r="J25">
        <v>2</v>
      </c>
      <c r="K25">
        <v>0</v>
      </c>
      <c r="L25" s="3">
        <v>0.120064251191</v>
      </c>
    </row>
    <row r="26" spans="2:12" x14ac:dyDescent="0.15">
      <c r="B26" s="5" t="s">
        <v>3</v>
      </c>
      <c r="C26" s="6">
        <v>4</v>
      </c>
      <c r="D26" s="6">
        <v>0</v>
      </c>
      <c r="E26">
        <v>1</v>
      </c>
      <c r="F26">
        <v>0</v>
      </c>
      <c r="G26" s="3">
        <v>0.15795374437199999</v>
      </c>
      <c r="H26">
        <v>0</v>
      </c>
      <c r="I26">
        <v>2</v>
      </c>
      <c r="J26">
        <v>2</v>
      </c>
      <c r="K26">
        <v>0</v>
      </c>
      <c r="L26" s="3">
        <v>0.13318054312200001</v>
      </c>
    </row>
    <row r="27" spans="2:12" x14ac:dyDescent="0.15">
      <c r="B27" s="5" t="s">
        <v>4</v>
      </c>
      <c r="C27" s="6">
        <v>105</v>
      </c>
      <c r="D27" s="6">
        <v>49</v>
      </c>
      <c r="E27">
        <v>28</v>
      </c>
      <c r="F27">
        <v>21</v>
      </c>
      <c r="G27" s="3">
        <v>0.25967947765299998</v>
      </c>
      <c r="H27">
        <v>19</v>
      </c>
      <c r="I27">
        <v>45</v>
      </c>
      <c r="J27">
        <v>7</v>
      </c>
      <c r="K27">
        <v>12</v>
      </c>
      <c r="L27" s="3">
        <v>0.23437087290600001</v>
      </c>
    </row>
    <row r="28" spans="2:12" x14ac:dyDescent="0.15">
      <c r="B28" s="5" t="s">
        <v>5</v>
      </c>
      <c r="C28" s="6">
        <v>35</v>
      </c>
      <c r="D28" s="6">
        <v>11</v>
      </c>
      <c r="E28">
        <v>14</v>
      </c>
      <c r="F28">
        <v>1</v>
      </c>
      <c r="G28" s="3">
        <v>0.122262280948</v>
      </c>
      <c r="H28">
        <v>13</v>
      </c>
      <c r="I28">
        <v>37</v>
      </c>
      <c r="J28">
        <v>2</v>
      </c>
      <c r="K28">
        <v>8</v>
      </c>
      <c r="L28" s="3">
        <v>0.19609856898</v>
      </c>
    </row>
  </sheetData>
  <mergeCells count="3">
    <mergeCell ref="B2:H2"/>
    <mergeCell ref="I2:O2"/>
    <mergeCell ref="A1:O1"/>
  </mergeCells>
  <phoneticPr fontId="2" type="noConversion"/>
  <conditionalFormatting sqref="C23:F28">
    <cfRule type="colorScale" priority="5">
      <colorScale>
        <cfvo type="min"/>
        <cfvo type="max"/>
        <color rgb="FFFCFCFF"/>
        <color rgb="FFF8696B"/>
      </colorScale>
    </cfRule>
  </conditionalFormatting>
  <conditionalFormatting sqref="G23:G28">
    <cfRule type="colorScale" priority="3">
      <colorScale>
        <cfvo type="min"/>
        <cfvo type="max"/>
        <color rgb="FFFCFCFF"/>
        <color rgb="FFF8696B"/>
      </colorScale>
    </cfRule>
  </conditionalFormatting>
  <conditionalFormatting sqref="H23:K28">
    <cfRule type="colorScale" priority="2">
      <colorScale>
        <cfvo type="min"/>
        <cfvo type="max"/>
        <color rgb="FFFCFCFF"/>
        <color rgb="FFF8696B"/>
      </colorScale>
    </cfRule>
  </conditionalFormatting>
  <conditionalFormatting sqref="L23:L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A2" workbookViewId="0">
      <selection activeCell="L17" sqref="L17"/>
    </sheetView>
  </sheetViews>
  <sheetFormatPr baseColWidth="10" defaultRowHeight="15" x14ac:dyDescent="0.15"/>
  <cols>
    <col min="2" max="2" width="13.1640625" customWidth="1"/>
  </cols>
  <sheetData>
    <row r="1" spans="1:15" x14ac:dyDescent="0.15">
      <c r="A1" s="8" t="s">
        <v>27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15">
      <c r="B2" s="8" t="s">
        <v>10</v>
      </c>
      <c r="C2" s="8"/>
      <c r="D2" s="8"/>
      <c r="E2" s="8"/>
      <c r="F2" s="8"/>
      <c r="G2" s="8"/>
      <c r="H2" s="8"/>
      <c r="I2" s="8" t="s">
        <v>11</v>
      </c>
      <c r="J2" s="8"/>
      <c r="K2" s="8"/>
      <c r="L2" s="8"/>
      <c r="M2" s="8"/>
      <c r="N2" s="8"/>
      <c r="O2" s="8"/>
    </row>
    <row r="3" spans="1:15" x14ac:dyDescent="0.15">
      <c r="A3" s="2"/>
      <c r="B3" s="2" t="s">
        <v>12</v>
      </c>
      <c r="C3" s="2">
        <v>3</v>
      </c>
      <c r="D3" s="2">
        <v>4</v>
      </c>
      <c r="E3" s="2">
        <v>5</v>
      </c>
      <c r="F3" s="2">
        <v>6</v>
      </c>
      <c r="G3" s="2" t="s">
        <v>7</v>
      </c>
      <c r="H3" s="2" t="s">
        <v>8</v>
      </c>
      <c r="I3" s="2" t="s">
        <v>14</v>
      </c>
      <c r="J3" s="2">
        <v>3</v>
      </c>
      <c r="K3" s="2">
        <v>4</v>
      </c>
      <c r="L3" s="2">
        <v>5</v>
      </c>
      <c r="M3" s="2">
        <v>6</v>
      </c>
      <c r="N3" s="2" t="s">
        <v>7</v>
      </c>
      <c r="O3" s="2" t="s">
        <v>8</v>
      </c>
    </row>
    <row r="4" spans="1:15" x14ac:dyDescent="0.15">
      <c r="A4" t="s">
        <v>0</v>
      </c>
      <c r="B4">
        <v>42</v>
      </c>
      <c r="C4" s="7">
        <v>0.16345701950899999</v>
      </c>
      <c r="D4" s="7">
        <v>0.16202512197300001</v>
      </c>
      <c r="E4" s="7">
        <v>0.161243143083</v>
      </c>
      <c r="F4" s="7">
        <v>0.165034260761</v>
      </c>
      <c r="G4" s="7">
        <f>MIN(C4:F4)</f>
        <v>0.161243143083</v>
      </c>
      <c r="H4" s="7">
        <f t="shared" ref="H4:H9" si="0">G4*B4</f>
        <v>6.7722120094860001</v>
      </c>
      <c r="I4" s="7">
        <v>40</v>
      </c>
      <c r="J4" s="7">
        <v>0.216256533881</v>
      </c>
      <c r="K4" s="7">
        <v>0.216990096163</v>
      </c>
      <c r="L4" s="7">
        <v>0.216722100615</v>
      </c>
      <c r="M4" s="7">
        <v>0.21761848838600001</v>
      </c>
      <c r="N4" s="7">
        <f t="shared" ref="N4:N9" si="1">MIN(J4:M4)</f>
        <v>0.216256533881</v>
      </c>
      <c r="O4">
        <f t="shared" ref="O4:O9" si="2">N4*I4</f>
        <v>8.6502613552399996</v>
      </c>
    </row>
    <row r="5" spans="1:15" x14ac:dyDescent="0.15">
      <c r="A5" t="s">
        <v>1</v>
      </c>
      <c r="B5">
        <v>39</v>
      </c>
      <c r="C5" s="7">
        <v>0.132358826205</v>
      </c>
      <c r="D5" s="7">
        <v>0.12735753327499999</v>
      </c>
      <c r="E5" s="7">
        <v>0.12809435968800001</v>
      </c>
      <c r="F5" s="7">
        <v>0.127861500849</v>
      </c>
      <c r="G5" s="7">
        <f>MIN(B5:F5)</f>
        <v>0.12735753327499999</v>
      </c>
      <c r="H5" s="7">
        <f t="shared" si="0"/>
        <v>4.9669437977249995</v>
      </c>
      <c r="I5" s="7">
        <v>35</v>
      </c>
      <c r="J5" s="7">
        <v>0.218426347055</v>
      </c>
      <c r="K5" s="7">
        <v>0.206977029078</v>
      </c>
      <c r="L5" s="7">
        <v>0.19651137313700001</v>
      </c>
      <c r="M5" s="7">
        <v>0.21025181654399999</v>
      </c>
      <c r="N5" s="7">
        <f t="shared" si="1"/>
        <v>0.19651137313700001</v>
      </c>
      <c r="O5">
        <f t="shared" si="2"/>
        <v>6.8778980597950001</v>
      </c>
    </row>
    <row r="6" spans="1:15" x14ac:dyDescent="0.15">
      <c r="A6" t="s">
        <v>2</v>
      </c>
      <c r="B6">
        <v>42</v>
      </c>
      <c r="C6" s="7">
        <v>0.25749626632900002</v>
      </c>
      <c r="D6" s="7">
        <v>0.25401285592099998</v>
      </c>
      <c r="E6" s="7" t="s">
        <v>23</v>
      </c>
      <c r="F6" s="7">
        <v>0.25843868468800002</v>
      </c>
      <c r="G6" s="7">
        <f>MIN(C6:F6)</f>
        <v>0.25401285592099998</v>
      </c>
      <c r="H6" s="7">
        <f t="shared" si="0"/>
        <v>10.668539948682</v>
      </c>
      <c r="I6" s="7">
        <v>42</v>
      </c>
      <c r="J6" s="7">
        <v>0.121452613118</v>
      </c>
      <c r="K6" s="7">
        <v>0.12044116870300001</v>
      </c>
      <c r="L6" s="7" t="s">
        <v>24</v>
      </c>
      <c r="M6" s="7">
        <v>0.122421901317</v>
      </c>
      <c r="N6" s="7">
        <f t="shared" si="1"/>
        <v>0.12044116870300001</v>
      </c>
      <c r="O6">
        <f t="shared" si="2"/>
        <v>5.0585290855260006</v>
      </c>
    </row>
    <row r="7" spans="1:15" x14ac:dyDescent="0.15">
      <c r="A7" t="s">
        <v>3</v>
      </c>
      <c r="B7">
        <v>42</v>
      </c>
      <c r="C7" s="7">
        <v>0.19496574679799999</v>
      </c>
      <c r="D7" s="7">
        <v>0.17563875366000001</v>
      </c>
      <c r="E7" s="7">
        <v>0.17743157213300001</v>
      </c>
      <c r="F7" s="7">
        <v>0.16736483518100001</v>
      </c>
      <c r="G7" s="7">
        <f>MIN(C7:F7)</f>
        <v>0.16736483518100001</v>
      </c>
      <c r="H7" s="7">
        <f t="shared" si="0"/>
        <v>7.0293230776020001</v>
      </c>
      <c r="I7" s="7">
        <v>42</v>
      </c>
      <c r="J7" s="7">
        <v>0.137179957637</v>
      </c>
      <c r="K7" s="7" t="s">
        <v>25</v>
      </c>
      <c r="L7" s="7">
        <v>0.13178920545100001</v>
      </c>
      <c r="M7" s="7">
        <v>0.12862514926800001</v>
      </c>
      <c r="N7" s="7">
        <f t="shared" si="1"/>
        <v>0.12862514926800001</v>
      </c>
      <c r="O7">
        <f t="shared" si="2"/>
        <v>5.4022562692560001</v>
      </c>
    </row>
    <row r="8" spans="1:15" x14ac:dyDescent="0.15">
      <c r="A8" t="s">
        <v>4</v>
      </c>
      <c r="B8">
        <v>21</v>
      </c>
      <c r="C8" s="7">
        <v>0.24257379789799999</v>
      </c>
      <c r="D8" s="7">
        <v>0.25497575032499997</v>
      </c>
      <c r="E8" s="7">
        <v>0.25893265005100002</v>
      </c>
      <c r="F8" s="7">
        <v>0.25607244499600001</v>
      </c>
      <c r="G8" s="7">
        <f>MIN(C8:F8)</f>
        <v>0.24257379789799999</v>
      </c>
      <c r="H8" s="7">
        <f t="shared" si="0"/>
        <v>5.0940497558579994</v>
      </c>
      <c r="I8" s="7">
        <v>30</v>
      </c>
      <c r="J8" s="7">
        <v>0.231335703171</v>
      </c>
      <c r="K8" s="7">
        <v>0.23365395731399999</v>
      </c>
      <c r="L8" s="7">
        <v>0.23073066361</v>
      </c>
      <c r="M8" s="7">
        <v>0.22912174598900001</v>
      </c>
      <c r="N8" s="7">
        <f t="shared" si="1"/>
        <v>0.22912174598900001</v>
      </c>
      <c r="O8">
        <f t="shared" si="2"/>
        <v>6.8736523796700002</v>
      </c>
    </row>
    <row r="9" spans="1:15" x14ac:dyDescent="0.15">
      <c r="A9" t="s">
        <v>5</v>
      </c>
      <c r="B9">
        <v>41</v>
      </c>
      <c r="C9" s="7">
        <v>0.12175419410299999</v>
      </c>
      <c r="D9" s="7">
        <v>0.119438384168</v>
      </c>
      <c r="E9" s="7">
        <v>0.124343785392</v>
      </c>
      <c r="F9" s="7">
        <v>0.123975627716</v>
      </c>
      <c r="G9" s="7">
        <f>MIN(C9:F9)</f>
        <v>0.119438384168</v>
      </c>
      <c r="H9" s="7">
        <f t="shared" si="0"/>
        <v>4.8969737508879998</v>
      </c>
      <c r="I9" s="7">
        <v>34</v>
      </c>
      <c r="J9" s="7">
        <v>0.200655712879</v>
      </c>
      <c r="K9" s="7">
        <v>0.20411725882000001</v>
      </c>
      <c r="L9" s="7">
        <v>0.203128762932</v>
      </c>
      <c r="M9" s="7">
        <v>0.20361764636499999</v>
      </c>
      <c r="N9" s="7">
        <f t="shared" si="1"/>
        <v>0.200655712879</v>
      </c>
      <c r="O9">
        <f t="shared" si="2"/>
        <v>6.8222942378860001</v>
      </c>
    </row>
    <row r="10" spans="1:15" x14ac:dyDescent="0.15">
      <c r="A10" t="s">
        <v>13</v>
      </c>
      <c r="B10">
        <f>SUM(B4:B9)</f>
        <v>227</v>
      </c>
      <c r="H10">
        <f>SUM(H4:H9)</f>
        <v>39.428042340240999</v>
      </c>
      <c r="I10">
        <f>SUM(I4:I9)</f>
        <v>223</v>
      </c>
      <c r="O10">
        <f>SUM(O4:O9)</f>
        <v>39.684891387373</v>
      </c>
    </row>
    <row r="11" spans="1:15" x14ac:dyDescent="0.15">
      <c r="A11" t="s">
        <v>6</v>
      </c>
      <c r="G11">
        <f>H10/B10</f>
        <v>0.1736918164768326</v>
      </c>
      <c r="N11">
        <f>O10/I10</f>
        <v>0.17795915420346636</v>
      </c>
    </row>
    <row r="12" spans="1:15" x14ac:dyDescent="0.15">
      <c r="A12" t="s">
        <v>9</v>
      </c>
      <c r="N12" s="4">
        <f>(N11*I10+G11*B10)/(B10+I10)</f>
        <v>0.1758065193946978</v>
      </c>
    </row>
    <row r="13" spans="1:15" x14ac:dyDescent="0.15">
      <c r="N13" s="4"/>
    </row>
    <row r="21" spans="2:12" x14ac:dyDescent="0.15">
      <c r="B21" t="s">
        <v>20</v>
      </c>
      <c r="C21" s="5" t="s">
        <v>15</v>
      </c>
      <c r="D21" s="5"/>
      <c r="E21" s="5"/>
      <c r="F21" s="5"/>
      <c r="G21" s="5"/>
      <c r="H21" s="5" t="s">
        <v>11</v>
      </c>
      <c r="I21" s="5"/>
      <c r="J21" s="5"/>
      <c r="K21" s="5"/>
      <c r="L21" s="5"/>
    </row>
    <row r="22" spans="2:12" x14ac:dyDescent="0.15">
      <c r="B22" s="5"/>
      <c r="C22" s="6" t="s">
        <v>18</v>
      </c>
      <c r="D22" s="6" t="s">
        <v>19</v>
      </c>
      <c r="E22" t="s">
        <v>22</v>
      </c>
      <c r="F22" t="s">
        <v>21</v>
      </c>
      <c r="G22" t="s">
        <v>17</v>
      </c>
      <c r="H22" s="6" t="s">
        <v>18</v>
      </c>
      <c r="I22" s="6" t="s">
        <v>19</v>
      </c>
      <c r="J22" t="s">
        <v>22</v>
      </c>
      <c r="K22" t="s">
        <v>21</v>
      </c>
      <c r="L22" t="s">
        <v>17</v>
      </c>
    </row>
    <row r="23" spans="2:12" x14ac:dyDescent="0.15">
      <c r="B23" s="5" t="s">
        <v>0</v>
      </c>
      <c r="C23" s="6">
        <v>22</v>
      </c>
      <c r="D23" s="6">
        <v>2</v>
      </c>
      <c r="E23">
        <v>8</v>
      </c>
      <c r="F23">
        <v>0</v>
      </c>
      <c r="G23" s="3">
        <v>0.167254097539</v>
      </c>
      <c r="H23">
        <v>1</v>
      </c>
      <c r="I23">
        <v>2</v>
      </c>
      <c r="J23">
        <v>2</v>
      </c>
      <c r="K23">
        <v>2</v>
      </c>
      <c r="L23" s="3">
        <v>0.21661873717800001</v>
      </c>
    </row>
    <row r="24" spans="2:12" x14ac:dyDescent="0.15">
      <c r="B24" s="5" t="s">
        <v>1</v>
      </c>
      <c r="C24" s="6">
        <v>37</v>
      </c>
      <c r="D24" s="6">
        <v>8</v>
      </c>
      <c r="E24">
        <v>8</v>
      </c>
      <c r="F24">
        <v>3</v>
      </c>
      <c r="G24" s="3">
        <v>0.12767799381600001</v>
      </c>
      <c r="H24">
        <v>14</v>
      </c>
      <c r="I24">
        <v>27</v>
      </c>
      <c r="J24">
        <v>5</v>
      </c>
      <c r="K24">
        <v>7</v>
      </c>
      <c r="L24" s="3">
        <v>0.211907419588</v>
      </c>
    </row>
    <row r="25" spans="2:12" x14ac:dyDescent="0.15">
      <c r="B25" s="5" t="s">
        <v>2</v>
      </c>
      <c r="C25" s="6">
        <v>3</v>
      </c>
      <c r="D25" s="6">
        <v>0</v>
      </c>
      <c r="E25">
        <v>0</v>
      </c>
      <c r="F25">
        <v>0</v>
      </c>
      <c r="G25" s="3">
        <v>0.23412465289100001</v>
      </c>
      <c r="H25">
        <v>1</v>
      </c>
      <c r="I25">
        <v>3</v>
      </c>
      <c r="J25">
        <v>2</v>
      </c>
      <c r="K25">
        <v>0</v>
      </c>
      <c r="L25" s="3">
        <v>0.120064251191</v>
      </c>
    </row>
    <row r="26" spans="2:12" x14ac:dyDescent="0.15">
      <c r="B26" s="5" t="s">
        <v>3</v>
      </c>
      <c r="C26" s="6">
        <v>4</v>
      </c>
      <c r="D26" s="6">
        <v>0</v>
      </c>
      <c r="E26">
        <v>1</v>
      </c>
      <c r="F26">
        <v>0</v>
      </c>
      <c r="G26" s="3">
        <v>0.15795374437199999</v>
      </c>
      <c r="H26">
        <v>0</v>
      </c>
      <c r="I26">
        <v>2</v>
      </c>
      <c r="J26">
        <v>2</v>
      </c>
      <c r="K26">
        <v>0</v>
      </c>
      <c r="L26" s="3">
        <v>0.13318054312200001</v>
      </c>
    </row>
    <row r="27" spans="2:12" x14ac:dyDescent="0.15">
      <c r="B27" s="5" t="s">
        <v>4</v>
      </c>
      <c r="C27" s="6">
        <v>105</v>
      </c>
      <c r="D27" s="6">
        <v>49</v>
      </c>
      <c r="E27">
        <v>28</v>
      </c>
      <c r="F27">
        <v>21</v>
      </c>
      <c r="G27" s="3">
        <v>0.25967947765299998</v>
      </c>
      <c r="H27">
        <v>19</v>
      </c>
      <c r="I27">
        <v>45</v>
      </c>
      <c r="J27">
        <v>7</v>
      </c>
      <c r="K27">
        <v>12</v>
      </c>
      <c r="L27" s="3">
        <v>0.23437087290600001</v>
      </c>
    </row>
    <row r="28" spans="2:12" x14ac:dyDescent="0.15">
      <c r="B28" s="5" t="s">
        <v>5</v>
      </c>
      <c r="C28" s="6">
        <v>35</v>
      </c>
      <c r="D28" s="6">
        <v>11</v>
      </c>
      <c r="E28">
        <v>14</v>
      </c>
      <c r="F28">
        <v>1</v>
      </c>
      <c r="G28" s="3">
        <v>0.122262280948</v>
      </c>
      <c r="H28">
        <v>13</v>
      </c>
      <c r="I28">
        <v>37</v>
      </c>
      <c r="J28">
        <v>2</v>
      </c>
      <c r="K28">
        <v>8</v>
      </c>
      <c r="L28" s="3">
        <v>0.19609856898</v>
      </c>
    </row>
  </sheetData>
  <mergeCells count="3">
    <mergeCell ref="A1:O1"/>
    <mergeCell ref="B2:H2"/>
    <mergeCell ref="I2:O2"/>
  </mergeCells>
  <phoneticPr fontId="2" type="noConversion"/>
  <conditionalFormatting sqref="C23:F28">
    <cfRule type="colorScale" priority="17">
      <colorScale>
        <cfvo type="min"/>
        <cfvo type="max"/>
        <color rgb="FFFCFCFF"/>
        <color rgb="FFF8696B"/>
      </colorScale>
    </cfRule>
  </conditionalFormatting>
  <conditionalFormatting sqref="G23:G28">
    <cfRule type="colorScale" priority="16">
      <colorScale>
        <cfvo type="min"/>
        <cfvo type="max"/>
        <color rgb="FFFCFCFF"/>
        <color rgb="FFF8696B"/>
      </colorScale>
    </cfRule>
  </conditionalFormatting>
  <conditionalFormatting sqref="H23:K28">
    <cfRule type="colorScale" priority="15">
      <colorScale>
        <cfvo type="min"/>
        <cfvo type="max"/>
        <color rgb="FFFCFCFF"/>
        <color rgb="FFF8696B"/>
      </colorScale>
    </cfRule>
  </conditionalFormatting>
  <conditionalFormatting sqref="L23:L28">
    <cfRule type="colorScale" priority="14">
      <colorScale>
        <cfvo type="min"/>
        <cfvo type="max"/>
        <color rgb="FFFCFCFF"/>
        <color rgb="FFF8696B"/>
      </colorScale>
    </cfRule>
  </conditionalFormatting>
  <conditionalFormatting sqref="C4:G4">
    <cfRule type="top10" dxfId="47" priority="12" bottom="1" rank="1"/>
  </conditionalFormatting>
  <conditionalFormatting sqref="C5:G5">
    <cfRule type="top10" dxfId="46" priority="11" bottom="1" rank="1"/>
  </conditionalFormatting>
  <conditionalFormatting sqref="C6:G6">
    <cfRule type="top10" dxfId="45" priority="10" bottom="1" rank="1"/>
  </conditionalFormatting>
  <conditionalFormatting sqref="C7:G7">
    <cfRule type="top10" dxfId="44" priority="9" bottom="1" rank="1"/>
  </conditionalFormatting>
  <conditionalFormatting sqref="C8:G8">
    <cfRule type="top10" dxfId="43" priority="8" bottom="1" rank="1"/>
  </conditionalFormatting>
  <conditionalFormatting sqref="C9:G9">
    <cfRule type="top10" dxfId="42" priority="7" bottom="1" rank="1"/>
  </conditionalFormatting>
  <conditionalFormatting sqref="J4:N4">
    <cfRule type="top10" dxfId="41" priority="6" bottom="1" rank="1"/>
  </conditionalFormatting>
  <conditionalFormatting sqref="J5:N5">
    <cfRule type="top10" dxfId="40" priority="5" bottom="1" rank="1"/>
  </conditionalFormatting>
  <conditionalFormatting sqref="J6:N6">
    <cfRule type="top10" dxfId="39" priority="4" bottom="1" rank="1"/>
  </conditionalFormatting>
  <conditionalFormatting sqref="J7:N7">
    <cfRule type="top10" dxfId="38" priority="3" bottom="1" rank="1"/>
  </conditionalFormatting>
  <conditionalFormatting sqref="J8:N8">
    <cfRule type="top10" dxfId="37" priority="2" bottom="1" rank="1"/>
  </conditionalFormatting>
  <conditionalFormatting sqref="J9:N9">
    <cfRule type="top10" dxfId="36" priority="1" bottom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sqref="A1:O15"/>
    </sheetView>
  </sheetViews>
  <sheetFormatPr baseColWidth="10" defaultRowHeight="15" x14ac:dyDescent="0.15"/>
  <sheetData>
    <row r="1" spans="1:15" x14ac:dyDescent="0.15">
      <c r="A1" s="8" t="s">
        <v>26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15">
      <c r="B2" s="8" t="s">
        <v>10</v>
      </c>
      <c r="C2" s="8"/>
      <c r="D2" s="8"/>
      <c r="E2" s="8"/>
      <c r="F2" s="8"/>
      <c r="G2" s="8"/>
      <c r="H2" s="8"/>
      <c r="I2" s="8" t="s">
        <v>11</v>
      </c>
      <c r="J2" s="8"/>
      <c r="K2" s="8"/>
      <c r="L2" s="8"/>
      <c r="M2" s="8"/>
      <c r="N2" s="8"/>
      <c r="O2" s="8"/>
    </row>
    <row r="3" spans="1:15" x14ac:dyDescent="0.15">
      <c r="A3" s="2"/>
      <c r="B3" s="2" t="s">
        <v>12</v>
      </c>
      <c r="C3" s="2">
        <v>3</v>
      </c>
      <c r="D3" s="2">
        <v>4</v>
      </c>
      <c r="E3" s="2">
        <v>5</v>
      </c>
      <c r="F3" s="2">
        <v>6</v>
      </c>
      <c r="G3" s="2" t="s">
        <v>7</v>
      </c>
      <c r="H3" s="2" t="s">
        <v>8</v>
      </c>
      <c r="I3" s="2" t="s">
        <v>14</v>
      </c>
      <c r="J3" s="2">
        <v>3</v>
      </c>
      <c r="K3" s="2">
        <v>4</v>
      </c>
      <c r="L3" s="2">
        <v>5</v>
      </c>
      <c r="M3" s="2">
        <v>6</v>
      </c>
      <c r="N3" s="2" t="s">
        <v>7</v>
      </c>
      <c r="O3" s="2" t="s">
        <v>8</v>
      </c>
    </row>
    <row r="4" spans="1:15" x14ac:dyDescent="0.15">
      <c r="A4" t="s">
        <v>0</v>
      </c>
      <c r="B4">
        <v>42</v>
      </c>
      <c r="C4" s="7">
        <v>0.16670193547199999</v>
      </c>
      <c r="D4" s="7">
        <v>0.165848411443</v>
      </c>
      <c r="E4" s="7">
        <v>0.16385390186099999</v>
      </c>
      <c r="F4" s="7">
        <v>0.16616639331800001</v>
      </c>
      <c r="G4" s="7">
        <f>MIN(C4:F4)</f>
        <v>0.16385390186099999</v>
      </c>
      <c r="H4" s="7">
        <f t="shared" ref="H4:H9" si="0">G4*B4</f>
        <v>6.8818638781619992</v>
      </c>
      <c r="I4" s="7">
        <v>40</v>
      </c>
      <c r="J4" s="7">
        <v>0.21890638006599999</v>
      </c>
      <c r="K4" s="7">
        <v>0.21401646796599999</v>
      </c>
      <c r="L4" s="7">
        <v>0.21989643466299999</v>
      </c>
      <c r="M4" s="7">
        <v>0.21711400125800001</v>
      </c>
      <c r="N4" s="7">
        <f t="shared" ref="N4:N9" si="1">MIN(J4:M4)</f>
        <v>0.21401646796599999</v>
      </c>
      <c r="O4">
        <f t="shared" ref="O4:O9" si="2">N4*I4</f>
        <v>8.5606587186399992</v>
      </c>
    </row>
    <row r="5" spans="1:15" x14ac:dyDescent="0.15">
      <c r="A5" t="s">
        <v>1</v>
      </c>
      <c r="B5">
        <v>39</v>
      </c>
      <c r="C5" s="7">
        <v>0.137693574274</v>
      </c>
      <c r="D5" s="7">
        <v>0.123150001979</v>
      </c>
      <c r="E5" s="7">
        <v>0.12572299934</v>
      </c>
      <c r="F5" s="7">
        <v>0.12428712659299999</v>
      </c>
      <c r="G5" s="7">
        <f>MIN(B5:F5)</f>
        <v>0.123150001979</v>
      </c>
      <c r="H5" s="7">
        <f t="shared" si="0"/>
        <v>4.8028500771809997</v>
      </c>
      <c r="I5" s="7">
        <v>35</v>
      </c>
      <c r="J5" s="7">
        <v>0.20139161870399999</v>
      </c>
      <c r="K5" s="7">
        <v>0.181606587864</v>
      </c>
      <c r="L5" s="7">
        <v>0.18797280544700001</v>
      </c>
      <c r="M5" s="7">
        <v>0.19610805026</v>
      </c>
      <c r="N5" s="7">
        <f t="shared" si="1"/>
        <v>0.181606587864</v>
      </c>
      <c r="O5">
        <f t="shared" si="2"/>
        <v>6.3562305752399997</v>
      </c>
    </row>
    <row r="6" spans="1:15" x14ac:dyDescent="0.15">
      <c r="A6" t="s">
        <v>2</v>
      </c>
      <c r="B6">
        <v>42</v>
      </c>
      <c r="C6" s="7">
        <v>0.256500250037</v>
      </c>
      <c r="D6" s="7">
        <v>0.23862054136999999</v>
      </c>
      <c r="E6" s="7">
        <v>0.24924588639100001</v>
      </c>
      <c r="F6" s="7">
        <v>0.25348142507100002</v>
      </c>
      <c r="G6" s="7">
        <f>MIN(C6:F6)</f>
        <v>0.23862054136999999</v>
      </c>
      <c r="H6" s="7">
        <f t="shared" si="0"/>
        <v>10.022062737540001</v>
      </c>
      <c r="I6" s="7">
        <v>42</v>
      </c>
      <c r="J6" s="7">
        <v>0.12569116209199999</v>
      </c>
      <c r="K6" s="7">
        <v>0.12255697039000001</v>
      </c>
      <c r="L6" s="7">
        <v>0.12505606653000001</v>
      </c>
      <c r="M6" s="7">
        <v>0.12365374998299999</v>
      </c>
      <c r="N6" s="7">
        <f t="shared" si="1"/>
        <v>0.12255697039000001</v>
      </c>
      <c r="O6">
        <f t="shared" si="2"/>
        <v>5.1473927563800004</v>
      </c>
    </row>
    <row r="7" spans="1:15" x14ac:dyDescent="0.15">
      <c r="A7" t="s">
        <v>3</v>
      </c>
      <c r="B7">
        <v>42</v>
      </c>
      <c r="C7" s="7">
        <v>0.16735003251899999</v>
      </c>
      <c r="D7" s="7">
        <v>0.177481107423</v>
      </c>
      <c r="E7" s="7">
        <v>0.16835019858299999</v>
      </c>
      <c r="F7" s="7">
        <v>0.17337773529100001</v>
      </c>
      <c r="G7" s="7">
        <f>MIN(C7:F7)</f>
        <v>0.16735003251899999</v>
      </c>
      <c r="H7" s="7">
        <f t="shared" si="0"/>
        <v>7.0287013657979998</v>
      </c>
      <c r="I7" s="7">
        <v>42</v>
      </c>
      <c r="J7" s="7">
        <v>0.124797269591</v>
      </c>
      <c r="K7" s="7">
        <v>0.12751697560899999</v>
      </c>
      <c r="L7" s="7">
        <v>0.12806564479800001</v>
      </c>
      <c r="M7" s="7">
        <v>0.127887947823</v>
      </c>
      <c r="N7" s="7">
        <f t="shared" si="1"/>
        <v>0.124797269591</v>
      </c>
      <c r="O7">
        <f t="shared" si="2"/>
        <v>5.2414853228220002</v>
      </c>
    </row>
    <row r="8" spans="1:15" x14ac:dyDescent="0.15">
      <c r="A8" t="s">
        <v>4</v>
      </c>
      <c r="B8">
        <v>21</v>
      </c>
      <c r="C8" s="7">
        <v>0.25652376441000002</v>
      </c>
      <c r="D8" s="7">
        <v>0.25702729127700003</v>
      </c>
      <c r="E8" s="7">
        <v>0.25807125039099998</v>
      </c>
      <c r="F8" s="7">
        <v>0.25558031717399998</v>
      </c>
      <c r="G8" s="7">
        <f>MIN(C8:F8)</f>
        <v>0.25558031717399998</v>
      </c>
      <c r="H8" s="7">
        <f t="shared" si="0"/>
        <v>5.3671866606539993</v>
      </c>
      <c r="I8" s="7">
        <v>30</v>
      </c>
      <c r="J8" s="7">
        <v>0.229083875667</v>
      </c>
      <c r="K8" s="7">
        <v>0.23040326436</v>
      </c>
      <c r="L8" s="7">
        <v>0.23292462437899999</v>
      </c>
      <c r="M8" s="7">
        <v>0.22892146018699999</v>
      </c>
      <c r="N8" s="7">
        <f t="shared" si="1"/>
        <v>0.22892146018699999</v>
      </c>
      <c r="O8">
        <f t="shared" si="2"/>
        <v>6.8676438056099993</v>
      </c>
    </row>
    <row r="9" spans="1:15" x14ac:dyDescent="0.15">
      <c r="A9" t="s">
        <v>5</v>
      </c>
      <c r="B9">
        <v>41</v>
      </c>
      <c r="C9" s="7">
        <v>0.123868847307</v>
      </c>
      <c r="D9" s="7">
        <v>0.12087091149900001</v>
      </c>
      <c r="E9" s="7">
        <v>0.123303006824</v>
      </c>
      <c r="F9" s="7">
        <v>0.120486220571</v>
      </c>
      <c r="G9" s="7">
        <f>MIN(C9:F9)</f>
        <v>0.120486220571</v>
      </c>
      <c r="H9" s="7">
        <f t="shared" si="0"/>
        <v>4.9399350434110003</v>
      </c>
      <c r="I9" s="7">
        <v>34</v>
      </c>
      <c r="J9" s="7">
        <v>0.19528082663099999</v>
      </c>
      <c r="K9" s="7">
        <v>0.182394093004</v>
      </c>
      <c r="L9" s="7">
        <v>0.19782786845899999</v>
      </c>
      <c r="M9" s="7">
        <v>0.203311397724</v>
      </c>
      <c r="N9" s="7">
        <f t="shared" si="1"/>
        <v>0.182394093004</v>
      </c>
      <c r="O9">
        <f t="shared" si="2"/>
        <v>6.2013991621360001</v>
      </c>
    </row>
    <row r="10" spans="1:15" x14ac:dyDescent="0.15">
      <c r="A10" t="s">
        <v>13</v>
      </c>
      <c r="B10">
        <f>SUM(B4:B9)</f>
        <v>227</v>
      </c>
      <c r="H10">
        <f>SUM(H4:H9)</f>
        <v>39.042599762745994</v>
      </c>
      <c r="I10">
        <f>SUM(I4:I9)</f>
        <v>223</v>
      </c>
      <c r="O10">
        <f>SUM(O4:O9)</f>
        <v>38.374810340827999</v>
      </c>
    </row>
    <row r="11" spans="1:15" x14ac:dyDescent="0.15">
      <c r="A11" t="s">
        <v>6</v>
      </c>
      <c r="G11">
        <f>H10/B10</f>
        <v>0.1719938315539471</v>
      </c>
      <c r="N11">
        <f>O10/I10</f>
        <v>0.17208435130416144</v>
      </c>
    </row>
    <row r="12" spans="1:15" x14ac:dyDescent="0.15">
      <c r="A12" t="s">
        <v>9</v>
      </c>
      <c r="N12" s="4">
        <f>(N11*I10+G11*B10)/(B10+I10)</f>
        <v>0.17203868911905329</v>
      </c>
    </row>
    <row r="13" spans="1:15" x14ac:dyDescent="0.15">
      <c r="C13" s="7"/>
      <c r="D13" s="7"/>
      <c r="E13" s="7"/>
      <c r="F13" s="7"/>
      <c r="G13" s="7"/>
      <c r="N13" s="4"/>
    </row>
    <row r="20" spans="2:2" x14ac:dyDescent="0.15">
      <c r="B20" t="s">
        <v>29</v>
      </c>
    </row>
    <row r="21" spans="2:2" x14ac:dyDescent="0.15">
      <c r="B21" t="s">
        <v>30</v>
      </c>
    </row>
  </sheetData>
  <mergeCells count="3">
    <mergeCell ref="A1:O1"/>
    <mergeCell ref="B2:H2"/>
    <mergeCell ref="I2:O2"/>
  </mergeCells>
  <phoneticPr fontId="2" type="noConversion"/>
  <conditionalFormatting sqref="C4:G4">
    <cfRule type="top10" dxfId="35" priority="13" bottom="1" rank="1"/>
  </conditionalFormatting>
  <conditionalFormatting sqref="C5:G5">
    <cfRule type="top10" dxfId="34" priority="12" bottom="1" rank="1"/>
  </conditionalFormatting>
  <conditionalFormatting sqref="C6:G6">
    <cfRule type="top10" dxfId="33" priority="10" bottom="1" rank="1"/>
  </conditionalFormatting>
  <conditionalFormatting sqref="C7:G7">
    <cfRule type="top10" dxfId="32" priority="9" bottom="1" rank="1"/>
  </conditionalFormatting>
  <conditionalFormatting sqref="C8:G8">
    <cfRule type="top10" dxfId="31" priority="8" bottom="1" rank="1"/>
  </conditionalFormatting>
  <conditionalFormatting sqref="C9:G9">
    <cfRule type="top10" dxfId="30" priority="7" bottom="1" rank="1"/>
  </conditionalFormatting>
  <conditionalFormatting sqref="J4:N4">
    <cfRule type="top10" dxfId="29" priority="6" bottom="1" rank="1"/>
  </conditionalFormatting>
  <conditionalFormatting sqref="J5:N5">
    <cfRule type="top10" dxfId="28" priority="5" bottom="1" rank="1"/>
  </conditionalFormatting>
  <conditionalFormatting sqref="J6:N6">
    <cfRule type="top10" dxfId="27" priority="4" bottom="1" rank="1"/>
  </conditionalFormatting>
  <conditionalFormatting sqref="J7:N7">
    <cfRule type="top10" dxfId="26" priority="3" bottom="1" rank="1"/>
  </conditionalFormatting>
  <conditionalFormatting sqref="J8:N8">
    <cfRule type="top10" dxfId="25" priority="2" bottom="1" rank="1"/>
  </conditionalFormatting>
  <conditionalFormatting sqref="J9:N9">
    <cfRule type="top10" dxfId="24" priority="1" bottom="1" rank="1"/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zoomScale="137" workbookViewId="0">
      <selection activeCell="G14" sqref="G14"/>
    </sheetView>
  </sheetViews>
  <sheetFormatPr baseColWidth="10" defaultRowHeight="15" x14ac:dyDescent="0.15"/>
  <sheetData>
    <row r="1" spans="1:15" x14ac:dyDescent="0.15">
      <c r="A1" s="8" t="s">
        <v>32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15">
      <c r="B2" s="8" t="s">
        <v>31</v>
      </c>
      <c r="C2" s="8"/>
      <c r="D2" s="8"/>
      <c r="E2" s="8"/>
      <c r="F2" s="8"/>
      <c r="G2" s="8"/>
      <c r="H2" s="8"/>
      <c r="I2" s="8" t="s">
        <v>11</v>
      </c>
      <c r="J2" s="8"/>
      <c r="K2" s="8"/>
      <c r="L2" s="8"/>
      <c r="M2" s="8"/>
      <c r="N2" s="8"/>
      <c r="O2" s="8"/>
    </row>
    <row r="3" spans="1:15" x14ac:dyDescent="0.15">
      <c r="A3" s="2"/>
      <c r="B3" s="2" t="s">
        <v>12</v>
      </c>
      <c r="C3" s="2">
        <v>3</v>
      </c>
      <c r="D3" s="2">
        <v>4</v>
      </c>
      <c r="E3" s="2">
        <v>5</v>
      </c>
      <c r="F3" s="2">
        <v>6</v>
      </c>
      <c r="G3" s="2" t="s">
        <v>7</v>
      </c>
      <c r="H3" s="2" t="s">
        <v>8</v>
      </c>
      <c r="I3" s="2" t="s">
        <v>14</v>
      </c>
      <c r="J3" s="2">
        <v>3</v>
      </c>
      <c r="K3" s="2">
        <v>4</v>
      </c>
      <c r="L3" s="2">
        <v>5</v>
      </c>
      <c r="M3" s="2">
        <v>6</v>
      </c>
      <c r="N3" s="2" t="s">
        <v>7</v>
      </c>
      <c r="O3" s="2" t="s">
        <v>8</v>
      </c>
    </row>
    <row r="4" spans="1:15" x14ac:dyDescent="0.15">
      <c r="A4" t="s">
        <v>0</v>
      </c>
      <c r="B4">
        <v>42</v>
      </c>
      <c r="C4" s="7">
        <v>0.16448276960300001</v>
      </c>
      <c r="D4" s="7">
        <v>0.16488367059100001</v>
      </c>
      <c r="E4" s="7">
        <v>0.15768495998400001</v>
      </c>
      <c r="F4" s="7">
        <v>0.14791781602500001</v>
      </c>
      <c r="G4" s="7">
        <f>MIN(C4:F4)</f>
        <v>0.14791781602500001</v>
      </c>
      <c r="H4" s="7">
        <f t="shared" ref="H4:H9" si="0">G4*B4</f>
        <v>6.2125482730500003</v>
      </c>
      <c r="I4" s="7">
        <v>40</v>
      </c>
      <c r="J4" s="7">
        <v>0.201854257078</v>
      </c>
      <c r="K4" s="7">
        <v>0.20318071231400001</v>
      </c>
      <c r="L4" s="7">
        <v>0.202082592023</v>
      </c>
      <c r="M4" s="7">
        <v>0.20194072122500001</v>
      </c>
      <c r="N4" s="7">
        <f t="shared" ref="N4:N9" si="1">MIN(J4:M4)</f>
        <v>0.201854257078</v>
      </c>
      <c r="O4">
        <f t="shared" ref="O4:O9" si="2">N4*I4</f>
        <v>8.0741702831200008</v>
      </c>
    </row>
    <row r="5" spans="1:15" x14ac:dyDescent="0.15">
      <c r="A5" t="s">
        <v>1</v>
      </c>
      <c r="B5">
        <v>39</v>
      </c>
      <c r="C5" s="7">
        <v>0.117433248192</v>
      </c>
      <c r="D5" s="7">
        <v>0.12692254860900001</v>
      </c>
      <c r="E5" s="7">
        <v>0.12183649227399999</v>
      </c>
      <c r="F5" s="7">
        <v>0.12557396092299999</v>
      </c>
      <c r="G5" s="7">
        <f>MIN(B5:F5)</f>
        <v>0.117433248192</v>
      </c>
      <c r="H5" s="7">
        <f t="shared" si="0"/>
        <v>4.5798966794879998</v>
      </c>
      <c r="I5" s="7">
        <v>35</v>
      </c>
      <c r="J5" s="7">
        <v>0.21136703591200001</v>
      </c>
      <c r="K5" s="7">
        <v>0.207387083256</v>
      </c>
      <c r="L5" s="7">
        <v>0.191326392225</v>
      </c>
      <c r="M5" s="7">
        <v>0.220326414099</v>
      </c>
      <c r="N5" s="7">
        <f t="shared" si="1"/>
        <v>0.191326392225</v>
      </c>
      <c r="O5">
        <f t="shared" si="2"/>
        <v>6.6964237278750005</v>
      </c>
    </row>
    <row r="6" spans="1:15" x14ac:dyDescent="0.15">
      <c r="A6" t="s">
        <v>2</v>
      </c>
      <c r="B6">
        <v>42</v>
      </c>
      <c r="C6" s="7">
        <v>0.198209727462</v>
      </c>
      <c r="D6" s="7">
        <v>0.21879739576900001</v>
      </c>
      <c r="E6" s="7">
        <v>0.21439234855200001</v>
      </c>
      <c r="F6" s="7">
        <v>0.21761325735000001</v>
      </c>
      <c r="G6" s="7">
        <f>MIN(C6:F6)</f>
        <v>0.198209727462</v>
      </c>
      <c r="H6" s="7">
        <f t="shared" si="0"/>
        <v>8.3248085534039991</v>
      </c>
      <c r="I6" s="7">
        <v>42</v>
      </c>
      <c r="J6" s="7">
        <v>0.122417782876</v>
      </c>
      <c r="K6" s="7">
        <v>0.12525422621999999</v>
      </c>
      <c r="L6" s="7">
        <v>0.119183415487</v>
      </c>
      <c r="M6" s="7">
        <v>0.12777706716000001</v>
      </c>
      <c r="N6" s="7">
        <f t="shared" si="1"/>
        <v>0.119183415487</v>
      </c>
      <c r="O6">
        <f t="shared" si="2"/>
        <v>5.0057034504539999</v>
      </c>
    </row>
    <row r="7" spans="1:15" x14ac:dyDescent="0.15">
      <c r="A7" t="s">
        <v>3</v>
      </c>
      <c r="B7">
        <v>42</v>
      </c>
      <c r="C7" s="7">
        <v>0.157624473411</v>
      </c>
      <c r="D7" s="7">
        <v>0.14715266557199999</v>
      </c>
      <c r="E7" s="7">
        <v>0.15562396402299999</v>
      </c>
      <c r="F7" s="7">
        <v>0.14544793342099999</v>
      </c>
      <c r="G7" s="7">
        <f>MIN(C7:F7)</f>
        <v>0.14544793342099999</v>
      </c>
      <c r="H7" s="7">
        <f t="shared" si="0"/>
        <v>6.1088132036819998</v>
      </c>
      <c r="I7" s="7">
        <v>42</v>
      </c>
      <c r="J7" s="7">
        <v>0.132341973221</v>
      </c>
      <c r="K7" s="7">
        <v>0.13172052882099999</v>
      </c>
      <c r="L7" s="7">
        <v>0.12367848541400001</v>
      </c>
      <c r="M7" s="7">
        <v>0.124675629634</v>
      </c>
      <c r="N7" s="7">
        <f t="shared" si="1"/>
        <v>0.12367848541400001</v>
      </c>
      <c r="O7">
        <f t="shared" si="2"/>
        <v>5.1944963873879999</v>
      </c>
    </row>
    <row r="8" spans="1:15" x14ac:dyDescent="0.15">
      <c r="A8" t="s">
        <v>4</v>
      </c>
      <c r="B8">
        <v>21</v>
      </c>
      <c r="C8" s="7">
        <v>0.20592883412999999</v>
      </c>
      <c r="D8" s="7">
        <v>0.21595734868700001</v>
      </c>
      <c r="E8" s="7">
        <v>0.20852623962799999</v>
      </c>
      <c r="F8" s="7">
        <v>0.26811612369999999</v>
      </c>
      <c r="G8" s="7">
        <f>MIN(C8:F8)</f>
        <v>0.20592883412999999</v>
      </c>
      <c r="H8" s="7">
        <f t="shared" si="0"/>
        <v>4.3245055167299995</v>
      </c>
      <c r="I8" s="7">
        <v>30</v>
      </c>
      <c r="J8" s="7">
        <v>0.218785830381</v>
      </c>
      <c r="K8" s="7">
        <v>0.23074464420900001</v>
      </c>
      <c r="L8" s="7">
        <v>0.231075698158</v>
      </c>
      <c r="M8" s="7">
        <v>0.25297126634799999</v>
      </c>
      <c r="N8" s="7">
        <f t="shared" si="1"/>
        <v>0.218785830381</v>
      </c>
      <c r="O8">
        <f t="shared" si="2"/>
        <v>6.5635749114299999</v>
      </c>
    </row>
    <row r="9" spans="1:15" x14ac:dyDescent="0.15">
      <c r="A9" t="s">
        <v>5</v>
      </c>
      <c r="B9">
        <v>41</v>
      </c>
      <c r="C9" s="7">
        <v>0.123926687568</v>
      </c>
      <c r="D9" s="7">
        <v>0.11821649127099999</v>
      </c>
      <c r="E9" s="7">
        <v>0.11855191044000001</v>
      </c>
      <c r="F9" s="7">
        <v>0.117012067128</v>
      </c>
      <c r="G9" s="7">
        <f>MIN(C9:F9)</f>
        <v>0.117012067128</v>
      </c>
      <c r="H9" s="7">
        <f t="shared" si="0"/>
        <v>4.7974947522480003</v>
      </c>
      <c r="I9" s="7">
        <v>34</v>
      </c>
      <c r="J9" s="7">
        <v>0.186300772649</v>
      </c>
      <c r="K9" s="7">
        <v>0.200578689117</v>
      </c>
      <c r="L9" s="7">
        <v>0.204301024774</v>
      </c>
      <c r="M9" s="7">
        <v>0.20631221780600001</v>
      </c>
      <c r="N9" s="7">
        <f t="shared" si="1"/>
        <v>0.186300772649</v>
      </c>
      <c r="O9">
        <f t="shared" si="2"/>
        <v>6.3342262700659999</v>
      </c>
    </row>
    <row r="10" spans="1:15" x14ac:dyDescent="0.15">
      <c r="A10" t="s">
        <v>13</v>
      </c>
      <c r="B10">
        <f>SUM(B4:B9)</f>
        <v>227</v>
      </c>
      <c r="H10">
        <f>SUM(H4:H9)</f>
        <v>34.348066978601999</v>
      </c>
      <c r="I10">
        <f>SUM(I4:I9)</f>
        <v>223</v>
      </c>
      <c r="O10">
        <f>SUM(O4:O9)</f>
        <v>37.868595030332997</v>
      </c>
    </row>
    <row r="11" spans="1:15" x14ac:dyDescent="0.15">
      <c r="A11" t="s">
        <v>6</v>
      </c>
      <c r="G11">
        <f>H10/B10</f>
        <v>0.15131307039031716</v>
      </c>
      <c r="N11">
        <f>O10/I10</f>
        <v>0.1698143274902825</v>
      </c>
    </row>
    <row r="12" spans="1:15" x14ac:dyDescent="0.15">
      <c r="A12" t="s">
        <v>9</v>
      </c>
      <c r="N12" s="4">
        <f>(N11*I10+G11*B10)/(B10+I10)</f>
        <v>0.16048147113096667</v>
      </c>
    </row>
    <row r="13" spans="1:15" x14ac:dyDescent="0.15">
      <c r="C13" s="7"/>
      <c r="D13" s="7"/>
      <c r="E13" s="7"/>
      <c r="F13" s="7"/>
      <c r="G13" s="7"/>
      <c r="N13" s="4"/>
    </row>
  </sheetData>
  <mergeCells count="3">
    <mergeCell ref="A1:O1"/>
    <mergeCell ref="B2:H2"/>
    <mergeCell ref="I2:O2"/>
  </mergeCells>
  <phoneticPr fontId="2" type="noConversion"/>
  <conditionalFormatting sqref="C4:G4">
    <cfRule type="top10" dxfId="23" priority="12" bottom="1" rank="1"/>
  </conditionalFormatting>
  <conditionalFormatting sqref="C5:G5">
    <cfRule type="top10" dxfId="21" priority="11" bottom="1" rank="1"/>
  </conditionalFormatting>
  <conditionalFormatting sqref="C6:G6">
    <cfRule type="top10" dxfId="19" priority="10" bottom="1" rank="1"/>
  </conditionalFormatting>
  <conditionalFormatting sqref="C7:G7">
    <cfRule type="top10" dxfId="17" priority="9" bottom="1" rank="1"/>
  </conditionalFormatting>
  <conditionalFormatting sqref="C8:G8">
    <cfRule type="top10" dxfId="15" priority="8" bottom="1" rank="1"/>
  </conditionalFormatting>
  <conditionalFormatting sqref="C9:G9">
    <cfRule type="top10" dxfId="13" priority="7" bottom="1" rank="1"/>
  </conditionalFormatting>
  <conditionalFormatting sqref="J4:N4">
    <cfRule type="top10" dxfId="11" priority="6" bottom="1" rank="1"/>
  </conditionalFormatting>
  <conditionalFormatting sqref="J5:N5">
    <cfRule type="top10" dxfId="9" priority="5" bottom="1" rank="1"/>
  </conditionalFormatting>
  <conditionalFormatting sqref="J6:N6">
    <cfRule type="top10" dxfId="7" priority="4" bottom="1" rank="1"/>
  </conditionalFormatting>
  <conditionalFormatting sqref="J7:N7">
    <cfRule type="top10" dxfId="5" priority="3" bottom="1" rank="1"/>
  </conditionalFormatting>
  <conditionalFormatting sqref="J8:N8">
    <cfRule type="top10" dxfId="3" priority="2" bottom="1" rank="1"/>
  </conditionalFormatting>
  <conditionalFormatting sqref="J9:N9">
    <cfRule type="top10" dxfId="1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seq2val</vt:lpstr>
      <vt:lpstr>+sample w</vt:lpstr>
      <vt:lpstr>GRU</vt:lpstr>
      <vt:lpstr>GRU SEQ2SEQ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2017-04-06T05:48:55Z</dcterms:created>
  <dcterms:modified xsi:type="dcterms:W3CDTF">2017-04-11T06:30:08Z</dcterms:modified>
</cp:coreProperties>
</file>