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Github\CS513_KnowledgeDiscoveryDataMining\HW5\"/>
    </mc:Choice>
  </mc:AlternateContent>
  <xr:revisionPtr revIDLastSave="0" documentId="8_{5C8FCB24-6BD8-4E6A-90FF-2E50E77E5375}" xr6:coauthVersionLast="47" xr6:coauthVersionMax="47" xr10:uidLastSave="{00000000-0000-0000-0000-000000000000}"/>
  <bookViews>
    <workbookView xWindow="0" yWindow="0" windowWidth="23040" windowHeight="9384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I40" i="1"/>
  <c r="I44" i="1"/>
  <c r="I48" i="1"/>
  <c r="I52" i="1"/>
  <c r="I56" i="1"/>
  <c r="I32" i="1"/>
  <c r="I28" i="1"/>
  <c r="H32" i="1"/>
  <c r="J32" i="1" s="1"/>
  <c r="H36" i="1"/>
  <c r="J36" i="1" s="1"/>
  <c r="H40" i="1"/>
  <c r="J40" i="1" s="1"/>
  <c r="H44" i="1"/>
  <c r="J44" i="1" s="1"/>
  <c r="H48" i="1"/>
  <c r="J48" i="1" s="1"/>
  <c r="H52" i="1"/>
  <c r="J52" i="1" s="1"/>
  <c r="H56" i="1"/>
  <c r="J56" i="1" s="1"/>
  <c r="H28" i="1"/>
  <c r="J28" i="1" s="1"/>
  <c r="H65" i="1"/>
  <c r="H66" i="1"/>
  <c r="H67" i="1"/>
  <c r="H68" i="1"/>
  <c r="H69" i="1"/>
  <c r="H70" i="1"/>
  <c r="H71" i="1"/>
  <c r="H72" i="1"/>
  <c r="H64" i="1"/>
  <c r="I64" i="1"/>
  <c r="J64" i="1" s="1"/>
  <c r="O30" i="1"/>
  <c r="O31" i="1"/>
  <c r="O32" i="1"/>
  <c r="O29" i="1"/>
  <c r="O33" i="1" s="1"/>
  <c r="R64" i="1" l="1"/>
  <c r="O64" i="1"/>
  <c r="M64" i="1"/>
  <c r="N64" i="1" s="1"/>
  <c r="K64" i="1"/>
  <c r="L64" i="1" s="1"/>
  <c r="Q64" i="1" s="1"/>
  <c r="R72" i="1"/>
  <c r="O72" i="1"/>
  <c r="P72" i="1" s="1"/>
  <c r="M72" i="1"/>
  <c r="N72" i="1" s="1"/>
  <c r="K72" i="1"/>
  <c r="L72" i="1" s="1"/>
  <c r="Q72" i="1" s="1"/>
  <c r="I72" i="1"/>
  <c r="R71" i="1"/>
  <c r="O71" i="1"/>
  <c r="P71" i="1" s="1"/>
  <c r="M71" i="1"/>
  <c r="N71" i="1" s="1"/>
  <c r="K71" i="1"/>
  <c r="L71" i="1" s="1"/>
  <c r="Q71" i="1" s="1"/>
  <c r="I71" i="1"/>
  <c r="R70" i="1"/>
  <c r="O70" i="1"/>
  <c r="M70" i="1"/>
  <c r="N70" i="1" s="1"/>
  <c r="K70" i="1"/>
  <c r="L70" i="1" s="1"/>
  <c r="I70" i="1"/>
  <c r="J70" i="1" s="1"/>
  <c r="Q70" i="1" s="1"/>
  <c r="R69" i="1"/>
  <c r="O69" i="1"/>
  <c r="M69" i="1"/>
  <c r="N69" i="1" s="1"/>
  <c r="K69" i="1"/>
  <c r="L69" i="1" s="1"/>
  <c r="I69" i="1"/>
  <c r="J69" i="1" s="1"/>
  <c r="Q69" i="1" s="1"/>
  <c r="R68" i="1"/>
  <c r="O68" i="1"/>
  <c r="P68" i="1" s="1"/>
  <c r="M68" i="1"/>
  <c r="N68" i="1" s="1"/>
  <c r="K68" i="1"/>
  <c r="L68" i="1" s="1"/>
  <c r="Q68" i="1" s="1"/>
  <c r="I68" i="1"/>
  <c r="R67" i="1"/>
  <c r="O67" i="1"/>
  <c r="M67" i="1"/>
  <c r="K67" i="1"/>
  <c r="L67" i="1" s="1"/>
  <c r="I67" i="1"/>
  <c r="J67" i="1" s="1"/>
  <c r="Q67" i="1" s="1"/>
  <c r="R66" i="1"/>
  <c r="O66" i="1"/>
  <c r="M66" i="1"/>
  <c r="N66" i="1" s="1"/>
  <c r="K66" i="1"/>
  <c r="L66" i="1" s="1"/>
  <c r="Q66" i="1" s="1"/>
  <c r="I66" i="1"/>
  <c r="R65" i="1"/>
  <c r="O65" i="1"/>
  <c r="P65" i="1" s="1"/>
  <c r="M65" i="1"/>
  <c r="N65" i="1" s="1"/>
  <c r="Q65" i="1" s="1"/>
  <c r="K65" i="1"/>
  <c r="I65" i="1"/>
  <c r="S65" i="1" l="1"/>
  <c r="S66" i="1"/>
  <c r="S67" i="1"/>
  <c r="S68" i="1"/>
  <c r="S69" i="1"/>
  <c r="S70" i="1"/>
  <c r="S71" i="1"/>
  <c r="S72" i="1"/>
  <c r="S64" i="1"/>
  <c r="T64" i="1" s="1"/>
  <c r="U64" i="1" s="1"/>
  <c r="T70" i="1" l="1"/>
  <c r="U70" i="1" s="1"/>
  <c r="T68" i="1"/>
  <c r="U68" i="1" s="1"/>
</calcChain>
</file>

<file path=xl/sharedStrings.xml><?xml version="1.0" encoding="utf-8"?>
<sst xmlns="http://schemas.openxmlformats.org/spreadsheetml/2006/main" count="168" uniqueCount="74">
  <si>
    <t>Occupation</t>
  </si>
  <si>
    <t>Gender</t>
  </si>
  <si>
    <t>Age</t>
  </si>
  <si>
    <t>Age Levels</t>
  </si>
  <si>
    <t>Salary</t>
  </si>
  <si>
    <t>Salary Levels</t>
  </si>
  <si>
    <t>Service</t>
  </si>
  <si>
    <t>Female</t>
  </si>
  <si>
    <t>&lt;=50</t>
  </si>
  <si>
    <t>Level 3</t>
  </si>
  <si>
    <t>Root</t>
  </si>
  <si>
    <t>Male</t>
  </si>
  <si>
    <t>&lt;=30</t>
  </si>
  <si>
    <t>Level 1</t>
  </si>
  <si>
    <t>&lt;=40</t>
  </si>
  <si>
    <t>Level 2</t>
  </si>
  <si>
    <t>Management</t>
  </si>
  <si>
    <t>Occupation Management</t>
  </si>
  <si>
    <t>Occupation Service / Sales / Staff</t>
  </si>
  <si>
    <t>Level 4</t>
  </si>
  <si>
    <t>Gender Female</t>
  </si>
  <si>
    <t>Gender Male</t>
  </si>
  <si>
    <t>Sales</t>
  </si>
  <si>
    <t>Staff</t>
  </si>
  <si>
    <t>Age &lt;= 30</t>
  </si>
  <si>
    <t>Age &lt;= 50 and Age &gt;30</t>
  </si>
  <si>
    <t>Left Node Split</t>
  </si>
  <si>
    <t>PL</t>
  </si>
  <si>
    <t>PR</t>
  </si>
  <si>
    <t>Level</t>
  </si>
  <si>
    <t>P( j |tL )</t>
  </si>
  <si>
    <t>P( j |tR)</t>
  </si>
  <si>
    <t>2PL PR</t>
  </si>
  <si>
    <t>Q(s|t)</t>
  </si>
  <si>
    <t>Φ(s|t)</t>
  </si>
  <si>
    <t>Split</t>
  </si>
  <si>
    <t>Occupation = Service</t>
  </si>
  <si>
    <t>L1</t>
  </si>
  <si>
    <t>Pj</t>
  </si>
  <si>
    <t>-  (Pj* log(Pj)</t>
  </si>
  <si>
    <t>L2</t>
  </si>
  <si>
    <t>L3</t>
  </si>
  <si>
    <t>L4</t>
  </si>
  <si>
    <t>Occupation = Management</t>
  </si>
  <si>
    <t>Total Entropy</t>
  </si>
  <si>
    <t>Occupation = Sales</t>
  </si>
  <si>
    <t>Left Node</t>
  </si>
  <si>
    <t>Right Node</t>
  </si>
  <si>
    <t>Occupation = {Management, Sales, Staff}</t>
  </si>
  <si>
    <t>Occupation = {Service, Sales, Staff}</t>
  </si>
  <si>
    <t>Occupation = {Service, Management, Staff}</t>
  </si>
  <si>
    <t>Occupation = Staff</t>
  </si>
  <si>
    <t>Occupation = {Service, Management, Sales}</t>
  </si>
  <si>
    <t>Gender = Female</t>
  </si>
  <si>
    <t>Gender = Male</t>
  </si>
  <si>
    <t>Age &gt; 30</t>
  </si>
  <si>
    <t>31&lt;=Age &lt; =40</t>
  </si>
  <si>
    <t>not 31&lt;=Age &lt; =40</t>
  </si>
  <si>
    <t>Age &lt;= 50</t>
  </si>
  <si>
    <t>Not Age &lt;= 50</t>
  </si>
  <si>
    <t>Age &lt; =40</t>
  </si>
  <si>
    <t>Salary Level</t>
  </si>
  <si>
    <t>Result</t>
  </si>
  <si>
    <t>Child Nodes</t>
  </si>
  <si>
    <t>total</t>
  </si>
  <si>
    <t>pj</t>
  </si>
  <si>
    <t>-pj*LOG2(pj)</t>
  </si>
  <si>
    <t>∑-pj*log2(pj)</t>
  </si>
  <si>
    <t>PCT</t>
  </si>
  <si>
    <t>H(T)</t>
  </si>
  <si>
    <t>Entropy</t>
  </si>
  <si>
    <t>Information Gain</t>
  </si>
  <si>
    <t>&gt;=31-40</t>
  </si>
  <si>
    <t>&gt;40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</si>
</sst>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wrapText="1"/>
    </xf>
    <xf numFmtId="0" fontId="1" fillId="0" borderId="10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4" xfId="0" applyBorder="1" applyAlignment="1">
      <alignment wrapText="1"/>
    </xf>
    <xf numFmtId="6" fontId="0" fillId="0" borderId="3" xfId="0" applyNumberFormat="1" applyBorder="1" applyAlignment="1">
      <alignment wrapText="1"/>
    </xf>
    <xf numFmtId="6" fontId="0" fillId="0" borderId="2" xfId="0" applyNumberFormat="1" applyBorder="1" applyAlignment="1">
      <alignment wrapText="1"/>
    </xf>
    <xf numFmtId="0" fontId="0" fillId="0" borderId="11" xfId="0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" xfId="0" quotePrefix="1" applyFont="1" applyBorder="1" applyAlignment="1">
      <alignment wrapText="1"/>
    </xf>
    <xf numFmtId="0" fontId="3" fillId="0" borderId="6" xfId="0" quotePrefix="1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6" fontId="0" fillId="0" borderId="0" xfId="0" applyNumberFormat="1" applyAlignment="1">
      <alignment wrapText="1"/>
    </xf>
    <xf numFmtId="6" fontId="0" fillId="0" borderId="5" xfId="0" applyNumberFormat="1" applyBorder="1" applyAlignment="1">
      <alignment wrapText="1"/>
    </xf>
    <xf numFmtId="2" fontId="3" fillId="0" borderId="10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9" xfId="0" applyBorder="1" applyAlignment="1">
      <alignment wrapText="1"/>
    </xf>
    <xf numFmtId="6" fontId="0" fillId="0" borderId="8" xfId="0" applyNumberFormat="1" applyBorder="1" applyAlignment="1">
      <alignment wrapText="1"/>
    </xf>
    <xf numFmtId="6" fontId="0" fillId="0" borderId="7" xfId="0" applyNumberFormat="1" applyBorder="1" applyAlignment="1">
      <alignment wrapText="1"/>
    </xf>
    <xf numFmtId="2" fontId="3" fillId="0" borderId="11" xfId="0" applyNumberFormat="1" applyFont="1" applyBorder="1" applyAlignment="1">
      <alignment wrapText="1"/>
    </xf>
    <xf numFmtId="2" fontId="3" fillId="0" borderId="12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3" fillId="0" borderId="0" xfId="0" quotePrefix="1" applyFont="1" applyAlignment="1">
      <alignment wrapText="1"/>
    </xf>
    <xf numFmtId="49" fontId="0" fillId="0" borderId="13" xfId="0" applyNumberForma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49" fontId="1" fillId="0" borderId="15" xfId="0" applyNumberFormat="1" applyFont="1" applyBorder="1" applyAlignment="1">
      <alignment wrapText="1"/>
    </xf>
    <xf numFmtId="49" fontId="2" fillId="0" borderId="15" xfId="0" applyNumberFormat="1" applyFont="1" applyBorder="1" applyAlignment="1">
      <alignment wrapText="1"/>
    </xf>
    <xf numFmtId="49" fontId="1" fillId="0" borderId="14" xfId="0" applyNumberFormat="1" applyFont="1" applyBorder="1" applyAlignment="1">
      <alignment wrapText="1"/>
    </xf>
    <xf numFmtId="49" fontId="0" fillId="0" borderId="0" xfId="0" applyNumberFormat="1" applyAlignment="1">
      <alignment wrapText="1"/>
    </xf>
    <xf numFmtId="0" fontId="1" fillId="0" borderId="5" xfId="0" applyFont="1" applyBorder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3" fillId="0" borderId="0" xfId="0" applyNumberFormat="1" applyFont="1" applyAlignment="1">
      <alignment wrapText="1"/>
    </xf>
    <xf numFmtId="164" fontId="1" fillId="2" borderId="6" xfId="0" applyNumberFormat="1" applyFont="1" applyFill="1" applyBorder="1" applyAlignment="1">
      <alignment wrapText="1"/>
    </xf>
    <xf numFmtId="164" fontId="0" fillId="0" borderId="6" xfId="0" applyNumberFormat="1" applyBorder="1" applyAlignment="1">
      <alignment wrapText="1"/>
    </xf>
    <xf numFmtId="0" fontId="1" fillId="0" borderId="7" xfId="0" applyFont="1" applyBorder="1" applyAlignment="1">
      <alignment wrapText="1"/>
    </xf>
    <xf numFmtId="1" fontId="0" fillId="0" borderId="8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164" fontId="3" fillId="0" borderId="8" xfId="0" applyNumberFormat="1" applyFont="1" applyBorder="1" applyAlignment="1">
      <alignment wrapText="1"/>
    </xf>
    <xf numFmtId="164" fontId="0" fillId="0" borderId="9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164" fontId="0" fillId="0" borderId="5" xfId="0" applyNumberFormat="1" applyBorder="1" applyAlignment="1">
      <alignment wrapText="1"/>
    </xf>
    <xf numFmtId="0" fontId="1" fillId="0" borderId="12" xfId="0" applyFont="1" applyBorder="1" applyAlignment="1">
      <alignment wrapText="1"/>
    </xf>
    <xf numFmtId="164" fontId="0" fillId="0" borderId="7" xfId="0" applyNumberFormat="1" applyBorder="1" applyAlignment="1">
      <alignment wrapText="1"/>
    </xf>
    <xf numFmtId="164" fontId="0" fillId="2" borderId="6" xfId="0" applyNumberFormat="1" applyFill="1" applyBorder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wrapText="1"/>
    </xf>
    <xf numFmtId="0" fontId="0" fillId="3" borderId="10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3" fillId="0" borderId="5" xfId="0" quotePrefix="1" applyFont="1" applyBorder="1" applyAlignment="1">
      <alignment horizontal="center" wrapText="1"/>
    </xf>
    <xf numFmtId="0" fontId="3" fillId="0" borderId="0" xfId="0" quotePrefix="1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3</xdr:row>
      <xdr:rowOff>9525</xdr:rowOff>
    </xdr:from>
    <xdr:to>
      <xdr:col>15</xdr:col>
      <xdr:colOff>771525</xdr:colOff>
      <xdr:row>3</xdr:row>
      <xdr:rowOff>19050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C5EC87E-A6C5-417B-BBD0-6867688F73CE}"/>
            </a:ext>
          </a:extLst>
        </xdr:cNvPr>
        <xdr:cNvCxnSpPr>
          <a:cxnSpLocks/>
        </xdr:cNvCxnSpPr>
      </xdr:nvCxnSpPr>
      <xdr:spPr>
        <a:xfrm flipV="1">
          <a:off x="11839575" y="5019675"/>
          <a:ext cx="26003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1304925</xdr:colOff>
      <xdr:row>2</xdr:row>
      <xdr:rowOff>180975</xdr:rowOff>
    </xdr:from>
    <xdr:to>
      <xdr:col>19</xdr:col>
      <xdr:colOff>990600</xdr:colOff>
      <xdr:row>3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0FDCEFD-AE90-44AD-84FB-EC43247D24EB}"/>
            </a:ext>
            <a:ext uri="{147F2762-F138-4A5C-976F-8EAC2B608ADB}">
              <a16:predDERef xmlns:a16="http://schemas.microsoft.com/office/drawing/2014/main" pred="{0C5EC87E-A6C5-417B-BBD0-6867688F73CE}"/>
            </a:ext>
          </a:extLst>
        </xdr:cNvPr>
        <xdr:cNvCxnSpPr>
          <a:cxnSpLocks/>
        </xdr:cNvCxnSpPr>
      </xdr:nvCxnSpPr>
      <xdr:spPr>
        <a:xfrm flipV="1">
          <a:off x="15782925" y="5000625"/>
          <a:ext cx="26003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552450</xdr:colOff>
      <xdr:row>3</xdr:row>
      <xdr:rowOff>9525</xdr:rowOff>
    </xdr:from>
    <xdr:to>
      <xdr:col>13</xdr:col>
      <xdr:colOff>552450</xdr:colOff>
      <xdr:row>4</xdr:row>
      <xdr:rowOff>142875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F589904-39F1-4BCA-946B-9B8EA91E9A54}"/>
            </a:ext>
            <a:ext uri="{147F2762-F138-4A5C-976F-8EAC2B608ADB}">
              <a16:predDERef xmlns:a16="http://schemas.microsoft.com/office/drawing/2014/main" pred="{D0FDCEFD-AE90-44AD-84FB-EC43247D24EB}"/>
            </a:ext>
          </a:extLst>
        </xdr:cNvPr>
        <xdr:cNvCxnSpPr>
          <a:cxnSpLocks/>
        </xdr:cNvCxnSpPr>
      </xdr:nvCxnSpPr>
      <xdr:spPr>
        <a:xfrm>
          <a:off x="11858625" y="5019675"/>
          <a:ext cx="0" cy="3238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990600</xdr:colOff>
      <xdr:row>2</xdr:row>
      <xdr:rowOff>180975</xdr:rowOff>
    </xdr:from>
    <xdr:to>
      <xdr:col>19</xdr:col>
      <xdr:colOff>1000125</xdr:colOff>
      <xdr:row>4</xdr:row>
      <xdr:rowOff>114300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37F24F5F-AFD2-496C-92B1-4749058E2A74}"/>
            </a:ext>
            <a:ext uri="{147F2762-F138-4A5C-976F-8EAC2B608ADB}">
              <a16:predDERef xmlns:a16="http://schemas.microsoft.com/office/drawing/2014/main" pred="{6F589904-39F1-4BCA-946B-9B8EA91E9A54}"/>
            </a:ext>
          </a:extLst>
        </xdr:cNvPr>
        <xdr:cNvCxnSpPr>
          <a:cxnSpLocks/>
        </xdr:cNvCxnSpPr>
      </xdr:nvCxnSpPr>
      <xdr:spPr>
        <a:xfrm>
          <a:off x="18383250" y="5000625"/>
          <a:ext cx="9525" cy="3143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666750</xdr:colOff>
      <xdr:row>6</xdr:row>
      <xdr:rowOff>123825</xdr:rowOff>
    </xdr:from>
    <xdr:to>
      <xdr:col>13</xdr:col>
      <xdr:colOff>19050</xdr:colOff>
      <xdr:row>8</xdr:row>
      <xdr:rowOff>19050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9A4C134C-8D5B-4876-B77C-08C8835AB91B}"/>
            </a:ext>
            <a:ext uri="{147F2762-F138-4A5C-976F-8EAC2B608ADB}">
              <a16:predDERef xmlns:a16="http://schemas.microsoft.com/office/drawing/2014/main" pred="{37F24F5F-AFD2-496C-92B1-4749058E2A74}"/>
            </a:ext>
          </a:extLst>
        </xdr:cNvPr>
        <xdr:cNvCxnSpPr>
          <a:cxnSpLocks/>
        </xdr:cNvCxnSpPr>
      </xdr:nvCxnSpPr>
      <xdr:spPr>
        <a:xfrm flipH="1">
          <a:off x="10772775" y="5705475"/>
          <a:ext cx="552450" cy="2762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1247775</xdr:colOff>
      <xdr:row>6</xdr:row>
      <xdr:rowOff>0</xdr:rowOff>
    </xdr:from>
    <xdr:to>
      <xdr:col>15</xdr:col>
      <xdr:colOff>266700</xdr:colOff>
      <xdr:row>7</xdr:row>
      <xdr:rowOff>171450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AFD6666E-1C47-402E-9155-21C4A52F0691}"/>
            </a:ext>
            <a:ext uri="{147F2762-F138-4A5C-976F-8EAC2B608ADB}">
              <a16:predDERef xmlns:a16="http://schemas.microsoft.com/office/drawing/2014/main" pred="{9A4C134C-8D5B-4876-B77C-08C8835AB91B}"/>
            </a:ext>
          </a:extLst>
        </xdr:cNvPr>
        <xdr:cNvCxnSpPr>
          <a:cxnSpLocks/>
        </xdr:cNvCxnSpPr>
      </xdr:nvCxnSpPr>
      <xdr:spPr>
        <a:xfrm>
          <a:off x="12553950" y="5581650"/>
          <a:ext cx="1381125" cy="3619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542925</xdr:colOff>
      <xdr:row>6</xdr:row>
      <xdr:rowOff>0</xdr:rowOff>
    </xdr:from>
    <xdr:to>
      <xdr:col>19</xdr:col>
      <xdr:colOff>9525</xdr:colOff>
      <xdr:row>7</xdr:row>
      <xdr:rowOff>171450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1F37EC3C-1F44-4AA7-BF06-C7A8420478F8}"/>
            </a:ext>
            <a:ext uri="{147F2762-F138-4A5C-976F-8EAC2B608ADB}">
              <a16:predDERef xmlns:a16="http://schemas.microsoft.com/office/drawing/2014/main" pred="{AFD6666E-1C47-402E-9155-21C4A52F0691}"/>
            </a:ext>
          </a:extLst>
        </xdr:cNvPr>
        <xdr:cNvCxnSpPr>
          <a:cxnSpLocks/>
        </xdr:cNvCxnSpPr>
      </xdr:nvCxnSpPr>
      <xdr:spPr>
        <a:xfrm flipH="1">
          <a:off x="16992600" y="5581650"/>
          <a:ext cx="409575" cy="3619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1323975</xdr:colOff>
      <xdr:row>6</xdr:row>
      <xdr:rowOff>9525</xdr:rowOff>
    </xdr:from>
    <xdr:to>
      <xdr:col>20</xdr:col>
      <xdr:colOff>409575</xdr:colOff>
      <xdr:row>7</xdr:row>
      <xdr:rowOff>171450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EFFCCBD-AD2E-4997-81A3-A4BADA381998}"/>
            </a:ext>
            <a:ext uri="{147F2762-F138-4A5C-976F-8EAC2B608ADB}">
              <a16:predDERef xmlns:a16="http://schemas.microsoft.com/office/drawing/2014/main" pred="{1F37EC3C-1F44-4AA7-BF06-C7A8420478F8}"/>
            </a:ext>
          </a:extLst>
        </xdr:cNvPr>
        <xdr:cNvCxnSpPr>
          <a:cxnSpLocks/>
        </xdr:cNvCxnSpPr>
      </xdr:nvCxnSpPr>
      <xdr:spPr>
        <a:xfrm>
          <a:off x="18716625" y="5591175"/>
          <a:ext cx="419100" cy="3524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9</xdr:row>
      <xdr:rowOff>85725</xdr:rowOff>
    </xdr:from>
    <xdr:to>
      <xdr:col>12</xdr:col>
      <xdr:colOff>0</xdr:colOff>
      <xdr:row>10</xdr:row>
      <xdr:rowOff>171450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42320D1B-0A83-4886-89C6-D7D1FBFCA93E}"/>
            </a:ext>
            <a:ext uri="{147F2762-F138-4A5C-976F-8EAC2B608ADB}">
              <a16:predDERef xmlns:a16="http://schemas.microsoft.com/office/drawing/2014/main" pred="{AEFFCCBD-AD2E-4997-81A3-A4BADA381998}"/>
            </a:ext>
          </a:extLst>
        </xdr:cNvPr>
        <xdr:cNvCxnSpPr>
          <a:cxnSpLocks/>
        </xdr:cNvCxnSpPr>
      </xdr:nvCxnSpPr>
      <xdr:spPr>
        <a:xfrm flipH="1">
          <a:off x="9553575" y="6238875"/>
          <a:ext cx="552450" cy="2762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666750</xdr:colOff>
      <xdr:row>9</xdr:row>
      <xdr:rowOff>171450</xdr:rowOff>
    </xdr:from>
    <xdr:to>
      <xdr:col>12</xdr:col>
      <xdr:colOff>676275</xdr:colOff>
      <xdr:row>11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AA69E24-8775-44B2-8DE0-0529A1437CD3}"/>
            </a:ext>
            <a:ext uri="{147F2762-F138-4A5C-976F-8EAC2B608ADB}">
              <a16:predDERef xmlns:a16="http://schemas.microsoft.com/office/drawing/2014/main" pred="{42320D1B-0A83-4886-89C6-D7D1FBFCA93E}"/>
            </a:ext>
          </a:extLst>
        </xdr:cNvPr>
        <xdr:cNvCxnSpPr>
          <a:cxnSpLocks/>
        </xdr:cNvCxnSpPr>
      </xdr:nvCxnSpPr>
      <xdr:spPr>
        <a:xfrm>
          <a:off x="10772775" y="6324600"/>
          <a:ext cx="9525" cy="2190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514350</xdr:colOff>
      <xdr:row>9</xdr:row>
      <xdr:rowOff>85725</xdr:rowOff>
    </xdr:from>
    <xdr:to>
      <xdr:col>14</xdr:col>
      <xdr:colOff>1066800</xdr:colOff>
      <xdr:row>10</xdr:row>
      <xdr:rowOff>171450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BB52375F-4160-4840-AE59-1B494A05CA97}"/>
            </a:ext>
            <a:ext uri="{147F2762-F138-4A5C-976F-8EAC2B608ADB}">
              <a16:predDERef xmlns:a16="http://schemas.microsoft.com/office/drawing/2014/main" pred="{5AA69E24-8775-44B2-8DE0-0529A1437CD3}"/>
            </a:ext>
          </a:extLst>
        </xdr:cNvPr>
        <xdr:cNvCxnSpPr>
          <a:cxnSpLocks/>
        </xdr:cNvCxnSpPr>
      </xdr:nvCxnSpPr>
      <xdr:spPr>
        <a:xfrm flipH="1">
          <a:off x="13087350" y="6238875"/>
          <a:ext cx="552450" cy="2762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114300</xdr:colOff>
      <xdr:row>9</xdr:row>
      <xdr:rowOff>85725</xdr:rowOff>
    </xdr:from>
    <xdr:to>
      <xdr:col>18</xdr:col>
      <xdr:colOff>9525</xdr:colOff>
      <xdr:row>10</xdr:row>
      <xdr:rowOff>171450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B3DDF0C5-50CE-47C0-86EA-9F97F82D6E6F}"/>
            </a:ext>
            <a:ext uri="{147F2762-F138-4A5C-976F-8EAC2B608ADB}">
              <a16:predDERef xmlns:a16="http://schemas.microsoft.com/office/drawing/2014/main" pred="{BB52375F-4160-4840-AE59-1B494A05CA97}"/>
            </a:ext>
          </a:extLst>
        </xdr:cNvPr>
        <xdr:cNvCxnSpPr>
          <a:cxnSpLocks/>
        </xdr:cNvCxnSpPr>
      </xdr:nvCxnSpPr>
      <xdr:spPr>
        <a:xfrm flipH="1">
          <a:off x="15906750" y="6238875"/>
          <a:ext cx="552450" cy="2762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9</xdr:row>
      <xdr:rowOff>161925</xdr:rowOff>
    </xdr:from>
    <xdr:to>
      <xdr:col>15</xdr:col>
      <xdr:colOff>409575</xdr:colOff>
      <xdr:row>11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F33657E0-DA33-4696-8EE5-75E57179C081}"/>
            </a:ext>
            <a:ext uri="{147F2762-F138-4A5C-976F-8EAC2B608ADB}">
              <a16:predDERef xmlns:a16="http://schemas.microsoft.com/office/drawing/2014/main" pred="{B3DDF0C5-50CE-47C0-86EA-9F97F82D6E6F}"/>
            </a:ext>
          </a:extLst>
        </xdr:cNvPr>
        <xdr:cNvCxnSpPr>
          <a:cxnSpLocks/>
        </xdr:cNvCxnSpPr>
      </xdr:nvCxnSpPr>
      <xdr:spPr>
        <a:xfrm>
          <a:off x="14068425" y="6315075"/>
          <a:ext cx="9525" cy="2190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466725</xdr:colOff>
      <xdr:row>9</xdr:row>
      <xdr:rowOff>161925</xdr:rowOff>
    </xdr:from>
    <xdr:to>
      <xdr:col>18</xdr:col>
      <xdr:colOff>476250</xdr:colOff>
      <xdr:row>11</xdr:row>
      <xdr:rowOff>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19DBBAFF-928A-43C0-87CC-E04487825996}"/>
            </a:ext>
            <a:ext uri="{147F2762-F138-4A5C-976F-8EAC2B608ADB}">
              <a16:predDERef xmlns:a16="http://schemas.microsoft.com/office/drawing/2014/main" pred="{F33657E0-DA33-4696-8EE5-75E57179C081}"/>
            </a:ext>
          </a:extLst>
        </xdr:cNvPr>
        <xdr:cNvCxnSpPr>
          <a:cxnSpLocks/>
        </xdr:cNvCxnSpPr>
      </xdr:nvCxnSpPr>
      <xdr:spPr>
        <a:xfrm>
          <a:off x="16916400" y="6315075"/>
          <a:ext cx="9525" cy="2190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485775</xdr:colOff>
      <xdr:row>9</xdr:row>
      <xdr:rowOff>171450</xdr:rowOff>
    </xdr:from>
    <xdr:to>
      <xdr:col>20</xdr:col>
      <xdr:colOff>495300</xdr:colOff>
      <xdr:row>11</xdr:row>
      <xdr:rowOff>9525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7CCE18BA-5346-47F7-AB1F-207328CFD89D}"/>
            </a:ext>
            <a:ext uri="{147F2762-F138-4A5C-976F-8EAC2B608ADB}">
              <a16:predDERef xmlns:a16="http://schemas.microsoft.com/office/drawing/2014/main" pred="{19DBBAFF-928A-43C0-87CC-E04487825996}"/>
            </a:ext>
          </a:extLst>
        </xdr:cNvPr>
        <xdr:cNvCxnSpPr>
          <a:cxnSpLocks/>
        </xdr:cNvCxnSpPr>
      </xdr:nvCxnSpPr>
      <xdr:spPr>
        <a:xfrm>
          <a:off x="19211925" y="6324600"/>
          <a:ext cx="9525" cy="2190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9</xdr:row>
      <xdr:rowOff>9525</xdr:rowOff>
    </xdr:from>
    <xdr:to>
      <xdr:col>21</xdr:col>
      <xdr:colOff>428625</xdr:colOff>
      <xdr:row>10</xdr:row>
      <xdr:rowOff>171450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D2BE5985-8588-44BC-B8DB-7A8193FE8426}"/>
            </a:ext>
            <a:ext uri="{147F2762-F138-4A5C-976F-8EAC2B608ADB}">
              <a16:predDERef xmlns:a16="http://schemas.microsoft.com/office/drawing/2014/main" pred="{7CCE18BA-5346-47F7-AB1F-207328CFD89D}"/>
            </a:ext>
          </a:extLst>
        </xdr:cNvPr>
        <xdr:cNvCxnSpPr>
          <a:cxnSpLocks/>
        </xdr:cNvCxnSpPr>
      </xdr:nvCxnSpPr>
      <xdr:spPr>
        <a:xfrm>
          <a:off x="19831050" y="6162675"/>
          <a:ext cx="419100" cy="3524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99"/>
  <sheetViews>
    <sheetView tabSelected="1" topLeftCell="A41" workbookViewId="0">
      <selection activeCell="B62" sqref="B62"/>
    </sheetView>
  </sheetViews>
  <sheetFormatPr defaultColWidth="9.140625" defaultRowHeight="14.45"/>
  <cols>
    <col min="1" max="1" width="1" style="1" customWidth="1"/>
    <col min="2" max="2" width="24.5703125" style="1" customWidth="1"/>
    <col min="3" max="3" width="15.7109375" style="1" customWidth="1"/>
    <col min="4" max="4" width="9.140625" style="1"/>
    <col min="5" max="5" width="15" style="1" customWidth="1"/>
    <col min="6" max="6" width="9.140625" style="1"/>
    <col min="7" max="7" width="13.5703125" style="1" customWidth="1"/>
    <col min="8" max="8" width="9.28515625" style="1" customWidth="1"/>
    <col min="9" max="9" width="13" style="1" customWidth="1"/>
    <col min="10" max="10" width="14" style="1" customWidth="1"/>
    <col min="11" max="12" width="13.5703125" style="1" customWidth="1"/>
    <col min="13" max="13" width="18" style="1" customWidth="1"/>
    <col min="14" max="14" width="19" style="1" customWidth="1"/>
    <col min="15" max="15" width="16.42578125" style="1" customWidth="1"/>
    <col min="16" max="16" width="12.140625" style="1" customWidth="1"/>
    <col min="17" max="17" width="19.7109375" style="1" customWidth="1"/>
    <col min="18" max="18" width="9.85546875" style="1" customWidth="1"/>
    <col min="19" max="19" width="14.140625" style="1" customWidth="1"/>
    <col min="20" max="20" width="20" style="1" customWidth="1"/>
    <col min="21" max="21" width="16.42578125" style="1" customWidth="1"/>
    <col min="22" max="22" width="13.42578125" style="1" customWidth="1"/>
    <col min="23" max="16384" width="9.140625" style="1"/>
  </cols>
  <sheetData>
    <row r="1" spans="2:22" ht="4.5" customHeight="1"/>
    <row r="2" spans="2:22" ht="15">
      <c r="B2" s="2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3" t="s">
        <v>5</v>
      </c>
      <c r="H2" s="37"/>
      <c r="I2" s="66"/>
      <c r="L2" s="5"/>
      <c r="M2" s="67"/>
      <c r="N2" s="66"/>
    </row>
    <row r="3" spans="2:22" ht="15">
      <c r="B3" s="6" t="s">
        <v>6</v>
      </c>
      <c r="C3" s="6" t="s">
        <v>7</v>
      </c>
      <c r="D3" s="7">
        <v>45</v>
      </c>
      <c r="E3" s="8" t="s">
        <v>8</v>
      </c>
      <c r="F3" s="9">
        <v>48000</v>
      </c>
      <c r="G3" s="10" t="s">
        <v>9</v>
      </c>
      <c r="H3" s="15"/>
      <c r="I3" s="66"/>
      <c r="Q3" s="68" t="s">
        <v>10</v>
      </c>
    </row>
    <row r="4" spans="2:22" ht="15">
      <c r="B4" s="15"/>
      <c r="C4" s="15" t="s">
        <v>11</v>
      </c>
      <c r="D4" s="11">
        <v>25</v>
      </c>
      <c r="E4" s="16" t="s">
        <v>12</v>
      </c>
      <c r="F4" s="17">
        <v>25000</v>
      </c>
      <c r="G4" s="18" t="s">
        <v>13</v>
      </c>
      <c r="H4" s="15"/>
      <c r="I4" s="66"/>
      <c r="Q4" s="69"/>
    </row>
    <row r="5" spans="2:22" ht="15">
      <c r="B5" s="20"/>
      <c r="C5" s="20" t="s">
        <v>11</v>
      </c>
      <c r="D5" s="21">
        <v>33</v>
      </c>
      <c r="E5" s="22" t="s">
        <v>14</v>
      </c>
      <c r="F5" s="23">
        <v>35000</v>
      </c>
      <c r="G5" s="24" t="s">
        <v>15</v>
      </c>
      <c r="H5" s="15"/>
      <c r="I5" s="66"/>
    </row>
    <row r="6" spans="2:22" ht="15">
      <c r="B6" s="15" t="s">
        <v>16</v>
      </c>
      <c r="C6" s="15" t="s">
        <v>11</v>
      </c>
      <c r="D6" s="11">
        <v>25</v>
      </c>
      <c r="E6" s="16" t="s">
        <v>12</v>
      </c>
      <c r="F6" s="17">
        <v>45000</v>
      </c>
      <c r="G6" s="18" t="s">
        <v>9</v>
      </c>
      <c r="H6" s="15"/>
      <c r="I6" s="66"/>
      <c r="N6" s="68" t="s">
        <v>17</v>
      </c>
      <c r="T6" s="68" t="s">
        <v>18</v>
      </c>
    </row>
    <row r="7" spans="2:22" ht="15">
      <c r="B7" s="15"/>
      <c r="C7" s="15" t="s">
        <v>7</v>
      </c>
      <c r="D7" s="11">
        <v>35</v>
      </c>
      <c r="E7" s="16" t="s">
        <v>14</v>
      </c>
      <c r="F7" s="17">
        <v>65000</v>
      </c>
      <c r="G7" s="18" t="s">
        <v>19</v>
      </c>
      <c r="H7" s="15"/>
      <c r="I7" s="66"/>
      <c r="N7" s="69"/>
      <c r="T7" s="69"/>
    </row>
    <row r="8" spans="2:22" ht="15">
      <c r="B8" s="15"/>
      <c r="C8" s="15" t="s">
        <v>11</v>
      </c>
      <c r="D8" s="15">
        <v>26</v>
      </c>
      <c r="E8" s="11" t="s">
        <v>12</v>
      </c>
      <c r="F8" s="17">
        <v>45000</v>
      </c>
      <c r="G8" s="18" t="s">
        <v>9</v>
      </c>
      <c r="H8" s="15"/>
      <c r="I8" s="66"/>
    </row>
    <row r="9" spans="2:22" ht="15">
      <c r="B9" s="20"/>
      <c r="C9" s="20" t="s">
        <v>7</v>
      </c>
      <c r="D9" s="21">
        <v>45</v>
      </c>
      <c r="E9" s="22" t="s">
        <v>8</v>
      </c>
      <c r="F9" s="23">
        <v>70000</v>
      </c>
      <c r="G9" s="24" t="s">
        <v>19</v>
      </c>
      <c r="H9" s="15"/>
      <c r="J9" s="28"/>
      <c r="K9" s="5"/>
      <c r="M9" s="68" t="s">
        <v>20</v>
      </c>
      <c r="P9" s="68" t="s">
        <v>21</v>
      </c>
      <c r="S9" s="68" t="s">
        <v>21</v>
      </c>
      <c r="U9" s="68" t="s">
        <v>20</v>
      </c>
    </row>
    <row r="10" spans="2:22" ht="15">
      <c r="B10" s="15" t="s">
        <v>22</v>
      </c>
      <c r="C10" s="15" t="s">
        <v>7</v>
      </c>
      <c r="D10" s="11">
        <v>40</v>
      </c>
      <c r="E10" s="16" t="s">
        <v>14</v>
      </c>
      <c r="F10" s="17">
        <v>50000</v>
      </c>
      <c r="G10" s="18" t="s">
        <v>9</v>
      </c>
      <c r="H10" s="15"/>
      <c r="M10" s="69"/>
      <c r="P10" s="69"/>
      <c r="S10" s="69"/>
      <c r="U10" s="69"/>
    </row>
    <row r="11" spans="2:22" ht="14.45" customHeight="1">
      <c r="B11" s="20"/>
      <c r="C11" s="20" t="s">
        <v>11</v>
      </c>
      <c r="D11" s="20">
        <v>30</v>
      </c>
      <c r="E11" s="21" t="s">
        <v>12</v>
      </c>
      <c r="F11" s="23">
        <v>40000</v>
      </c>
      <c r="G11" s="24" t="s">
        <v>15</v>
      </c>
      <c r="H11" s="15"/>
    </row>
    <row r="12" spans="2:22" ht="14.45" customHeight="1">
      <c r="B12" s="15" t="s">
        <v>23</v>
      </c>
      <c r="C12" s="15" t="s">
        <v>7</v>
      </c>
      <c r="D12" s="11">
        <v>50</v>
      </c>
      <c r="E12" s="16" t="s">
        <v>8</v>
      </c>
      <c r="F12" s="17">
        <v>40000</v>
      </c>
      <c r="G12" s="18" t="s">
        <v>15</v>
      </c>
      <c r="H12" s="15"/>
      <c r="I12" s="29"/>
      <c r="J12" s="5"/>
      <c r="L12" s="70" t="s">
        <v>24</v>
      </c>
      <c r="M12" s="70" t="s">
        <v>25</v>
      </c>
      <c r="O12" s="70" t="s">
        <v>24</v>
      </c>
      <c r="P12" s="70" t="s">
        <v>25</v>
      </c>
      <c r="R12" s="70" t="s">
        <v>24</v>
      </c>
      <c r="S12" s="70" t="s">
        <v>25</v>
      </c>
      <c r="U12" s="70" t="s">
        <v>24</v>
      </c>
      <c r="V12" s="70" t="s">
        <v>25</v>
      </c>
    </row>
    <row r="13" spans="2:22" ht="14.45" customHeight="1">
      <c r="B13" s="20"/>
      <c r="C13" s="20" t="s">
        <v>11</v>
      </c>
      <c r="D13" s="21">
        <v>25</v>
      </c>
      <c r="E13" s="22" t="s">
        <v>12</v>
      </c>
      <c r="F13" s="23">
        <v>25000</v>
      </c>
      <c r="G13" s="24" t="s">
        <v>13</v>
      </c>
      <c r="H13" s="15"/>
      <c r="I13" s="29"/>
      <c r="J13" s="5"/>
      <c r="L13" s="70"/>
      <c r="M13" s="70"/>
      <c r="O13" s="70"/>
      <c r="P13" s="70"/>
      <c r="R13" s="70"/>
      <c r="S13" s="70"/>
      <c r="U13" s="70"/>
      <c r="V13" s="70"/>
    </row>
    <row r="14" spans="2:22" ht="15">
      <c r="I14" s="29"/>
      <c r="J14" s="5"/>
      <c r="L14" s="5"/>
      <c r="M14" s="30"/>
      <c r="N14" s="30"/>
      <c r="O14" s="5"/>
      <c r="P14" s="5"/>
    </row>
    <row r="15" spans="2:22" ht="15"/>
    <row r="16" spans="2:22" s="36" customFormat="1" ht="15"/>
    <row r="17" spans="2:15" ht="15"/>
    <row r="18" spans="2:15" ht="15"/>
    <row r="19" spans="2:15" ht="15"/>
    <row r="20" spans="2:15" ht="15"/>
    <row r="21" spans="2:15" ht="15"/>
    <row r="22" spans="2:15" ht="15"/>
    <row r="23" spans="2:15" ht="15"/>
    <row r="24" spans="2:15" ht="15"/>
    <row r="25" spans="2:15" ht="15"/>
    <row r="26" spans="2:15" ht="15"/>
    <row r="27" spans="2:15" ht="15">
      <c r="B27" s="48" t="s">
        <v>26</v>
      </c>
      <c r="C27" s="49" t="s">
        <v>27</v>
      </c>
      <c r="D27" s="49" t="s">
        <v>28</v>
      </c>
      <c r="E27" s="50" t="s">
        <v>29</v>
      </c>
      <c r="F27" s="49" t="s">
        <v>30</v>
      </c>
      <c r="G27" s="49" t="s">
        <v>31</v>
      </c>
      <c r="H27" s="50" t="s">
        <v>32</v>
      </c>
      <c r="I27" s="49" t="s">
        <v>33</v>
      </c>
      <c r="J27" s="51" t="s">
        <v>34</v>
      </c>
      <c r="M27" s="77" t="s">
        <v>35</v>
      </c>
      <c r="N27" s="5"/>
      <c r="O27" s="5"/>
    </row>
    <row r="28" spans="2:15" ht="15">
      <c r="B28" s="4" t="s">
        <v>36</v>
      </c>
      <c r="C28" s="39">
        <v>0.27272727272727271</v>
      </c>
      <c r="D28" s="39">
        <v>0.72727272727272729</v>
      </c>
      <c r="E28" s="52" t="s">
        <v>37</v>
      </c>
      <c r="F28" s="39">
        <v>0.33333333333333331</v>
      </c>
      <c r="G28" s="39">
        <v>0.125</v>
      </c>
      <c r="H28" s="52">
        <f>(2*C28*D28)</f>
        <v>0.39669421487603301</v>
      </c>
      <c r="I28" s="39">
        <f>ABS(F28-G28)+ABS(F29-G29)+ABS(F30-G30)+ABS(F31-G31)</f>
        <v>0.58333333333333326</v>
      </c>
      <c r="J28" s="42">
        <f>(H28*I28)</f>
        <v>0.2314049586776859</v>
      </c>
      <c r="M28" s="77" t="s">
        <v>5</v>
      </c>
      <c r="N28" s="12" t="s">
        <v>38</v>
      </c>
      <c r="O28" s="13" t="s">
        <v>39</v>
      </c>
    </row>
    <row r="29" spans="2:15" ht="15">
      <c r="B29" s="4"/>
      <c r="C29" s="39"/>
      <c r="D29" s="39"/>
      <c r="E29" s="52" t="s">
        <v>40</v>
      </c>
      <c r="F29" s="39">
        <v>0.33333333333333331</v>
      </c>
      <c r="G29" s="39">
        <v>0.25</v>
      </c>
      <c r="H29" s="52"/>
      <c r="I29" s="39"/>
      <c r="J29" s="42"/>
      <c r="M29" s="78" t="s">
        <v>13</v>
      </c>
      <c r="N29" s="19">
        <v>0.18181818181818182</v>
      </c>
      <c r="O29" s="14">
        <f>-LOG(N29,2)*N29</f>
        <v>0.44716938520678134</v>
      </c>
    </row>
    <row r="30" spans="2:15" ht="15" customHeight="1">
      <c r="B30" s="4"/>
      <c r="C30" s="39"/>
      <c r="D30" s="39"/>
      <c r="E30" s="52" t="s">
        <v>41</v>
      </c>
      <c r="F30" s="39">
        <v>0.33333333333333331</v>
      </c>
      <c r="G30" s="39">
        <v>0.375</v>
      </c>
      <c r="H30" s="52"/>
      <c r="I30" s="39"/>
      <c r="J30" s="42"/>
      <c r="M30" s="79" t="s">
        <v>15</v>
      </c>
      <c r="N30" s="25">
        <v>0.27272727272727271</v>
      </c>
      <c r="O30" s="14">
        <f>-LOG(N30,2)*N30</f>
        <v>0.51121885034076575</v>
      </c>
    </row>
    <row r="31" spans="2:15" ht="15">
      <c r="B31" s="53"/>
      <c r="C31" s="45"/>
      <c r="D31" s="45"/>
      <c r="E31" s="54" t="s">
        <v>42</v>
      </c>
      <c r="F31" s="45">
        <v>0</v>
      </c>
      <c r="G31" s="45">
        <v>0.25</v>
      </c>
      <c r="H31" s="54"/>
      <c r="I31" s="45"/>
      <c r="J31" s="47"/>
      <c r="M31" s="79" t="s">
        <v>9</v>
      </c>
      <c r="N31" s="25">
        <v>0.36363636363636365</v>
      </c>
      <c r="O31" s="14">
        <f>-LOG(N31,2)*N31</f>
        <v>0.53070240677719904</v>
      </c>
    </row>
    <row r="32" spans="2:15" ht="30.75">
      <c r="B32" s="4" t="s">
        <v>43</v>
      </c>
      <c r="C32" s="39">
        <v>0.36363636363636365</v>
      </c>
      <c r="D32" s="39">
        <v>0.63636363636363635</v>
      </c>
      <c r="E32" s="52" t="s">
        <v>37</v>
      </c>
      <c r="F32" s="39">
        <v>0</v>
      </c>
      <c r="G32" s="39">
        <v>0.2857142857142857</v>
      </c>
      <c r="H32" s="52">
        <f t="shared" ref="H32:H56" si="0">(2*C32*D32)</f>
        <v>0.46280991735537191</v>
      </c>
      <c r="I32" s="39">
        <f>ABS(F32-G32)+ABS(F33-G33)+ABS(F34-G34)+ABS(F35-G35)</f>
        <v>1.4285714285714284</v>
      </c>
      <c r="J32" s="41">
        <f t="shared" ref="J32:J56" si="1">(H32*I32)</f>
        <v>0.66115702479338834</v>
      </c>
      <c r="M32" s="80" t="s">
        <v>19</v>
      </c>
      <c r="N32" s="26">
        <v>0.18181818181818182</v>
      </c>
      <c r="O32" s="14">
        <f>-LOG(N32,2)*N32</f>
        <v>0.44716938520678134</v>
      </c>
    </row>
    <row r="33" spans="2:16" ht="15" customHeight="1">
      <c r="B33" s="4"/>
      <c r="C33" s="39"/>
      <c r="D33" s="39"/>
      <c r="E33" s="52" t="s">
        <v>40</v>
      </c>
      <c r="F33" s="39">
        <v>0</v>
      </c>
      <c r="G33" s="39">
        <v>0.42857142857142855</v>
      </c>
      <c r="H33" s="52"/>
      <c r="I33" s="39"/>
      <c r="J33" s="42"/>
      <c r="M33" s="62" t="s">
        <v>44</v>
      </c>
      <c r="N33" s="65"/>
      <c r="O33" s="27">
        <f>SUM(O29:O32)</f>
        <v>1.9362600275315274</v>
      </c>
    </row>
    <row r="34" spans="2:16" ht="15">
      <c r="B34" s="4"/>
      <c r="C34" s="39"/>
      <c r="D34" s="39"/>
      <c r="E34" s="52" t="s">
        <v>41</v>
      </c>
      <c r="F34" s="39">
        <v>0.5</v>
      </c>
      <c r="G34" s="39">
        <v>0.2857142857142857</v>
      </c>
      <c r="H34" s="52"/>
      <c r="I34" s="39"/>
      <c r="J34" s="42"/>
    </row>
    <row r="35" spans="2:16" ht="15">
      <c r="B35" s="53"/>
      <c r="C35" s="45"/>
      <c r="D35" s="45"/>
      <c r="E35" s="54" t="s">
        <v>42</v>
      </c>
      <c r="F35" s="45">
        <v>0.5</v>
      </c>
      <c r="G35" s="45">
        <v>0</v>
      </c>
      <c r="H35" s="54"/>
      <c r="I35" s="45"/>
      <c r="J35" s="47"/>
    </row>
    <row r="36" spans="2:16" ht="15">
      <c r="B36" s="4" t="s">
        <v>45</v>
      </c>
      <c r="C36" s="39">
        <v>0.18181818181818182</v>
      </c>
      <c r="D36" s="39">
        <v>0.81818181818181823</v>
      </c>
      <c r="E36" s="52" t="s">
        <v>37</v>
      </c>
      <c r="F36" s="39">
        <v>0</v>
      </c>
      <c r="G36" s="39">
        <v>0.22222222222222221</v>
      </c>
      <c r="H36" s="52">
        <f t="shared" si="0"/>
        <v>0.2975206611570248</v>
      </c>
      <c r="I36" s="39">
        <f t="shared" ref="I36:I56" si="2">ABS(F36-G36)+ABS(F37-G37)+ABS(F38-G38)+ABS(F39-G39)</f>
        <v>0.88888888888888895</v>
      </c>
      <c r="J36" s="42">
        <f t="shared" si="1"/>
        <v>0.26446280991735538</v>
      </c>
      <c r="M36" s="71" t="s">
        <v>46</v>
      </c>
      <c r="N36" s="60"/>
      <c r="O36" s="60" t="s">
        <v>47</v>
      </c>
      <c r="P36" s="61"/>
    </row>
    <row r="37" spans="2:16" ht="15">
      <c r="B37" s="4"/>
      <c r="C37" s="39"/>
      <c r="D37" s="39"/>
      <c r="E37" s="52" t="s">
        <v>40</v>
      </c>
      <c r="F37" s="39">
        <v>0.5</v>
      </c>
      <c r="G37" s="39">
        <v>0.22222222222222221</v>
      </c>
      <c r="H37" s="52"/>
      <c r="I37" s="39"/>
      <c r="J37" s="42"/>
      <c r="M37" s="72" t="s">
        <v>36</v>
      </c>
      <c r="N37" s="73"/>
      <c r="O37" s="56" t="s">
        <v>48</v>
      </c>
      <c r="P37" s="57"/>
    </row>
    <row r="38" spans="2:16" ht="15">
      <c r="B38" s="4"/>
      <c r="C38" s="39"/>
      <c r="D38" s="39"/>
      <c r="E38" s="52" t="s">
        <v>41</v>
      </c>
      <c r="F38" s="39">
        <v>0.5</v>
      </c>
      <c r="G38" s="39">
        <v>0.33333333333333331</v>
      </c>
      <c r="H38" s="52"/>
      <c r="I38" s="39"/>
      <c r="J38" s="42"/>
      <c r="M38" s="74" t="s">
        <v>43</v>
      </c>
      <c r="N38" s="75"/>
      <c r="O38" s="56" t="s">
        <v>49</v>
      </c>
      <c r="P38" s="57"/>
    </row>
    <row r="39" spans="2:16" ht="15">
      <c r="B39" s="53"/>
      <c r="C39" s="45"/>
      <c r="D39" s="45"/>
      <c r="E39" s="54" t="s">
        <v>42</v>
      </c>
      <c r="F39" s="45">
        <v>0</v>
      </c>
      <c r="G39" s="45">
        <v>0.22222222222222221</v>
      </c>
      <c r="H39" s="54"/>
      <c r="I39" s="45"/>
      <c r="J39" s="47"/>
      <c r="M39" s="74" t="s">
        <v>45</v>
      </c>
      <c r="N39" s="75"/>
      <c r="O39" s="56" t="s">
        <v>50</v>
      </c>
      <c r="P39" s="57"/>
    </row>
    <row r="40" spans="2:16" ht="15">
      <c r="B40" s="4" t="s">
        <v>51</v>
      </c>
      <c r="C40" s="39">
        <v>0.18181818181818182</v>
      </c>
      <c r="D40" s="39">
        <v>0.81818181818181823</v>
      </c>
      <c r="E40" s="52" t="s">
        <v>37</v>
      </c>
      <c r="F40" s="39">
        <v>0.5</v>
      </c>
      <c r="G40" s="39">
        <v>0.1111111111111111</v>
      </c>
      <c r="H40" s="52">
        <f t="shared" si="0"/>
        <v>0.2975206611570248</v>
      </c>
      <c r="I40" s="39">
        <f t="shared" si="2"/>
        <v>1.3333333333333335</v>
      </c>
      <c r="J40" s="42">
        <f t="shared" si="1"/>
        <v>0.39669421487603312</v>
      </c>
      <c r="M40" s="74" t="s">
        <v>51</v>
      </c>
      <c r="N40" s="75"/>
      <c r="O40" s="56" t="s">
        <v>52</v>
      </c>
      <c r="P40" s="57"/>
    </row>
    <row r="41" spans="2:16" ht="15">
      <c r="B41" s="4"/>
      <c r="C41" s="39"/>
      <c r="D41" s="39"/>
      <c r="E41" s="52" t="s">
        <v>40</v>
      </c>
      <c r="F41" s="39">
        <v>0.5</v>
      </c>
      <c r="G41" s="39">
        <v>0.22222222222222221</v>
      </c>
      <c r="H41" s="52"/>
      <c r="I41" s="39"/>
      <c r="J41" s="42"/>
      <c r="M41" s="74" t="s">
        <v>53</v>
      </c>
      <c r="N41" s="75"/>
      <c r="O41" s="56" t="s">
        <v>54</v>
      </c>
      <c r="P41" s="57"/>
    </row>
    <row r="42" spans="2:16" ht="15">
      <c r="B42" s="4"/>
      <c r="C42" s="39"/>
      <c r="D42" s="39"/>
      <c r="E42" s="52" t="s">
        <v>41</v>
      </c>
      <c r="F42" s="39">
        <v>0</v>
      </c>
      <c r="G42" s="39">
        <v>0.44444444444444442</v>
      </c>
      <c r="H42" s="52"/>
      <c r="I42" s="39"/>
      <c r="J42" s="42"/>
      <c r="M42" s="74" t="s">
        <v>24</v>
      </c>
      <c r="N42" s="75"/>
      <c r="O42" s="56" t="s">
        <v>55</v>
      </c>
      <c r="P42" s="57"/>
    </row>
    <row r="43" spans="2:16" ht="15">
      <c r="B43" s="53"/>
      <c r="C43" s="45"/>
      <c r="D43" s="45"/>
      <c r="E43" s="54" t="s">
        <v>42</v>
      </c>
      <c r="F43" s="45">
        <v>0</v>
      </c>
      <c r="G43" s="45">
        <v>0.22222222222222221</v>
      </c>
      <c r="H43" s="54"/>
      <c r="I43" s="45"/>
      <c r="J43" s="47"/>
      <c r="M43" s="74" t="s">
        <v>56</v>
      </c>
      <c r="N43" s="75"/>
      <c r="O43" s="56" t="s">
        <v>57</v>
      </c>
      <c r="P43" s="57"/>
    </row>
    <row r="44" spans="2:16" ht="15">
      <c r="B44" s="4" t="s">
        <v>53</v>
      </c>
      <c r="C44" s="39">
        <v>0.45454545454545453</v>
      </c>
      <c r="D44" s="39">
        <v>0.54545454545454541</v>
      </c>
      <c r="E44" s="52" t="s">
        <v>37</v>
      </c>
      <c r="F44" s="39">
        <v>0</v>
      </c>
      <c r="G44" s="39">
        <v>0.33333333333333331</v>
      </c>
      <c r="H44" s="52">
        <f t="shared" si="0"/>
        <v>0.49586776859504128</v>
      </c>
      <c r="I44" s="39">
        <f t="shared" si="2"/>
        <v>0.93333333333333335</v>
      </c>
      <c r="J44" s="55">
        <f t="shared" si="1"/>
        <v>0.46280991735537186</v>
      </c>
      <c r="M44" s="76" t="s">
        <v>58</v>
      </c>
      <c r="N44" s="58"/>
      <c r="O44" s="58" t="s">
        <v>59</v>
      </c>
      <c r="P44" s="59"/>
    </row>
    <row r="45" spans="2:16" ht="15">
      <c r="B45" s="4"/>
      <c r="C45" s="39"/>
      <c r="D45" s="39"/>
      <c r="E45" s="52" t="s">
        <v>40</v>
      </c>
      <c r="F45" s="39">
        <v>0.2</v>
      </c>
      <c r="G45" s="39">
        <v>0.33333333333333331</v>
      </c>
      <c r="H45" s="52"/>
      <c r="I45" s="39"/>
      <c r="J45" s="42"/>
    </row>
    <row r="46" spans="2:16" ht="15">
      <c r="B46" s="4"/>
      <c r="C46" s="39"/>
      <c r="D46" s="39"/>
      <c r="E46" s="52" t="s">
        <v>41</v>
      </c>
      <c r="F46" s="39">
        <v>0.4</v>
      </c>
      <c r="G46" s="39">
        <v>0.33333333333333331</v>
      </c>
      <c r="H46" s="52"/>
      <c r="I46" s="39"/>
      <c r="J46" s="42"/>
    </row>
    <row r="47" spans="2:16" ht="15">
      <c r="B47" s="53"/>
      <c r="C47" s="45"/>
      <c r="D47" s="45"/>
      <c r="E47" s="54" t="s">
        <v>42</v>
      </c>
      <c r="F47" s="45">
        <v>0.4</v>
      </c>
      <c r="G47" s="45">
        <v>0</v>
      </c>
      <c r="H47" s="54"/>
      <c r="I47" s="45"/>
      <c r="J47" s="47"/>
    </row>
    <row r="48" spans="2:16" ht="15">
      <c r="B48" s="4" t="s">
        <v>24</v>
      </c>
      <c r="C48" s="39">
        <v>0.45454545454545453</v>
      </c>
      <c r="D48" s="39">
        <v>0.54545454545454541</v>
      </c>
      <c r="E48" s="52" t="s">
        <v>37</v>
      </c>
      <c r="F48" s="39">
        <v>0.4</v>
      </c>
      <c r="G48" s="39">
        <v>0</v>
      </c>
      <c r="H48" s="52">
        <f t="shared" si="0"/>
        <v>0.49586776859504128</v>
      </c>
      <c r="I48" s="39">
        <f t="shared" si="2"/>
        <v>0.93330000000000002</v>
      </c>
      <c r="J48" s="55">
        <f t="shared" si="1"/>
        <v>0.46279338842975204</v>
      </c>
    </row>
    <row r="49" spans="2:21" ht="15">
      <c r="B49" s="4"/>
      <c r="C49" s="39"/>
      <c r="D49" s="39"/>
      <c r="E49" s="52" t="s">
        <v>40</v>
      </c>
      <c r="F49" s="39">
        <v>0.2</v>
      </c>
      <c r="G49" s="39">
        <v>0.33333333333333331</v>
      </c>
      <c r="H49" s="52"/>
      <c r="I49" s="39"/>
      <c r="J49" s="42"/>
    </row>
    <row r="50" spans="2:21" ht="15">
      <c r="B50" s="4"/>
      <c r="C50" s="39"/>
      <c r="D50" s="39"/>
      <c r="E50" s="52" t="s">
        <v>41</v>
      </c>
      <c r="F50" s="39">
        <v>0.4</v>
      </c>
      <c r="G50" s="39">
        <v>0.33333333333333331</v>
      </c>
      <c r="H50" s="52"/>
      <c r="I50" s="39"/>
      <c r="J50" s="42"/>
    </row>
    <row r="51" spans="2:21" ht="15">
      <c r="B51" s="53"/>
      <c r="C51" s="45"/>
      <c r="D51" s="45"/>
      <c r="E51" s="54" t="s">
        <v>42</v>
      </c>
      <c r="F51" s="45">
        <v>0</v>
      </c>
      <c r="G51" s="45">
        <v>0.33329999999999999</v>
      </c>
      <c r="H51" s="54"/>
      <c r="I51" s="45"/>
      <c r="J51" s="47"/>
    </row>
    <row r="52" spans="2:21" ht="15">
      <c r="B52" s="4" t="s">
        <v>60</v>
      </c>
      <c r="C52" s="39">
        <v>0.27272727272727271</v>
      </c>
      <c r="D52" s="39">
        <v>0.72727272727272729</v>
      </c>
      <c r="E52" s="52" t="s">
        <v>37</v>
      </c>
      <c r="F52" s="39">
        <v>0</v>
      </c>
      <c r="G52" s="39">
        <v>0.25</v>
      </c>
      <c r="H52" s="52">
        <f t="shared" si="0"/>
        <v>0.39669421487603301</v>
      </c>
      <c r="I52" s="39">
        <f t="shared" si="2"/>
        <v>0.58333333333333326</v>
      </c>
      <c r="J52" s="42">
        <f t="shared" si="1"/>
        <v>0.2314049586776859</v>
      </c>
    </row>
    <row r="53" spans="2:21" ht="15">
      <c r="B53" s="11"/>
      <c r="C53" s="39"/>
      <c r="D53" s="39"/>
      <c r="E53" s="52" t="s">
        <v>40</v>
      </c>
      <c r="F53" s="39">
        <v>0.33333333333333331</v>
      </c>
      <c r="G53" s="39">
        <v>0.25</v>
      </c>
      <c r="H53" s="52"/>
      <c r="I53" s="39"/>
      <c r="J53" s="42"/>
    </row>
    <row r="54" spans="2:21" ht="15">
      <c r="B54" s="4"/>
      <c r="C54" s="39"/>
      <c r="D54" s="39"/>
      <c r="E54" s="52" t="s">
        <v>41</v>
      </c>
      <c r="F54" s="39">
        <v>0.33333333333333331</v>
      </c>
      <c r="G54" s="39">
        <v>0.375</v>
      </c>
      <c r="H54" s="52"/>
      <c r="I54" s="39"/>
      <c r="J54" s="42"/>
    </row>
    <row r="55" spans="2:21">
      <c r="B55" s="53"/>
      <c r="C55" s="45"/>
      <c r="D55" s="45"/>
      <c r="E55" s="54" t="s">
        <v>42</v>
      </c>
      <c r="F55" s="45">
        <v>0.33333333333333331</v>
      </c>
      <c r="G55" s="45">
        <v>0.125</v>
      </c>
      <c r="H55" s="54"/>
      <c r="I55" s="45"/>
      <c r="J55" s="47"/>
    </row>
    <row r="56" spans="2:21">
      <c r="B56" s="4" t="s">
        <v>58</v>
      </c>
      <c r="C56" s="39">
        <v>0.27272727272727271</v>
      </c>
      <c r="D56" s="39">
        <v>0.72727272727272729</v>
      </c>
      <c r="E56" s="52" t="s">
        <v>37</v>
      </c>
      <c r="F56" s="39">
        <v>0</v>
      </c>
      <c r="G56" s="39">
        <v>0.25</v>
      </c>
      <c r="H56" s="52">
        <f t="shared" si="0"/>
        <v>0.39669421487603301</v>
      </c>
      <c r="I56" s="39">
        <f t="shared" si="2"/>
        <v>0.58333333333333326</v>
      </c>
      <c r="J56" s="42">
        <f t="shared" si="1"/>
        <v>0.2314049586776859</v>
      </c>
    </row>
    <row r="57" spans="2:21">
      <c r="B57" s="4"/>
      <c r="C57" s="39"/>
      <c r="D57" s="39"/>
      <c r="E57" s="52" t="s">
        <v>40</v>
      </c>
      <c r="F57" s="39">
        <v>0.33333333333333331</v>
      </c>
      <c r="G57" s="39">
        <v>0.25</v>
      </c>
      <c r="H57" s="52"/>
      <c r="I57" s="39"/>
      <c r="J57" s="42"/>
    </row>
    <row r="58" spans="2:21">
      <c r="B58" s="4"/>
      <c r="C58" s="39"/>
      <c r="D58" s="39"/>
      <c r="E58" s="52" t="s">
        <v>41</v>
      </c>
      <c r="F58" s="39">
        <v>0.33333333333333331</v>
      </c>
      <c r="G58" s="39">
        <v>0.375</v>
      </c>
      <c r="H58" s="52"/>
      <c r="I58" s="39"/>
      <c r="J58" s="42"/>
    </row>
    <row r="59" spans="2:21">
      <c r="B59" s="53"/>
      <c r="C59" s="45"/>
      <c r="D59" s="45"/>
      <c r="E59" s="54" t="s">
        <v>42</v>
      </c>
      <c r="F59" s="45">
        <v>0.33333333333333331</v>
      </c>
      <c r="G59" s="45">
        <v>0.125</v>
      </c>
      <c r="H59" s="54"/>
      <c r="I59" s="45"/>
      <c r="J59" s="47"/>
    </row>
    <row r="61" spans="2:21" ht="15"/>
    <row r="62" spans="2:21" ht="15">
      <c r="B62" s="62" t="s">
        <v>35</v>
      </c>
      <c r="C62" s="63"/>
      <c r="D62" s="63" t="s">
        <v>61</v>
      </c>
      <c r="E62" s="63"/>
      <c r="F62" s="63"/>
      <c r="G62" s="63"/>
      <c r="H62" s="63"/>
      <c r="I62" s="64">
        <v>1</v>
      </c>
      <c r="J62" s="64"/>
      <c r="K62" s="63">
        <v>2</v>
      </c>
      <c r="L62" s="63"/>
      <c r="M62" s="64">
        <v>3</v>
      </c>
      <c r="N62" s="64"/>
      <c r="O62" s="64">
        <v>4</v>
      </c>
      <c r="P62" s="64"/>
      <c r="Q62" s="63" t="s">
        <v>62</v>
      </c>
      <c r="R62" s="63"/>
      <c r="S62" s="63"/>
      <c r="T62" s="63"/>
      <c r="U62" s="65"/>
    </row>
    <row r="63" spans="2:21" ht="15">
      <c r="B63" s="31"/>
      <c r="C63" s="32" t="s">
        <v>63</v>
      </c>
      <c r="D63" s="33" t="s">
        <v>37</v>
      </c>
      <c r="E63" s="33" t="s">
        <v>40</v>
      </c>
      <c r="F63" s="33" t="s">
        <v>41</v>
      </c>
      <c r="G63" s="33" t="s">
        <v>42</v>
      </c>
      <c r="H63" s="33" t="s">
        <v>64</v>
      </c>
      <c r="I63" s="33" t="s">
        <v>65</v>
      </c>
      <c r="J63" s="33" t="s">
        <v>66</v>
      </c>
      <c r="K63" s="33" t="s">
        <v>65</v>
      </c>
      <c r="L63" s="34" t="s">
        <v>66</v>
      </c>
      <c r="M63" s="34" t="s">
        <v>65</v>
      </c>
      <c r="N63" s="34" t="s">
        <v>66</v>
      </c>
      <c r="O63" s="34" t="s">
        <v>65</v>
      </c>
      <c r="P63" s="34" t="s">
        <v>66</v>
      </c>
      <c r="Q63" s="33" t="s">
        <v>67</v>
      </c>
      <c r="R63" s="33" t="s">
        <v>68</v>
      </c>
      <c r="S63" s="33" t="s">
        <v>69</v>
      </c>
      <c r="T63" s="33" t="s">
        <v>70</v>
      </c>
      <c r="U63" s="35" t="s">
        <v>71</v>
      </c>
    </row>
    <row r="64" spans="2:21" ht="15">
      <c r="B64" s="37" t="s">
        <v>0</v>
      </c>
      <c r="C64" s="11" t="s">
        <v>6</v>
      </c>
      <c r="D64" s="38">
        <v>1</v>
      </c>
      <c r="E64" s="38">
        <v>1</v>
      </c>
      <c r="F64" s="38">
        <v>1</v>
      </c>
      <c r="G64" s="38">
        <v>0</v>
      </c>
      <c r="H64" s="38">
        <f>SUM(D64:G64)</f>
        <v>3</v>
      </c>
      <c r="I64" s="39">
        <f>(D64/H64)</f>
        <v>0.33333333333333331</v>
      </c>
      <c r="J64" s="39">
        <f>-(I64*LOG(I64,2))</f>
        <v>0.52832083357371873</v>
      </c>
      <c r="K64" s="39">
        <f>(E64/H64)</f>
        <v>0.33333333333333331</v>
      </c>
      <c r="L64" s="40">
        <f>-(K64*LOG(K64,2))</f>
        <v>0.52832083357371873</v>
      </c>
      <c r="M64" s="40">
        <f>(F64/H64)</f>
        <v>0.33333333333333331</v>
      </c>
      <c r="N64" s="40">
        <f>-(M64*LOG(M64,2))</f>
        <v>0.52832083357371873</v>
      </c>
      <c r="O64" s="40">
        <f>(G64/H64)</f>
        <v>0</v>
      </c>
      <c r="P64" s="40">
        <v>0</v>
      </c>
      <c r="Q64" s="39">
        <f>SUM(J64,L64,N64,P64)</f>
        <v>1.5849625007211561</v>
      </c>
      <c r="R64" s="39">
        <f>(H64/11)</f>
        <v>0.27272727272727271</v>
      </c>
      <c r="S64" s="39">
        <f>(R64*Q64)</f>
        <v>0.43226250019667889</v>
      </c>
      <c r="T64" s="39">
        <f>SUM(S64:S67)</f>
        <v>1.1595352274694062</v>
      </c>
      <c r="U64" s="41">
        <f>(O33-T64)</f>
        <v>0.77672480006212119</v>
      </c>
    </row>
    <row r="65" spans="2:21" ht="15">
      <c r="B65" s="37"/>
      <c r="C65" s="11" t="s">
        <v>16</v>
      </c>
      <c r="D65" s="38">
        <v>0</v>
      </c>
      <c r="E65" s="38">
        <v>0</v>
      </c>
      <c r="F65" s="38">
        <v>2</v>
      </c>
      <c r="G65" s="38">
        <v>2</v>
      </c>
      <c r="H65" s="38">
        <f t="shared" ref="H65:H72" si="3">SUM(D65:G65)</f>
        <v>4</v>
      </c>
      <c r="I65" s="39">
        <f t="shared" ref="I65:I72" si="4">(D65/H65)</f>
        <v>0</v>
      </c>
      <c r="J65" s="39">
        <v>0</v>
      </c>
      <c r="K65" s="39">
        <f t="shared" ref="K65:K72" si="5">(E65/H65)</f>
        <v>0</v>
      </c>
      <c r="L65" s="40">
        <v>0</v>
      </c>
      <c r="M65" s="40">
        <f t="shared" ref="M65:M72" si="6">(F65/H65)</f>
        <v>0.5</v>
      </c>
      <c r="N65" s="40">
        <f t="shared" ref="N65:N72" si="7">-(M65*LOG(M65,2))</f>
        <v>0.5</v>
      </c>
      <c r="O65" s="40">
        <f t="shared" ref="O65:O72" si="8">(G65/H65)</f>
        <v>0.5</v>
      </c>
      <c r="P65" s="40">
        <f t="shared" ref="P65:P72" si="9">-(O65*LOG(O65,2))</f>
        <v>0.5</v>
      </c>
      <c r="Q65" s="39">
        <f t="shared" ref="Q65:Q72" si="10">SUM(J65,L65,N65,P65)</f>
        <v>1</v>
      </c>
      <c r="R65" s="39">
        <f t="shared" ref="R65:R72" si="11">(H65/11)</f>
        <v>0.36363636363636365</v>
      </c>
      <c r="S65" s="39">
        <f t="shared" ref="S65:S72" si="12">(R65*Q65)</f>
        <v>0.36363636363636365</v>
      </c>
      <c r="T65" s="39"/>
      <c r="U65" s="42"/>
    </row>
    <row r="66" spans="2:21" ht="15">
      <c r="B66" s="37"/>
      <c r="C66" s="11" t="s">
        <v>22</v>
      </c>
      <c r="D66" s="38">
        <v>0</v>
      </c>
      <c r="E66" s="38">
        <v>1</v>
      </c>
      <c r="F66" s="38">
        <v>1</v>
      </c>
      <c r="G66" s="38">
        <v>0</v>
      </c>
      <c r="H66" s="38">
        <f t="shared" si="3"/>
        <v>2</v>
      </c>
      <c r="I66" s="39">
        <f t="shared" si="4"/>
        <v>0</v>
      </c>
      <c r="J66" s="39">
        <v>0</v>
      </c>
      <c r="K66" s="39">
        <f t="shared" si="5"/>
        <v>0.5</v>
      </c>
      <c r="L66" s="40">
        <f t="shared" ref="L66:L72" si="13">-(K66*LOG(K66,2))</f>
        <v>0.5</v>
      </c>
      <c r="M66" s="40">
        <f t="shared" si="6"/>
        <v>0.5</v>
      </c>
      <c r="N66" s="40">
        <f t="shared" si="7"/>
        <v>0.5</v>
      </c>
      <c r="O66" s="40">
        <f t="shared" si="8"/>
        <v>0</v>
      </c>
      <c r="P66" s="40">
        <v>0</v>
      </c>
      <c r="Q66" s="39">
        <f t="shared" si="10"/>
        <v>1</v>
      </c>
      <c r="R66" s="39">
        <f t="shared" si="11"/>
        <v>0.18181818181818182</v>
      </c>
      <c r="S66" s="39">
        <f t="shared" si="12"/>
        <v>0.18181818181818182</v>
      </c>
      <c r="T66" s="39"/>
      <c r="U66" s="42"/>
    </row>
    <row r="67" spans="2:21" ht="15">
      <c r="B67" s="43"/>
      <c r="C67" s="21" t="s">
        <v>23</v>
      </c>
      <c r="D67" s="44">
        <v>1</v>
      </c>
      <c r="E67" s="44">
        <v>1</v>
      </c>
      <c r="F67" s="44">
        <v>0</v>
      </c>
      <c r="G67" s="44">
        <v>0</v>
      </c>
      <c r="H67" s="44">
        <f t="shared" si="3"/>
        <v>2</v>
      </c>
      <c r="I67" s="45">
        <f t="shared" si="4"/>
        <v>0.5</v>
      </c>
      <c r="J67" s="45">
        <f t="shared" ref="J67:J70" si="14">-(I67*LOG(I67,2))</f>
        <v>0.5</v>
      </c>
      <c r="K67" s="45">
        <f t="shared" si="5"/>
        <v>0.5</v>
      </c>
      <c r="L67" s="46">
        <f t="shared" si="13"/>
        <v>0.5</v>
      </c>
      <c r="M67" s="46">
        <f t="shared" si="6"/>
        <v>0</v>
      </c>
      <c r="N67" s="46">
        <v>0</v>
      </c>
      <c r="O67" s="46">
        <f t="shared" si="8"/>
        <v>0</v>
      </c>
      <c r="P67" s="46">
        <v>0</v>
      </c>
      <c r="Q67" s="45">
        <f t="shared" si="10"/>
        <v>1</v>
      </c>
      <c r="R67" s="45">
        <f t="shared" si="11"/>
        <v>0.18181818181818182</v>
      </c>
      <c r="S67" s="45">
        <f t="shared" si="12"/>
        <v>0.18181818181818182</v>
      </c>
      <c r="T67" s="45"/>
      <c r="U67" s="47"/>
    </row>
    <row r="68" spans="2:21" ht="15">
      <c r="B68" s="37" t="s">
        <v>1</v>
      </c>
      <c r="C68" s="11" t="s">
        <v>7</v>
      </c>
      <c r="D68" s="38">
        <v>0</v>
      </c>
      <c r="E68" s="38">
        <v>1</v>
      </c>
      <c r="F68" s="38">
        <v>2</v>
      </c>
      <c r="G68" s="38">
        <v>2</v>
      </c>
      <c r="H68" s="38">
        <f t="shared" si="3"/>
        <v>5</v>
      </c>
      <c r="I68" s="39">
        <f t="shared" si="4"/>
        <v>0</v>
      </c>
      <c r="J68" s="39">
        <v>0</v>
      </c>
      <c r="K68" s="39">
        <f t="shared" si="5"/>
        <v>0.2</v>
      </c>
      <c r="L68" s="40">
        <f t="shared" si="13"/>
        <v>0.46438561897747244</v>
      </c>
      <c r="M68" s="40">
        <f t="shared" si="6"/>
        <v>0.4</v>
      </c>
      <c r="N68" s="40">
        <f t="shared" si="7"/>
        <v>0.52877123795494485</v>
      </c>
      <c r="O68" s="40">
        <f t="shared" si="8"/>
        <v>0.4</v>
      </c>
      <c r="P68" s="40">
        <f t="shared" si="9"/>
        <v>0.52877123795494485</v>
      </c>
      <c r="Q68" s="39">
        <f t="shared" si="10"/>
        <v>1.5219280948873621</v>
      </c>
      <c r="R68" s="39">
        <f t="shared" si="11"/>
        <v>0.45454545454545453</v>
      </c>
      <c r="S68" s="39">
        <f t="shared" si="12"/>
        <v>0.69178549767607367</v>
      </c>
      <c r="T68" s="39">
        <f>SUM(S68:S69)</f>
        <v>1.5563104980694313</v>
      </c>
      <c r="U68" s="42">
        <f>(O33-T68)</f>
        <v>0.37994952946209604</v>
      </c>
    </row>
    <row r="69" spans="2:21" ht="15">
      <c r="B69" s="43"/>
      <c r="C69" s="21" t="s">
        <v>11</v>
      </c>
      <c r="D69" s="44">
        <v>2</v>
      </c>
      <c r="E69" s="44">
        <v>2</v>
      </c>
      <c r="F69" s="44">
        <v>2</v>
      </c>
      <c r="G69" s="44">
        <v>0</v>
      </c>
      <c r="H69" s="44">
        <f t="shared" si="3"/>
        <v>6</v>
      </c>
      <c r="I69" s="45">
        <f t="shared" si="4"/>
        <v>0.33333333333333331</v>
      </c>
      <c r="J69" s="45">
        <f t="shared" si="14"/>
        <v>0.52832083357371873</v>
      </c>
      <c r="K69" s="45">
        <f t="shared" si="5"/>
        <v>0.33333333333333331</v>
      </c>
      <c r="L69" s="46">
        <f t="shared" si="13"/>
        <v>0.52832083357371873</v>
      </c>
      <c r="M69" s="46">
        <f t="shared" si="6"/>
        <v>0.33333333333333331</v>
      </c>
      <c r="N69" s="46">
        <f t="shared" si="7"/>
        <v>0.52832083357371873</v>
      </c>
      <c r="O69" s="46">
        <f t="shared" si="8"/>
        <v>0</v>
      </c>
      <c r="P69" s="46">
        <v>0</v>
      </c>
      <c r="Q69" s="45">
        <f t="shared" si="10"/>
        <v>1.5849625007211561</v>
      </c>
      <c r="R69" s="45">
        <f t="shared" si="11"/>
        <v>0.54545454545454541</v>
      </c>
      <c r="S69" s="45">
        <f t="shared" si="12"/>
        <v>0.86452500039335778</v>
      </c>
      <c r="T69" s="45"/>
      <c r="U69" s="47"/>
    </row>
    <row r="70" spans="2:21" ht="15">
      <c r="B70" s="37" t="s">
        <v>2</v>
      </c>
      <c r="C70" s="11" t="s">
        <v>12</v>
      </c>
      <c r="D70" s="38">
        <v>2</v>
      </c>
      <c r="E70" s="38">
        <v>1</v>
      </c>
      <c r="F70" s="38">
        <v>2</v>
      </c>
      <c r="G70" s="38">
        <v>0</v>
      </c>
      <c r="H70" s="38">
        <f t="shared" si="3"/>
        <v>5</v>
      </c>
      <c r="I70" s="39">
        <f t="shared" si="4"/>
        <v>0.4</v>
      </c>
      <c r="J70" s="39">
        <f t="shared" si="14"/>
        <v>0.52877123795494485</v>
      </c>
      <c r="K70" s="39">
        <f t="shared" si="5"/>
        <v>0.2</v>
      </c>
      <c r="L70" s="40">
        <f t="shared" si="13"/>
        <v>0.46438561897747244</v>
      </c>
      <c r="M70" s="40">
        <f t="shared" si="6"/>
        <v>0.4</v>
      </c>
      <c r="N70" s="40">
        <f t="shared" si="7"/>
        <v>0.52877123795494485</v>
      </c>
      <c r="O70" s="40">
        <f t="shared" si="8"/>
        <v>0</v>
      </c>
      <c r="P70" s="40">
        <v>0</v>
      </c>
      <c r="Q70" s="39">
        <f t="shared" si="10"/>
        <v>1.5219280948873621</v>
      </c>
      <c r="R70" s="39">
        <f t="shared" si="11"/>
        <v>0.45454545454545453</v>
      </c>
      <c r="S70" s="39">
        <f t="shared" si="12"/>
        <v>0.69178549767607367</v>
      </c>
      <c r="T70" s="39">
        <f>SUM(S70:S72)</f>
        <v>1.5563104980694313</v>
      </c>
      <c r="U70" s="42">
        <f>(O33-T70)</f>
        <v>0.37994952946209604</v>
      </c>
    </row>
    <row r="71" spans="2:21" ht="15">
      <c r="B71" s="37"/>
      <c r="C71" s="11" t="s">
        <v>72</v>
      </c>
      <c r="D71" s="38">
        <v>0</v>
      </c>
      <c r="E71" s="38">
        <v>1</v>
      </c>
      <c r="F71" s="38">
        <v>1</v>
      </c>
      <c r="G71" s="38">
        <v>1</v>
      </c>
      <c r="H71" s="38">
        <f t="shared" si="3"/>
        <v>3</v>
      </c>
      <c r="I71" s="39">
        <f t="shared" si="4"/>
        <v>0</v>
      </c>
      <c r="J71" s="39">
        <v>0</v>
      </c>
      <c r="K71" s="39">
        <f t="shared" si="5"/>
        <v>0.33333333333333331</v>
      </c>
      <c r="L71" s="40">
        <f t="shared" si="13"/>
        <v>0.52832083357371873</v>
      </c>
      <c r="M71" s="40">
        <f t="shared" si="6"/>
        <v>0.33333333333333331</v>
      </c>
      <c r="N71" s="40">
        <f t="shared" si="7"/>
        <v>0.52832083357371873</v>
      </c>
      <c r="O71" s="40">
        <f t="shared" si="8"/>
        <v>0.33333333333333331</v>
      </c>
      <c r="P71" s="40">
        <f t="shared" si="9"/>
        <v>0.52832083357371873</v>
      </c>
      <c r="Q71" s="39">
        <f t="shared" si="10"/>
        <v>1.5849625007211561</v>
      </c>
      <c r="R71" s="39">
        <f t="shared" si="11"/>
        <v>0.27272727272727271</v>
      </c>
      <c r="S71" s="39">
        <f t="shared" si="12"/>
        <v>0.43226250019667889</v>
      </c>
      <c r="T71" s="39"/>
      <c r="U71" s="42"/>
    </row>
    <row r="72" spans="2:21" ht="15">
      <c r="B72" s="43"/>
      <c r="C72" s="21" t="s">
        <v>73</v>
      </c>
      <c r="D72" s="44">
        <v>0</v>
      </c>
      <c r="E72" s="44">
        <v>1</v>
      </c>
      <c r="F72" s="44">
        <v>1</v>
      </c>
      <c r="G72" s="44">
        <v>1</v>
      </c>
      <c r="H72" s="44">
        <f t="shared" si="3"/>
        <v>3</v>
      </c>
      <c r="I72" s="45">
        <f t="shared" si="4"/>
        <v>0</v>
      </c>
      <c r="J72" s="45">
        <v>0</v>
      </c>
      <c r="K72" s="45">
        <f t="shared" si="5"/>
        <v>0.33333333333333331</v>
      </c>
      <c r="L72" s="46">
        <f t="shared" si="13"/>
        <v>0.52832083357371873</v>
      </c>
      <c r="M72" s="46">
        <f t="shared" si="6"/>
        <v>0.33333333333333331</v>
      </c>
      <c r="N72" s="46">
        <f t="shared" si="7"/>
        <v>0.52832083357371873</v>
      </c>
      <c r="O72" s="46">
        <f t="shared" si="8"/>
        <v>0.33333333333333331</v>
      </c>
      <c r="P72" s="46">
        <f t="shared" si="9"/>
        <v>0.52832083357371873</v>
      </c>
      <c r="Q72" s="45">
        <f t="shared" si="10"/>
        <v>1.5849625007211561</v>
      </c>
      <c r="R72" s="45">
        <f t="shared" si="11"/>
        <v>0.27272727272727271</v>
      </c>
      <c r="S72" s="45">
        <f t="shared" si="12"/>
        <v>0.43226250019667889</v>
      </c>
      <c r="T72" s="45"/>
      <c r="U72" s="47"/>
    </row>
    <row r="73" spans="2:21" ht="15"/>
    <row r="74" spans="2:21" ht="15"/>
    <row r="75" spans="2:21" ht="15"/>
    <row r="76" spans="2:21" ht="15"/>
    <row r="77" spans="2:21" ht="15"/>
    <row r="78" spans="2:21" ht="15"/>
    <row r="79" spans="2:21" ht="15"/>
    <row r="80" spans="2:21" ht="15"/>
    <row r="81" ht="15"/>
    <row r="82" ht="15"/>
    <row r="83" ht="15"/>
    <row r="84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</sheetData>
  <mergeCells count="41">
    <mergeCell ref="S12:S13"/>
    <mergeCell ref="U12:U13"/>
    <mergeCell ref="V12:V13"/>
    <mergeCell ref="L12:L13"/>
    <mergeCell ref="M12:M13"/>
    <mergeCell ref="O12:O13"/>
    <mergeCell ref="P12:P13"/>
    <mergeCell ref="R12:R13"/>
    <mergeCell ref="M9:M10"/>
    <mergeCell ref="S9:S10"/>
    <mergeCell ref="U9:U10"/>
    <mergeCell ref="N6:N7"/>
    <mergeCell ref="T6:T7"/>
    <mergeCell ref="P9:P10"/>
    <mergeCell ref="M33:N33"/>
    <mergeCell ref="B62:C62"/>
    <mergeCell ref="D62:H62"/>
    <mergeCell ref="I62:J62"/>
    <mergeCell ref="Q3:Q4"/>
    <mergeCell ref="K62:L62"/>
    <mergeCell ref="M62:N62"/>
    <mergeCell ref="O62:P62"/>
    <mergeCell ref="Q62:U62"/>
    <mergeCell ref="M36:N36"/>
    <mergeCell ref="M37:N37"/>
    <mergeCell ref="M38:N38"/>
    <mergeCell ref="M39:N39"/>
    <mergeCell ref="M40:N40"/>
    <mergeCell ref="M41:N41"/>
    <mergeCell ref="M42:N42"/>
    <mergeCell ref="M43:N43"/>
    <mergeCell ref="M44:N44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2021-10-22T18:13:04Z</dcterms:created>
  <dcterms:modified xsi:type="dcterms:W3CDTF">2022-11-15T03:57:33Z</dcterms:modified>
  <cp:category/>
  <cp:contentStatus/>
</cp:coreProperties>
</file>