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Kevin\Documents\MSCI 333\"/>
    </mc:Choice>
  </mc:AlternateContent>
  <xr:revisionPtr revIDLastSave="0" documentId="13_ncr:1_{00A2DB47-EBC1-47FA-A9E2-790899C5759E}" xr6:coauthVersionLast="47" xr6:coauthVersionMax="47" xr10:uidLastSave="{00000000-0000-0000-0000-000000000000}"/>
  <bookViews>
    <workbookView xWindow="-108" yWindow="-108" windowWidth="23256" windowHeight="12576" xr2:uid="{556E1691-3C5D-4AB4-B6F4-231E2F06709E}"/>
  </bookViews>
  <sheets>
    <sheet name="Clean" sheetId="2" r:id="rId1"/>
    <sheet name="RAW" sheetId="1" r:id="rId2"/>
  </sheets>
  <definedNames>
    <definedName name="ARate_1">Clean!$G$8:$H$28</definedName>
    <definedName name="ARate_2">Clean!$G$37:$H$57</definedName>
    <definedName name="ARate_3">Clean!$G$64:$H$84</definedName>
    <definedName name="ARate_4">Clean!$G$91:$H$111</definedName>
    <definedName name="ARate_5">Clean!$G$118:$H$138</definedName>
    <definedName name="ARate_6">Clean!$G$145:$H$165</definedName>
    <definedName name="ARate_7">Clean!$G$172:$H$192</definedName>
    <definedName name="Arrive_P1">Clean!$D$8:$E$28</definedName>
    <definedName name="Arrive_P2">Clean!$D$37:$E$57</definedName>
    <definedName name="Arrive_P3">Clean!$D$64:$E$84</definedName>
    <definedName name="Arrive_P4">Clean!$D$91:$E$111</definedName>
    <definedName name="Arrive_P5">Clean!$D$118:$E$138</definedName>
    <definedName name="Arrive_P6">Clean!$D$145:$E$165</definedName>
    <definedName name="Arrive_P7">Clean!$D$172:$E$192</definedName>
    <definedName name="Break_1">Clean!$R$37:$S$57</definedName>
    <definedName name="Break_2">Clean!$R$64:$S$84</definedName>
    <definedName name="Break_3">Clean!$R$91:$S$112</definedName>
    <definedName name="Break_4">Clean!$R$119:$S$139</definedName>
    <definedName name="Break_Curr">Clean!$R$8:$S$28</definedName>
    <definedName name="Schdule_SACurr">Clean!$O$8:$P$28</definedName>
    <definedName name="Schedule_SA1">Clean!$O$37:$P$57</definedName>
    <definedName name="Schedule_SA2">Clean!$O$64:$P$84</definedName>
    <definedName name="Schedule_SA3">Clean!$O$91:$P$111</definedName>
    <definedName name="Schedule_SA4">Clean!$O$119:$P$139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39" i="2" l="1"/>
  <c r="R139" i="2"/>
  <c r="S138" i="2"/>
  <c r="R138" i="2"/>
  <c r="S137" i="2"/>
  <c r="R137" i="2"/>
  <c r="S136" i="2"/>
  <c r="R136" i="2"/>
  <c r="S135" i="2"/>
  <c r="R135" i="2"/>
  <c r="S134" i="2"/>
  <c r="R134" i="2"/>
  <c r="S133" i="2"/>
  <c r="R133" i="2"/>
  <c r="S132" i="2"/>
  <c r="R132" i="2"/>
  <c r="S131" i="2"/>
  <c r="R131" i="2"/>
  <c r="S130" i="2"/>
  <c r="R130" i="2"/>
  <c r="S129" i="2"/>
  <c r="R129" i="2"/>
  <c r="S128" i="2"/>
  <c r="R128" i="2"/>
  <c r="S127" i="2"/>
  <c r="R127" i="2"/>
  <c r="S126" i="2"/>
  <c r="R126" i="2"/>
  <c r="S125" i="2"/>
  <c r="R125" i="2"/>
  <c r="S124" i="2"/>
  <c r="R124" i="2"/>
  <c r="S123" i="2"/>
  <c r="R123" i="2"/>
  <c r="S122" i="2"/>
  <c r="R122" i="2"/>
  <c r="S121" i="2"/>
  <c r="R121" i="2"/>
  <c r="S120" i="2"/>
  <c r="R120" i="2"/>
  <c r="S119" i="2"/>
  <c r="R119" i="2"/>
  <c r="S111" i="2"/>
  <c r="R111" i="2"/>
  <c r="S110" i="2"/>
  <c r="R110" i="2"/>
  <c r="S109" i="2"/>
  <c r="R109" i="2"/>
  <c r="S108" i="2"/>
  <c r="R108" i="2"/>
  <c r="S107" i="2"/>
  <c r="R107" i="2"/>
  <c r="S106" i="2"/>
  <c r="R106" i="2"/>
  <c r="S105" i="2"/>
  <c r="R105" i="2"/>
  <c r="S104" i="2"/>
  <c r="R104" i="2"/>
  <c r="S103" i="2"/>
  <c r="R103" i="2"/>
  <c r="S102" i="2"/>
  <c r="R102" i="2"/>
  <c r="S101" i="2"/>
  <c r="R101" i="2"/>
  <c r="S100" i="2"/>
  <c r="R100" i="2"/>
  <c r="S99" i="2"/>
  <c r="R99" i="2"/>
  <c r="S98" i="2"/>
  <c r="R98" i="2"/>
  <c r="S97" i="2"/>
  <c r="R97" i="2"/>
  <c r="S96" i="2"/>
  <c r="R96" i="2"/>
  <c r="S95" i="2"/>
  <c r="R95" i="2"/>
  <c r="S94" i="2"/>
  <c r="R94" i="2"/>
  <c r="S93" i="2"/>
  <c r="R93" i="2"/>
  <c r="S92" i="2"/>
  <c r="R92" i="2"/>
  <c r="S91" i="2"/>
  <c r="R91" i="2"/>
  <c r="S84" i="2"/>
  <c r="R84" i="2"/>
  <c r="S83" i="2"/>
  <c r="R83" i="2"/>
  <c r="S82" i="2"/>
  <c r="R82" i="2"/>
  <c r="S81" i="2"/>
  <c r="R81" i="2"/>
  <c r="S80" i="2"/>
  <c r="R80" i="2"/>
  <c r="S79" i="2"/>
  <c r="R79" i="2"/>
  <c r="S78" i="2"/>
  <c r="R78" i="2"/>
  <c r="S77" i="2"/>
  <c r="R77" i="2"/>
  <c r="S76" i="2"/>
  <c r="R76" i="2"/>
  <c r="S75" i="2"/>
  <c r="R75" i="2"/>
  <c r="S74" i="2"/>
  <c r="R74" i="2"/>
  <c r="S73" i="2"/>
  <c r="R73" i="2"/>
  <c r="S72" i="2"/>
  <c r="R72" i="2"/>
  <c r="S71" i="2"/>
  <c r="R71" i="2"/>
  <c r="S70" i="2"/>
  <c r="R70" i="2"/>
  <c r="S69" i="2"/>
  <c r="R69" i="2"/>
  <c r="S68" i="2"/>
  <c r="R68" i="2"/>
  <c r="S67" i="2"/>
  <c r="R67" i="2"/>
  <c r="S66" i="2"/>
  <c r="R66" i="2"/>
  <c r="S65" i="2"/>
  <c r="R65" i="2"/>
  <c r="S64" i="2"/>
  <c r="R64" i="2"/>
  <c r="S57" i="2"/>
  <c r="R57" i="2"/>
  <c r="S56" i="2"/>
  <c r="R56" i="2"/>
  <c r="S55" i="2"/>
  <c r="R55" i="2"/>
  <c r="S54" i="2"/>
  <c r="R54" i="2"/>
  <c r="S53" i="2"/>
  <c r="R53" i="2"/>
  <c r="S52" i="2"/>
  <c r="R52" i="2"/>
  <c r="S51" i="2"/>
  <c r="R51" i="2"/>
  <c r="S50" i="2"/>
  <c r="R50" i="2"/>
  <c r="S49" i="2"/>
  <c r="R49" i="2"/>
  <c r="S48" i="2"/>
  <c r="R48" i="2"/>
  <c r="S47" i="2"/>
  <c r="R47" i="2"/>
  <c r="S46" i="2"/>
  <c r="R46" i="2"/>
  <c r="S45" i="2"/>
  <c r="R45" i="2"/>
  <c r="S44" i="2"/>
  <c r="R44" i="2"/>
  <c r="S43" i="2"/>
  <c r="R43" i="2"/>
  <c r="S42" i="2"/>
  <c r="R42" i="2"/>
  <c r="S41" i="2"/>
  <c r="R41" i="2"/>
  <c r="S40" i="2"/>
  <c r="R40" i="2"/>
  <c r="S39" i="2"/>
  <c r="R39" i="2"/>
  <c r="S38" i="2"/>
  <c r="R38" i="2"/>
  <c r="S37" i="2"/>
  <c r="R37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8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72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45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8" i="2"/>
  <c r="D118" i="2"/>
  <c r="D94" i="2"/>
  <c r="D96" i="2"/>
  <c r="D97" i="2"/>
  <c r="D98" i="2"/>
  <c r="D100" i="2"/>
  <c r="D101" i="2"/>
  <c r="D102" i="2"/>
  <c r="D103" i="2"/>
  <c r="D104" i="2"/>
  <c r="D106" i="2"/>
  <c r="D107" i="2"/>
  <c r="D108" i="2"/>
  <c r="D109" i="2"/>
  <c r="D111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64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37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8" i="2"/>
  <c r="P28" i="1"/>
  <c r="P21" i="1"/>
  <c r="N37" i="1"/>
  <c r="N34" i="1"/>
  <c r="N31" i="1"/>
  <c r="N25" i="1"/>
  <c r="N22" i="1"/>
  <c r="N19" i="1"/>
  <c r="M40" i="1"/>
  <c r="M37" i="1"/>
  <c r="M34" i="1"/>
  <c r="M31" i="1"/>
  <c r="M28" i="1"/>
  <c r="M25" i="1"/>
  <c r="M22" i="1"/>
  <c r="M19" i="1"/>
</calcChain>
</file>

<file path=xl/sharedStrings.xml><?xml version="1.0" encoding="utf-8"?>
<sst xmlns="http://schemas.openxmlformats.org/spreadsheetml/2006/main" count="519" uniqueCount="69">
  <si>
    <t>EXHIBIT 6: MAXIMUM PERMITTED IRT FOR VARIOUS TASK TYPES</t>
  </si>
  <si>
    <t>Priority</t>
  </si>
  <si>
    <t>Desired 85th
percentile
(min)</t>
  </si>
  <si>
    <t>Desired 99th
percentile
(min)</t>
  </si>
  <si>
    <t>EXHIBIT 7: ARRIVAL RATES (NUMBER/HOUR) OF DIFFERENT TASK TYPES ACROSS SHIFTS</t>
  </si>
  <si>
    <t>AND DAYS</t>
  </si>
  <si>
    <t>Task Priority</t>
  </si>
  <si>
    <t>Shift</t>
  </si>
  <si>
    <t>Sun</t>
  </si>
  <si>
    <t>Mon</t>
  </si>
  <si>
    <t>Tue</t>
  </si>
  <si>
    <t>Wed</t>
  </si>
  <si>
    <t>Thu</t>
  </si>
  <si>
    <t>Fri</t>
  </si>
  <si>
    <t>Sat</t>
  </si>
  <si>
    <t>06:00 — 14:00</t>
  </si>
  <si>
    <t>14:00 — 22:00</t>
  </si>
  <si>
    <t>22:00 — 06:00</t>
  </si>
  <si>
    <t>r</t>
  </si>
  <si>
    <t>o
f</t>
  </si>
  <si>
    <t>All priorities</t>
  </si>
  <si>
    <t>together</t>
  </si>
  <si>
    <t>EXHIBIT 8: DISTRIBUTION OF MANUAL PROCESSING TIME, TASK-TYPE WISE</t>
  </si>
  <si>
    <t>Task
Priority</t>
  </si>
  <si>
    <t>Manual processing
time distribution (min)</t>
  </si>
  <si>
    <t>1 + EXPO(13.2)*</t>
  </si>
  <si>
    <t>1 + EXPO(7.5)</t>
  </si>
  <si>
    <t>1 + EXPO(19.7)</t>
  </si>
  <si>
    <t>1 + EXPO (13.2)</t>
  </si>
  <si>
    <t>1 + EXPO(24.3)</t>
  </si>
  <si>
    <t>1 + EXPO(4.0)</t>
  </si>
  <si>
    <t>1 + EXPO(7.34)</t>
  </si>
  <si>
    <t>EXHIBIT 9: STAFF UTILIZATION LEVELS ACROSS SHIFTS</t>
  </si>
  <si>
    <t>Time slot/day</t>
  </si>
  <si>
    <t>Numbers indicate the percentage of man-hours utilized out of total</t>
  </si>
  <si>
    <t>available man-hours.</t>
  </si>
  <si>
    <t>06:00 to 14:00 hrs</t>
  </si>
  <si>
    <t>14:00 to 22:00 hrs</t>
  </si>
  <si>
    <t>22:00 to 06:00 hrs</t>
  </si>
  <si>
    <t>EXHIBIT 10: CURRENT SHIFT SCHEDULE AND POSSIBLE OPTIONS FOR CHANGE</t>
  </si>
  <si>
    <t>Numbers indicate the number of SAs allotted to the shift</t>
  </si>
  <si>
    <t>Current shift
Schedule</t>
  </si>
  <si>
    <t>Staff
Requirements</t>
  </si>
  <si>
    <t>estimated foroption 1</t>
  </si>
  <si>
    <t>estimated foroption 2</t>
  </si>
  <si>
    <t>estimated foroption 3</t>
  </si>
  <si>
    <t>estimated foroption 4</t>
  </si>
  <si>
    <t>Priority 1</t>
  </si>
  <si>
    <t>Day</t>
  </si>
  <si>
    <t>Shift Duration (h)</t>
  </si>
  <si>
    <t>Arrival Rates / h</t>
  </si>
  <si>
    <t>Priority 2</t>
  </si>
  <si>
    <t>Priority 3</t>
  </si>
  <si>
    <t>Priority 4</t>
  </si>
  <si>
    <t>Priority 5</t>
  </si>
  <si>
    <t>Priority 6</t>
  </si>
  <si>
    <t>Priority 7</t>
  </si>
  <si>
    <t>Number of Sas</t>
  </si>
  <si>
    <t>Schedule Current</t>
  </si>
  <si>
    <t>Schedule 1</t>
  </si>
  <si>
    <t>Schedule 2</t>
  </si>
  <si>
    <t>Schedule 3</t>
  </si>
  <si>
    <t>Schedule 4</t>
  </si>
  <si>
    <t>Expected time (min)</t>
  </si>
  <si>
    <t>Total time (min)</t>
  </si>
  <si>
    <t>Total Time (hr)</t>
  </si>
  <si>
    <t>Available man-hours</t>
  </si>
  <si>
    <t>Break 1</t>
  </si>
  <si>
    <t>Break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</si>
</sst>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/>
    <xf numFmtId="0" fontId="0" fillId="0" borderId="0" xfId="0"/>
    <xf numFmtId="1" fontId="0" fillId="0" borderId="0" xfId="0" applyNumberFormat="1"/>
    <xf numFmtId="2" fontId="0" fillId="0" borderId="0" xfId="0" applyNumberFormat="1"/>
    <xf numFmtId="0" fontId="0" fillId="0" borderId="0" xfId="0"/>
    <xf numFmtId="2" fontId="0" fillId="0" borderId="0" xfId="0" applyNumberFormat="1"/>
    <xf numFmtId="0" fontId="0" fillId="0" borderId="0" xfId="0"/>
    <xf numFmtId="1" fontId="0" fillId="0" borderId="0" xfId="0" applyNumberFormat="1"/>
    <xf numFmtId="0" fontId="0" fillId="0" borderId="1" xfId="0" applyBorder="1"/>
    <xf numFmtId="2" fontId="0" fillId="0" borderId="2" xfId="0" applyNumberFormat="1" applyBorder="1"/>
    <xf numFmtId="2" fontId="0" fillId="0" borderId="3" xfId="0" applyNumberFormat="1" applyBorder="1"/>
    <xf numFmtId="0" fontId="0" fillId="0" borderId="4" xfId="0" applyBorder="1"/>
    <xf numFmtId="2" fontId="0" fillId="0" borderId="0" xfId="0" applyNumberFormat="1" applyBorder="1"/>
    <xf numFmtId="2" fontId="0" fillId="0" borderId="5" xfId="0" applyNumberFormat="1" applyBorder="1"/>
    <xf numFmtId="0" fontId="0" fillId="0" borderId="6" xfId="0" applyBorder="1"/>
    <xf numFmtId="2" fontId="0" fillId="0" borderId="7" xfId="0" applyNumberFormat="1" applyBorder="1"/>
    <xf numFmtId="2" fontId="0" fillId="0" borderId="8" xfId="0" applyNumberFormat="1" applyBorder="1"/>
    <xf numFmtId="1" fontId="0" fillId="0" borderId="2" xfId="0" applyNumberFormat="1" applyBorder="1"/>
    <xf numFmtId="1" fontId="0" fillId="0" borderId="0" xfId="0" applyNumberFormat="1" applyBorder="1"/>
    <xf numFmtId="1" fontId="0" fillId="0" borderId="5" xfId="0" applyNumberFormat="1" applyBorder="1"/>
    <xf numFmtId="1" fontId="0" fillId="0" borderId="7" xfId="0" applyNumberFormat="1" applyBorder="1"/>
    <xf numFmtId="0" fontId="1" fillId="0" borderId="0" xfId="0" applyFont="1"/>
    <xf numFmtId="0" fontId="0" fillId="0" borderId="2" xfId="0" applyBorder="1"/>
    <xf numFmtId="0" fontId="0" fillId="0" borderId="0" xfId="0" applyBorder="1"/>
    <xf numFmtId="0" fontId="0" fillId="0" borderId="7" xfId="0" applyBorder="1"/>
    <xf numFmtId="1" fontId="0" fillId="0" borderId="4" xfId="0" applyNumberFormat="1" applyBorder="1"/>
    <xf numFmtId="1" fontId="0" fillId="0" borderId="1" xfId="0" applyNumberFormat="1" applyBorder="1"/>
    <xf numFmtId="1" fontId="0" fillId="0" borderId="6" xfId="0" applyNumberFormat="1" applyBorder="1"/>
    <xf numFmtId="1" fontId="0" fillId="0" borderId="3" xfId="0" applyNumberFormat="1" applyBorder="1"/>
    <xf numFmtId="1" fontId="0" fillId="0" borderId="8" xfId="0" applyNumberFormat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247E4-79A6-4469-83A1-0C877F2CA222}">
  <sheetPr codeName="Sheet1"/>
  <dimension ref="B5:AH219"/>
  <sheetViews>
    <sheetView tabSelected="1" topLeftCell="A189" zoomScale="90" zoomScaleNormal="70" workbookViewId="0">
      <selection activeCell="B195" sqref="B195:J219"/>
    </sheetView>
  </sheetViews>
  <sheetFormatPr defaultRowHeight="14.4" x14ac:dyDescent="0.3"/>
  <cols>
    <col min="2" max="2" width="14.21875" bestFit="1" customWidth="1"/>
    <col min="3" max="3" width="13.77734375" bestFit="1" customWidth="1"/>
    <col min="4" max="4" width="18.88671875" bestFit="1" customWidth="1"/>
    <col min="5" max="5" width="17.5546875" customWidth="1"/>
    <col min="7" max="7" width="15.33203125" bestFit="1" customWidth="1"/>
    <col min="13" max="13" width="16.33203125" style="7" bestFit="1" customWidth="1"/>
    <col min="14" max="14" width="13.77734375" style="7" bestFit="1" customWidth="1"/>
    <col min="15" max="15" width="13.77734375" bestFit="1" customWidth="1"/>
    <col min="16" max="16" width="16.109375" bestFit="1" customWidth="1"/>
    <col min="18" max="18" width="18.88671875" bestFit="1" customWidth="1"/>
  </cols>
  <sheetData>
    <row r="5" spans="2:34" x14ac:dyDescent="0.3">
      <c r="B5" s="22" t="s">
        <v>47</v>
      </c>
      <c r="M5" s="22" t="s">
        <v>58</v>
      </c>
      <c r="O5" s="7"/>
      <c r="P5" s="7"/>
      <c r="Y5" s="7"/>
      <c r="Z5" s="7"/>
      <c r="AA5" s="7"/>
      <c r="AB5" s="7"/>
      <c r="AC5" s="7"/>
      <c r="AD5" s="7"/>
      <c r="AE5" s="7"/>
      <c r="AF5" s="7"/>
      <c r="AG5" s="7"/>
      <c r="AH5" s="7"/>
    </row>
    <row r="6" spans="2:34" x14ac:dyDescent="0.3">
      <c r="K6" s="7"/>
      <c r="O6" s="7"/>
      <c r="P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</row>
    <row r="7" spans="2:34" x14ac:dyDescent="0.3">
      <c r="B7" s="22" t="s">
        <v>48</v>
      </c>
      <c r="C7" s="22" t="s">
        <v>7</v>
      </c>
      <c r="E7" s="22" t="s">
        <v>49</v>
      </c>
      <c r="G7" s="22" t="s">
        <v>50</v>
      </c>
      <c r="H7" s="22" t="s">
        <v>49</v>
      </c>
      <c r="K7" s="6"/>
      <c r="M7" s="22" t="s">
        <v>48</v>
      </c>
      <c r="N7" s="22" t="s">
        <v>7</v>
      </c>
      <c r="O7" s="22" t="s">
        <v>57</v>
      </c>
      <c r="P7" s="22" t="s">
        <v>49</v>
      </c>
      <c r="R7" s="22" t="s">
        <v>67</v>
      </c>
      <c r="S7" s="22" t="s">
        <v>68</v>
      </c>
      <c r="U7" s="6"/>
      <c r="V7" s="6"/>
      <c r="W7" s="6"/>
      <c r="X7" s="6"/>
      <c r="Y7" s="7"/>
      <c r="Z7" s="7"/>
      <c r="AA7" s="7"/>
      <c r="AB7" s="7"/>
      <c r="AC7" s="7"/>
      <c r="AD7" s="7"/>
      <c r="AE7" s="7"/>
      <c r="AF7" s="7"/>
      <c r="AG7" s="7"/>
      <c r="AH7" s="7"/>
    </row>
    <row r="8" spans="2:34" x14ac:dyDescent="0.3">
      <c r="B8" s="9" t="s">
        <v>8</v>
      </c>
      <c r="C8" s="23" t="s">
        <v>15</v>
      </c>
      <c r="D8">
        <f t="shared" ref="D8:D28" si="0">1/G8</f>
        <v>1.1627906976744187</v>
      </c>
      <c r="E8" s="23">
        <v>8</v>
      </c>
      <c r="G8" s="6">
        <v>0.86</v>
      </c>
      <c r="H8" s="23">
        <v>8</v>
      </c>
      <c r="I8" s="6"/>
      <c r="J8" s="6"/>
      <c r="K8" s="6"/>
      <c r="M8" s="9" t="s">
        <v>8</v>
      </c>
      <c r="N8" s="23" t="s">
        <v>15</v>
      </c>
      <c r="O8" s="27">
        <v>3</v>
      </c>
      <c r="P8" s="23">
        <v>8</v>
      </c>
      <c r="R8" s="27">
        <f>_xlfn.FLOOR.MATH( O8/2)</f>
        <v>1</v>
      </c>
      <c r="S8" s="18">
        <f>_xlfn.CEILING.MATH(O8/2)</f>
        <v>2</v>
      </c>
      <c r="T8" s="18"/>
      <c r="U8" s="6"/>
      <c r="V8" s="6"/>
      <c r="W8" s="6"/>
      <c r="X8" s="6"/>
      <c r="Y8" s="7"/>
      <c r="Z8" s="7"/>
      <c r="AA8" s="7"/>
      <c r="AB8" s="7"/>
      <c r="AC8" s="7"/>
      <c r="AD8" s="7"/>
      <c r="AE8" s="7"/>
      <c r="AF8" s="7"/>
      <c r="AG8" s="7"/>
      <c r="AH8" s="7"/>
    </row>
    <row r="9" spans="2:34" x14ac:dyDescent="0.3">
      <c r="B9" s="12"/>
      <c r="C9" s="24" t="s">
        <v>16</v>
      </c>
      <c r="D9" s="31">
        <f t="shared" si="0"/>
        <v>16.666666666666668</v>
      </c>
      <c r="E9" s="24">
        <v>8</v>
      </c>
      <c r="G9" s="6">
        <v>0.06</v>
      </c>
      <c r="H9" s="24">
        <v>8</v>
      </c>
      <c r="I9" s="6"/>
      <c r="J9" s="6"/>
      <c r="K9" s="6"/>
      <c r="M9" s="12"/>
      <c r="N9" s="24" t="s">
        <v>16</v>
      </c>
      <c r="O9" s="26">
        <v>4</v>
      </c>
      <c r="P9" s="24">
        <v>8</v>
      </c>
      <c r="R9" s="27">
        <f t="shared" ref="R9:R28" si="1">_xlfn.FLOOR.MATH( O9/2)</f>
        <v>2</v>
      </c>
      <c r="S9" s="18">
        <f t="shared" ref="S9:S28" si="2">_xlfn.CEILING.MATH(O9/2)</f>
        <v>2</v>
      </c>
      <c r="T9" s="19"/>
      <c r="U9" s="6"/>
      <c r="V9" s="6"/>
      <c r="W9" s="6"/>
      <c r="X9" s="6"/>
      <c r="Y9" s="7"/>
      <c r="Z9" s="7"/>
      <c r="AA9" s="7"/>
      <c r="AB9" s="7"/>
      <c r="AC9" s="7"/>
      <c r="AD9" s="7"/>
      <c r="AE9" s="7"/>
      <c r="AF9" s="7"/>
      <c r="AG9" s="7"/>
      <c r="AH9" s="7"/>
    </row>
    <row r="10" spans="2:34" x14ac:dyDescent="0.3">
      <c r="B10" s="12"/>
      <c r="C10" s="24" t="s">
        <v>17</v>
      </c>
      <c r="D10" s="31">
        <f t="shared" si="0"/>
        <v>1.2820512820512819</v>
      </c>
      <c r="E10" s="24">
        <v>8</v>
      </c>
      <c r="G10" s="6">
        <v>0.78</v>
      </c>
      <c r="H10" s="24">
        <v>8</v>
      </c>
      <c r="I10" s="6"/>
      <c r="J10" s="6"/>
      <c r="K10" s="6"/>
      <c r="M10" s="12"/>
      <c r="N10" s="24" t="s">
        <v>17</v>
      </c>
      <c r="O10" s="26">
        <v>3</v>
      </c>
      <c r="P10" s="24">
        <v>8</v>
      </c>
      <c r="R10" s="27">
        <f t="shared" si="1"/>
        <v>1</v>
      </c>
      <c r="S10" s="18">
        <f t="shared" si="2"/>
        <v>2</v>
      </c>
      <c r="T10" s="19"/>
      <c r="U10" s="6"/>
      <c r="V10" s="6"/>
      <c r="W10" s="6"/>
      <c r="X10" s="6"/>
      <c r="Y10" s="7"/>
      <c r="Z10" s="7"/>
      <c r="AA10" s="7"/>
      <c r="AB10" s="7"/>
      <c r="AC10" s="7"/>
      <c r="AD10" s="7"/>
      <c r="AE10" s="7"/>
      <c r="AF10" s="7"/>
      <c r="AG10" s="7"/>
      <c r="AH10" s="7"/>
    </row>
    <row r="11" spans="2:34" x14ac:dyDescent="0.3">
      <c r="B11" s="9" t="s">
        <v>9</v>
      </c>
      <c r="C11" s="23" t="s">
        <v>15</v>
      </c>
      <c r="D11" s="31">
        <f t="shared" si="0"/>
        <v>4.7619047619047619</v>
      </c>
      <c r="E11" s="23">
        <v>8</v>
      </c>
      <c r="G11" s="6">
        <v>0.21</v>
      </c>
      <c r="H11" s="23">
        <v>8</v>
      </c>
      <c r="K11" s="6"/>
      <c r="M11" s="9" t="s">
        <v>9</v>
      </c>
      <c r="N11" s="23" t="s">
        <v>15</v>
      </c>
      <c r="O11" s="18">
        <v>4</v>
      </c>
      <c r="P11" s="23">
        <v>8</v>
      </c>
      <c r="R11" s="27">
        <f t="shared" si="1"/>
        <v>2</v>
      </c>
      <c r="S11" s="18">
        <f t="shared" si="2"/>
        <v>2</v>
      </c>
      <c r="U11" s="6"/>
      <c r="V11" s="6"/>
      <c r="W11" s="6"/>
      <c r="X11" s="6"/>
      <c r="Y11" s="7"/>
      <c r="Z11" s="7"/>
      <c r="AA11" s="7"/>
      <c r="AB11" s="7"/>
      <c r="AC11" s="7"/>
      <c r="AD11" s="7"/>
      <c r="AE11" s="7"/>
      <c r="AF11" s="7"/>
      <c r="AG11" s="7"/>
      <c r="AH11" s="7"/>
    </row>
    <row r="12" spans="2:34" x14ac:dyDescent="0.3">
      <c r="B12" s="12"/>
      <c r="C12" s="24" t="s">
        <v>16</v>
      </c>
      <c r="D12" s="31">
        <f t="shared" si="0"/>
        <v>1.8867924528301885</v>
      </c>
      <c r="E12" s="24">
        <v>8</v>
      </c>
      <c r="G12" s="6">
        <v>0.53</v>
      </c>
      <c r="H12" s="24">
        <v>8</v>
      </c>
      <c r="K12" s="6"/>
      <c r="M12" s="12"/>
      <c r="N12" s="24" t="s">
        <v>16</v>
      </c>
      <c r="O12" s="19">
        <v>6</v>
      </c>
      <c r="P12" s="24">
        <v>8</v>
      </c>
      <c r="R12" s="27">
        <f t="shared" si="1"/>
        <v>3</v>
      </c>
      <c r="S12" s="18">
        <f t="shared" si="2"/>
        <v>3</v>
      </c>
      <c r="U12" s="6"/>
      <c r="V12" s="6"/>
      <c r="W12" s="6"/>
      <c r="X12" s="6"/>
      <c r="Y12" s="7"/>
      <c r="Z12" s="7"/>
      <c r="AA12" s="7"/>
      <c r="AB12" s="7"/>
      <c r="AC12" s="7"/>
      <c r="AD12" s="7"/>
      <c r="AE12" s="7"/>
      <c r="AF12" s="7"/>
      <c r="AG12" s="7"/>
      <c r="AH12" s="7"/>
    </row>
    <row r="13" spans="2:34" x14ac:dyDescent="0.3">
      <c r="B13" s="12"/>
      <c r="C13" s="24" t="s">
        <v>17</v>
      </c>
      <c r="D13" s="31">
        <f t="shared" si="0"/>
        <v>4</v>
      </c>
      <c r="E13" s="24">
        <v>8</v>
      </c>
      <c r="G13" s="6">
        <v>0.25</v>
      </c>
      <c r="H13" s="24">
        <v>8</v>
      </c>
      <c r="K13" s="6"/>
      <c r="M13" s="12"/>
      <c r="N13" s="24" t="s">
        <v>17</v>
      </c>
      <c r="O13" s="19">
        <v>4</v>
      </c>
      <c r="P13" s="24">
        <v>8</v>
      </c>
      <c r="R13" s="27">
        <f t="shared" si="1"/>
        <v>2</v>
      </c>
      <c r="S13" s="18">
        <f t="shared" si="2"/>
        <v>2</v>
      </c>
      <c r="U13" s="6"/>
      <c r="V13" s="6"/>
      <c r="W13" s="6"/>
      <c r="X13" s="6"/>
      <c r="Y13" s="7"/>
      <c r="Z13" s="7"/>
      <c r="AA13" s="7"/>
      <c r="AB13" s="7"/>
      <c r="AC13" s="7"/>
      <c r="AD13" s="7"/>
      <c r="AE13" s="7"/>
      <c r="AF13" s="7"/>
      <c r="AG13" s="7"/>
      <c r="AH13" s="7"/>
    </row>
    <row r="14" spans="2:34" x14ac:dyDescent="0.3">
      <c r="B14" s="9" t="s">
        <v>10</v>
      </c>
      <c r="C14" s="23" t="s">
        <v>15</v>
      </c>
      <c r="D14" s="31">
        <f t="shared" si="0"/>
        <v>5</v>
      </c>
      <c r="E14" s="23">
        <v>8</v>
      </c>
      <c r="G14" s="6">
        <v>0.2</v>
      </c>
      <c r="H14" s="23">
        <v>8</v>
      </c>
      <c r="K14" s="6"/>
      <c r="M14" s="9" t="s">
        <v>10</v>
      </c>
      <c r="N14" s="23" t="s">
        <v>15</v>
      </c>
      <c r="O14" s="18">
        <v>5</v>
      </c>
      <c r="P14" s="23">
        <v>8</v>
      </c>
      <c r="R14" s="27">
        <f t="shared" si="1"/>
        <v>2</v>
      </c>
      <c r="S14" s="18">
        <f t="shared" si="2"/>
        <v>3</v>
      </c>
      <c r="U14" s="6"/>
      <c r="V14" s="6"/>
      <c r="W14" s="6"/>
      <c r="X14" s="6"/>
      <c r="Y14" s="7"/>
      <c r="Z14" s="7"/>
      <c r="AA14" s="7"/>
      <c r="AB14" s="7"/>
      <c r="AC14" s="7"/>
      <c r="AD14" s="7"/>
      <c r="AE14" s="7"/>
      <c r="AF14" s="7"/>
      <c r="AG14" s="7"/>
      <c r="AH14" s="7"/>
    </row>
    <row r="15" spans="2:34" x14ac:dyDescent="0.3">
      <c r="B15" s="12"/>
      <c r="C15" s="24" t="s">
        <v>16</v>
      </c>
      <c r="D15" s="31">
        <f t="shared" si="0"/>
        <v>1.5151515151515151</v>
      </c>
      <c r="E15" s="24">
        <v>8</v>
      </c>
      <c r="G15" s="6">
        <v>0.66</v>
      </c>
      <c r="H15" s="24">
        <v>8</v>
      </c>
      <c r="K15" s="6"/>
      <c r="M15" s="12"/>
      <c r="N15" s="24" t="s">
        <v>16</v>
      </c>
      <c r="O15" s="19">
        <v>5</v>
      </c>
      <c r="P15" s="24">
        <v>8</v>
      </c>
      <c r="R15" s="27">
        <f t="shared" si="1"/>
        <v>2</v>
      </c>
      <c r="S15" s="18">
        <f t="shared" si="2"/>
        <v>3</v>
      </c>
      <c r="U15" s="6"/>
      <c r="V15" s="6"/>
      <c r="W15" s="6"/>
      <c r="X15" s="6"/>
      <c r="Y15" s="7"/>
      <c r="Z15" s="7"/>
      <c r="AA15" s="7"/>
      <c r="AB15" s="7"/>
      <c r="AC15" s="7"/>
      <c r="AD15" s="7"/>
      <c r="AE15" s="7"/>
      <c r="AF15" s="7"/>
      <c r="AG15" s="7"/>
      <c r="AH15" s="7"/>
    </row>
    <row r="16" spans="2:34" x14ac:dyDescent="0.3">
      <c r="B16" s="12"/>
      <c r="C16" s="24" t="s">
        <v>17</v>
      </c>
      <c r="D16" s="31">
        <f t="shared" si="0"/>
        <v>2.2222222222222223</v>
      </c>
      <c r="E16" s="24">
        <v>8</v>
      </c>
      <c r="G16" s="6">
        <v>0.45</v>
      </c>
      <c r="H16" s="24">
        <v>8</v>
      </c>
      <c r="K16" s="6"/>
      <c r="M16" s="12"/>
      <c r="N16" s="24" t="s">
        <v>17</v>
      </c>
      <c r="O16" s="19">
        <v>4</v>
      </c>
      <c r="P16" s="24">
        <v>8</v>
      </c>
      <c r="R16" s="27">
        <f t="shared" si="1"/>
        <v>2</v>
      </c>
      <c r="S16" s="18">
        <f t="shared" si="2"/>
        <v>2</v>
      </c>
      <c r="U16" s="6"/>
      <c r="V16" s="6"/>
      <c r="W16" s="6"/>
      <c r="X16" s="6"/>
      <c r="Y16" s="7"/>
      <c r="Z16" s="7"/>
      <c r="AA16" s="7"/>
      <c r="AB16" s="7"/>
      <c r="AC16" s="7"/>
      <c r="AD16" s="7"/>
      <c r="AE16" s="7"/>
      <c r="AF16" s="7"/>
      <c r="AG16" s="7"/>
      <c r="AH16" s="7"/>
    </row>
    <row r="17" spans="2:34" x14ac:dyDescent="0.3">
      <c r="B17" s="9" t="s">
        <v>11</v>
      </c>
      <c r="C17" s="23" t="s">
        <v>15</v>
      </c>
      <c r="D17" s="31">
        <f t="shared" si="0"/>
        <v>1.4084507042253522</v>
      </c>
      <c r="E17" s="23">
        <v>8</v>
      </c>
      <c r="G17" s="6">
        <v>0.71</v>
      </c>
      <c r="H17" s="23">
        <v>8</v>
      </c>
      <c r="K17" s="8"/>
      <c r="M17" s="9" t="s">
        <v>11</v>
      </c>
      <c r="N17" s="23" t="s">
        <v>15</v>
      </c>
      <c r="O17" s="29">
        <v>5</v>
      </c>
      <c r="P17" s="23">
        <v>8</v>
      </c>
      <c r="R17" s="27">
        <f t="shared" si="1"/>
        <v>2</v>
      </c>
      <c r="S17" s="18">
        <f t="shared" si="2"/>
        <v>3</v>
      </c>
      <c r="U17" s="6"/>
      <c r="V17" s="6"/>
      <c r="W17" s="6"/>
      <c r="X17" s="6"/>
      <c r="Y17" s="7"/>
      <c r="Z17" s="7"/>
      <c r="AA17" s="7"/>
      <c r="AB17" s="7"/>
      <c r="AC17" s="7"/>
      <c r="AD17" s="7"/>
      <c r="AE17" s="7"/>
      <c r="AF17" s="7"/>
      <c r="AG17" s="7"/>
      <c r="AH17" s="7"/>
    </row>
    <row r="18" spans="2:34" x14ac:dyDescent="0.3">
      <c r="B18" s="12"/>
      <c r="C18" s="24" t="s">
        <v>16</v>
      </c>
      <c r="D18" s="31">
        <f t="shared" si="0"/>
        <v>0.44843049327354262</v>
      </c>
      <c r="E18" s="24">
        <v>8</v>
      </c>
      <c r="G18" s="6">
        <v>2.23</v>
      </c>
      <c r="H18" s="24">
        <v>8</v>
      </c>
      <c r="K18" s="6"/>
      <c r="M18" s="12"/>
      <c r="N18" s="24" t="s">
        <v>16</v>
      </c>
      <c r="O18" s="20">
        <v>6</v>
      </c>
      <c r="P18" s="24">
        <v>8</v>
      </c>
      <c r="R18" s="27">
        <f t="shared" si="1"/>
        <v>3</v>
      </c>
      <c r="S18" s="18">
        <f t="shared" si="2"/>
        <v>3</v>
      </c>
      <c r="U18" s="8"/>
      <c r="V18" s="6"/>
      <c r="W18" s="8"/>
      <c r="X18" s="6"/>
      <c r="Y18" s="7"/>
      <c r="Z18" s="7"/>
      <c r="AA18" s="7"/>
      <c r="AB18" s="7"/>
      <c r="AC18" s="7"/>
      <c r="AD18" s="7"/>
      <c r="AE18" s="7"/>
      <c r="AF18" s="7"/>
      <c r="AG18" s="7"/>
      <c r="AH18" s="7"/>
    </row>
    <row r="19" spans="2:34" x14ac:dyDescent="0.3">
      <c r="B19" s="12"/>
      <c r="C19" s="24" t="s">
        <v>17</v>
      </c>
      <c r="D19" s="31">
        <f t="shared" si="0"/>
        <v>1.4084507042253522</v>
      </c>
      <c r="E19" s="24">
        <v>8</v>
      </c>
      <c r="G19" s="6">
        <v>0.71</v>
      </c>
      <c r="H19" s="24">
        <v>8</v>
      </c>
      <c r="K19" s="6"/>
      <c r="M19" s="15"/>
      <c r="N19" s="25" t="s">
        <v>17</v>
      </c>
      <c r="O19" s="20">
        <v>4</v>
      </c>
      <c r="P19" s="25">
        <v>8</v>
      </c>
      <c r="R19" s="27">
        <f t="shared" si="1"/>
        <v>2</v>
      </c>
      <c r="S19" s="18">
        <f t="shared" si="2"/>
        <v>2</v>
      </c>
      <c r="U19" s="6"/>
      <c r="V19" s="6"/>
      <c r="W19" s="6"/>
      <c r="X19" s="6"/>
      <c r="Y19" s="7"/>
      <c r="Z19" s="7"/>
      <c r="AA19" s="7"/>
      <c r="AB19" s="7"/>
      <c r="AC19" s="7"/>
      <c r="AD19" s="7"/>
      <c r="AE19" s="7"/>
      <c r="AF19" s="7"/>
      <c r="AG19" s="7"/>
      <c r="AH19" s="7"/>
    </row>
    <row r="20" spans="2:34" x14ac:dyDescent="0.3">
      <c r="B20" s="9" t="s">
        <v>12</v>
      </c>
      <c r="C20" s="23" t="s">
        <v>15</v>
      </c>
      <c r="D20" s="31">
        <f t="shared" si="0"/>
        <v>1.4084507042253522</v>
      </c>
      <c r="E20" s="23">
        <v>8</v>
      </c>
      <c r="G20" s="6">
        <v>0.71</v>
      </c>
      <c r="H20" s="23">
        <v>8</v>
      </c>
      <c r="K20" s="8"/>
      <c r="M20" s="9" t="s">
        <v>12</v>
      </c>
      <c r="N20" s="23" t="s">
        <v>15</v>
      </c>
      <c r="O20" s="8">
        <v>5</v>
      </c>
      <c r="P20" s="23">
        <v>8</v>
      </c>
      <c r="R20" s="27">
        <f t="shared" si="1"/>
        <v>2</v>
      </c>
      <c r="S20" s="18">
        <f t="shared" si="2"/>
        <v>3</v>
      </c>
      <c r="U20" s="6"/>
      <c r="V20" s="6"/>
      <c r="W20" s="6"/>
      <c r="X20" s="6"/>
      <c r="Y20" s="7"/>
      <c r="Z20" s="7"/>
      <c r="AA20" s="7"/>
      <c r="AB20" s="7"/>
      <c r="AC20" s="7"/>
      <c r="AD20" s="7"/>
      <c r="AE20" s="7"/>
      <c r="AF20" s="7"/>
      <c r="AG20" s="7"/>
      <c r="AH20" s="7"/>
    </row>
    <row r="21" spans="2:34" x14ac:dyDescent="0.3">
      <c r="B21" s="12"/>
      <c r="C21" s="24" t="s">
        <v>16</v>
      </c>
      <c r="D21" s="31">
        <f t="shared" si="0"/>
        <v>0.88495575221238942</v>
      </c>
      <c r="E21" s="24">
        <v>8</v>
      </c>
      <c r="G21" s="6">
        <v>1.1299999999999999</v>
      </c>
      <c r="H21" s="24">
        <v>8</v>
      </c>
      <c r="K21" s="6"/>
      <c r="M21" s="12"/>
      <c r="N21" s="24" t="s">
        <v>16</v>
      </c>
      <c r="O21" s="8">
        <v>5</v>
      </c>
      <c r="P21" s="24">
        <v>8</v>
      </c>
      <c r="R21" s="27">
        <f t="shared" si="1"/>
        <v>2</v>
      </c>
      <c r="S21" s="18">
        <f t="shared" si="2"/>
        <v>3</v>
      </c>
      <c r="U21" s="6"/>
      <c r="V21" s="6"/>
      <c r="W21" s="6"/>
      <c r="X21" s="6"/>
      <c r="Y21" s="7"/>
      <c r="Z21" s="7"/>
      <c r="AA21" s="7"/>
      <c r="AB21" s="7"/>
      <c r="AC21" s="7"/>
      <c r="AD21" s="7"/>
      <c r="AE21" s="7"/>
      <c r="AF21" s="7"/>
      <c r="AG21" s="7"/>
      <c r="AH21" s="7"/>
    </row>
    <row r="22" spans="2:34" x14ac:dyDescent="0.3">
      <c r="B22" s="12"/>
      <c r="C22" s="24" t="s">
        <v>17</v>
      </c>
      <c r="D22" s="31">
        <f t="shared" si="0"/>
        <v>1.3698630136986301</v>
      </c>
      <c r="E22" s="24">
        <v>8</v>
      </c>
      <c r="G22" s="6">
        <v>0.73</v>
      </c>
      <c r="H22" s="24">
        <v>8</v>
      </c>
      <c r="K22" s="6"/>
      <c r="M22" s="12"/>
      <c r="N22" s="24" t="s">
        <v>17</v>
      </c>
      <c r="O22" s="8">
        <v>4</v>
      </c>
      <c r="P22" s="24">
        <v>8</v>
      </c>
      <c r="R22" s="27">
        <f t="shared" si="1"/>
        <v>2</v>
      </c>
      <c r="S22" s="18">
        <f t="shared" si="2"/>
        <v>2</v>
      </c>
      <c r="U22" s="6"/>
      <c r="V22" s="6"/>
      <c r="W22" s="6"/>
      <c r="X22" s="6"/>
      <c r="Y22" s="7"/>
      <c r="Z22" s="7"/>
      <c r="AA22" s="7"/>
      <c r="AB22" s="7"/>
      <c r="AC22" s="7"/>
      <c r="AD22" s="7"/>
      <c r="AE22" s="7"/>
      <c r="AF22" s="7"/>
      <c r="AG22" s="7"/>
      <c r="AH22" s="7"/>
    </row>
    <row r="23" spans="2:34" x14ac:dyDescent="0.3">
      <c r="B23" s="9" t="s">
        <v>13</v>
      </c>
      <c r="C23" s="23" t="s">
        <v>15</v>
      </c>
      <c r="D23" s="31">
        <f t="shared" si="0"/>
        <v>2.7777777777777777</v>
      </c>
      <c r="E23" s="23">
        <v>8</v>
      </c>
      <c r="G23" s="6">
        <v>0.36</v>
      </c>
      <c r="H23" s="23">
        <v>8</v>
      </c>
      <c r="K23" s="6"/>
      <c r="M23" s="9" t="s">
        <v>13</v>
      </c>
      <c r="N23" s="23" t="s">
        <v>15</v>
      </c>
      <c r="O23" s="8">
        <v>6</v>
      </c>
      <c r="P23" s="23">
        <v>8</v>
      </c>
      <c r="R23" s="27">
        <f t="shared" si="1"/>
        <v>3</v>
      </c>
      <c r="S23" s="18">
        <f t="shared" si="2"/>
        <v>3</v>
      </c>
      <c r="U23" s="6"/>
      <c r="V23" s="6"/>
      <c r="W23" s="6"/>
      <c r="X23" s="6"/>
      <c r="Y23" s="7"/>
      <c r="Z23" s="7"/>
      <c r="AA23" s="7"/>
      <c r="AB23" s="7"/>
      <c r="AC23" s="7"/>
      <c r="AD23" s="7"/>
      <c r="AE23" s="7"/>
      <c r="AF23" s="7"/>
      <c r="AG23" s="7"/>
      <c r="AH23" s="7"/>
    </row>
    <row r="24" spans="2:34" x14ac:dyDescent="0.3">
      <c r="B24" s="12"/>
      <c r="C24" s="24" t="s">
        <v>16</v>
      </c>
      <c r="D24" s="31">
        <f t="shared" si="0"/>
        <v>1</v>
      </c>
      <c r="E24" s="24">
        <v>8</v>
      </c>
      <c r="G24" s="6">
        <v>1</v>
      </c>
      <c r="H24" s="24">
        <v>8</v>
      </c>
      <c r="K24" s="6"/>
      <c r="M24" s="12"/>
      <c r="N24" s="24" t="s">
        <v>16</v>
      </c>
      <c r="O24" s="8">
        <v>5</v>
      </c>
      <c r="P24" s="24">
        <v>8</v>
      </c>
      <c r="R24" s="27">
        <f t="shared" si="1"/>
        <v>2</v>
      </c>
      <c r="S24" s="18">
        <f t="shared" si="2"/>
        <v>3</v>
      </c>
      <c r="U24" s="6"/>
      <c r="V24" s="6"/>
      <c r="W24" s="6"/>
      <c r="X24" s="6"/>
      <c r="Y24" s="7"/>
      <c r="Z24" s="7"/>
      <c r="AA24" s="7"/>
      <c r="AB24" s="7"/>
      <c r="AC24" s="7"/>
      <c r="AD24" s="7"/>
      <c r="AE24" s="7"/>
      <c r="AF24" s="7"/>
      <c r="AG24" s="7"/>
      <c r="AH24" s="7"/>
    </row>
    <row r="25" spans="2:34" x14ac:dyDescent="0.3">
      <c r="B25" s="12"/>
      <c r="C25" s="24" t="s">
        <v>17</v>
      </c>
      <c r="D25" s="31">
        <f t="shared" si="0"/>
        <v>0.69444444444444442</v>
      </c>
      <c r="E25" s="24">
        <v>8</v>
      </c>
      <c r="G25" s="6">
        <v>1.44</v>
      </c>
      <c r="H25" s="24">
        <v>8</v>
      </c>
      <c r="K25" s="6"/>
      <c r="M25" s="12"/>
      <c r="N25" s="24" t="s">
        <v>17</v>
      </c>
      <c r="O25" s="8">
        <v>4</v>
      </c>
      <c r="P25" s="24">
        <v>8</v>
      </c>
      <c r="R25" s="27">
        <f t="shared" si="1"/>
        <v>2</v>
      </c>
      <c r="S25" s="18">
        <f t="shared" si="2"/>
        <v>2</v>
      </c>
      <c r="U25" s="6"/>
      <c r="V25" s="6"/>
      <c r="W25" s="6"/>
      <c r="X25" s="6"/>
      <c r="Y25" s="7"/>
      <c r="Z25" s="7"/>
      <c r="AA25" s="7"/>
      <c r="AB25" s="7"/>
      <c r="AC25" s="7"/>
      <c r="AD25" s="7"/>
      <c r="AE25" s="7"/>
      <c r="AF25" s="7"/>
      <c r="AG25" s="7"/>
      <c r="AH25" s="7"/>
    </row>
    <row r="26" spans="2:34" x14ac:dyDescent="0.3">
      <c r="B26" s="9" t="s">
        <v>14</v>
      </c>
      <c r="C26" s="23" t="s">
        <v>15</v>
      </c>
      <c r="D26" s="31">
        <f t="shared" si="0"/>
        <v>0.23980815347721823</v>
      </c>
      <c r="E26" s="23">
        <v>8</v>
      </c>
      <c r="G26" s="6">
        <v>4.17</v>
      </c>
      <c r="H26" s="23">
        <v>8</v>
      </c>
      <c r="K26" s="6"/>
      <c r="M26" s="9" t="s">
        <v>14</v>
      </c>
      <c r="N26" s="23" t="s">
        <v>15</v>
      </c>
      <c r="O26" s="8">
        <v>3</v>
      </c>
      <c r="P26" s="23">
        <v>8</v>
      </c>
      <c r="R26" s="27">
        <f t="shared" si="1"/>
        <v>1</v>
      </c>
      <c r="S26" s="18">
        <f t="shared" si="2"/>
        <v>2</v>
      </c>
      <c r="U26" s="6"/>
      <c r="V26" s="6"/>
      <c r="W26" s="6"/>
      <c r="X26" s="6"/>
      <c r="Y26" s="7"/>
      <c r="Z26" s="7"/>
      <c r="AA26" s="7"/>
      <c r="AB26" s="7"/>
      <c r="AC26" s="7"/>
      <c r="AD26" s="7"/>
      <c r="AE26" s="7"/>
      <c r="AF26" s="7"/>
      <c r="AG26" s="7"/>
      <c r="AH26" s="7"/>
    </row>
    <row r="27" spans="2:34" x14ac:dyDescent="0.3">
      <c r="B27" s="12"/>
      <c r="C27" s="24" t="s">
        <v>16</v>
      </c>
      <c r="D27" s="31">
        <f t="shared" si="0"/>
        <v>0.3105590062111801</v>
      </c>
      <c r="E27" s="24">
        <v>8</v>
      </c>
      <c r="G27" s="6">
        <v>3.22</v>
      </c>
      <c r="H27" s="24">
        <v>8</v>
      </c>
      <c r="K27" s="6"/>
      <c r="M27" s="12"/>
      <c r="N27" s="24" t="s">
        <v>16</v>
      </c>
      <c r="O27" s="8">
        <v>4</v>
      </c>
      <c r="P27" s="24">
        <v>8</v>
      </c>
      <c r="R27" s="27">
        <f t="shared" si="1"/>
        <v>2</v>
      </c>
      <c r="S27" s="18">
        <f t="shared" si="2"/>
        <v>2</v>
      </c>
      <c r="U27" s="6"/>
      <c r="V27" s="6"/>
      <c r="W27" s="6"/>
      <c r="X27" s="6"/>
      <c r="Y27" s="7"/>
      <c r="Z27" s="7"/>
      <c r="AA27" s="7"/>
      <c r="AB27" s="7"/>
      <c r="AC27" s="7"/>
      <c r="AD27" s="7"/>
      <c r="AE27" s="7"/>
      <c r="AF27" s="7"/>
      <c r="AG27" s="7"/>
      <c r="AH27" s="7"/>
    </row>
    <row r="28" spans="2:34" x14ac:dyDescent="0.3">
      <c r="B28" s="15"/>
      <c r="C28" s="25" t="s">
        <v>17</v>
      </c>
      <c r="D28" s="31">
        <f t="shared" si="0"/>
        <v>0.29940119760479045</v>
      </c>
      <c r="E28" s="25">
        <v>8</v>
      </c>
      <c r="G28" s="6">
        <v>3.34</v>
      </c>
      <c r="H28" s="25">
        <v>8</v>
      </c>
      <c r="K28" s="6"/>
      <c r="M28" s="15"/>
      <c r="N28" s="25" t="s">
        <v>17</v>
      </c>
      <c r="O28" s="8">
        <v>3</v>
      </c>
      <c r="P28" s="25">
        <v>8</v>
      </c>
      <c r="R28" s="27">
        <f t="shared" si="1"/>
        <v>1</v>
      </c>
      <c r="S28" s="18">
        <f t="shared" si="2"/>
        <v>2</v>
      </c>
      <c r="U28" s="6"/>
      <c r="V28" s="6"/>
      <c r="W28" s="6"/>
      <c r="X28" s="6"/>
      <c r="Y28" s="7"/>
      <c r="Z28" s="7"/>
      <c r="AA28" s="7"/>
      <c r="AB28" s="7"/>
      <c r="AC28" s="7"/>
      <c r="AD28" s="7"/>
      <c r="AE28" s="7"/>
      <c r="AF28" s="7"/>
      <c r="AG28" s="7"/>
      <c r="AH28" s="7"/>
    </row>
    <row r="29" spans="2:34" x14ac:dyDescent="0.3">
      <c r="K29" s="6"/>
      <c r="M29"/>
      <c r="N29"/>
      <c r="U29" s="6"/>
      <c r="V29" s="6"/>
      <c r="W29" s="6"/>
      <c r="X29" s="6"/>
      <c r="Y29" s="7"/>
      <c r="Z29" s="7"/>
      <c r="AA29" s="7"/>
      <c r="AB29" s="7"/>
      <c r="AC29" s="7"/>
      <c r="AD29" s="7"/>
      <c r="AE29" s="7"/>
      <c r="AF29" s="7"/>
      <c r="AG29" s="7"/>
      <c r="AH29" s="7"/>
    </row>
    <row r="30" spans="2:34" x14ac:dyDescent="0.3">
      <c r="K30" s="6"/>
      <c r="M30"/>
      <c r="N30"/>
      <c r="U30" s="6"/>
      <c r="V30" s="6"/>
      <c r="W30" s="6"/>
      <c r="X30" s="6"/>
      <c r="Y30" s="7"/>
      <c r="Z30" s="7"/>
      <c r="AA30" s="7"/>
      <c r="AB30" s="7"/>
      <c r="AC30" s="7"/>
      <c r="AD30" s="7"/>
      <c r="AE30" s="7"/>
      <c r="AF30" s="7"/>
      <c r="AG30" s="7"/>
      <c r="AH30" s="7"/>
    </row>
    <row r="31" spans="2:34" x14ac:dyDescent="0.3">
      <c r="M31"/>
      <c r="N31"/>
      <c r="Y31" s="7"/>
      <c r="Z31" s="7"/>
      <c r="AA31" s="7"/>
      <c r="AB31" s="7"/>
      <c r="AC31" s="7"/>
      <c r="AD31" s="7"/>
      <c r="AE31" s="7"/>
      <c r="AF31" s="7"/>
      <c r="AG31" s="7"/>
      <c r="AH31" s="7"/>
    </row>
    <row r="32" spans="2:34" x14ac:dyDescent="0.3">
      <c r="M32"/>
      <c r="N32"/>
      <c r="Y32" s="7"/>
      <c r="Z32" s="7"/>
      <c r="AA32" s="7"/>
      <c r="AB32" s="7"/>
      <c r="AC32" s="7"/>
      <c r="AD32" s="7"/>
      <c r="AE32" s="7"/>
      <c r="AF32" s="7"/>
      <c r="AG32" s="7"/>
      <c r="AH32" s="7"/>
    </row>
    <row r="33" spans="2:34" x14ac:dyDescent="0.3">
      <c r="M33"/>
      <c r="N33"/>
      <c r="Y33" s="7"/>
      <c r="Z33" s="7"/>
      <c r="AA33" s="7"/>
      <c r="AB33" s="7"/>
      <c r="AC33" s="7"/>
      <c r="AD33" s="7"/>
      <c r="AE33" s="7"/>
      <c r="AF33" s="7"/>
      <c r="AG33" s="7"/>
      <c r="AH33" s="7"/>
    </row>
    <row r="34" spans="2:34" x14ac:dyDescent="0.3">
      <c r="B34" s="22" t="s">
        <v>51</v>
      </c>
      <c r="C34" s="7"/>
      <c r="D34" s="7"/>
      <c r="E34" s="7"/>
      <c r="G34" s="7"/>
      <c r="M34" s="22" t="s">
        <v>59</v>
      </c>
      <c r="O34" s="7"/>
      <c r="P34" s="7"/>
      <c r="Y34" s="7"/>
      <c r="Z34" s="7"/>
      <c r="AA34" s="7"/>
      <c r="AB34" s="7"/>
      <c r="AC34" s="7"/>
      <c r="AD34" s="7"/>
      <c r="AE34" s="7"/>
      <c r="AF34" s="7"/>
      <c r="AG34" s="7"/>
      <c r="AH34" s="7"/>
    </row>
    <row r="35" spans="2:34" x14ac:dyDescent="0.3">
      <c r="B35" s="7"/>
      <c r="C35" s="7"/>
      <c r="D35" s="7"/>
      <c r="E35" s="7"/>
      <c r="G35" s="7"/>
      <c r="O35" s="7"/>
      <c r="P35" s="7"/>
      <c r="Y35" s="7"/>
      <c r="Z35" s="7"/>
      <c r="AA35" s="7"/>
      <c r="AB35" s="7"/>
      <c r="AC35" s="7"/>
      <c r="AD35" s="7"/>
      <c r="AE35" s="7"/>
      <c r="AF35" s="7"/>
      <c r="AG35" s="7"/>
      <c r="AH35" s="7"/>
    </row>
    <row r="36" spans="2:34" x14ac:dyDescent="0.3">
      <c r="B36" s="22" t="s">
        <v>48</v>
      </c>
      <c r="C36" s="22" t="s">
        <v>7</v>
      </c>
      <c r="E36" s="22" t="s">
        <v>49</v>
      </c>
      <c r="G36" s="22" t="s">
        <v>50</v>
      </c>
      <c r="H36" s="22" t="s">
        <v>49</v>
      </c>
      <c r="M36" s="22" t="s">
        <v>48</v>
      </c>
      <c r="N36" s="22" t="s">
        <v>7</v>
      </c>
      <c r="O36" s="22" t="s">
        <v>57</v>
      </c>
      <c r="P36" s="22" t="s">
        <v>49</v>
      </c>
      <c r="R36" s="22" t="s">
        <v>67</v>
      </c>
      <c r="S36" s="22" t="s">
        <v>68</v>
      </c>
      <c r="Y36" s="7"/>
      <c r="Z36" s="7"/>
      <c r="AA36" s="7"/>
      <c r="AB36" s="7"/>
      <c r="AC36" s="7"/>
      <c r="AD36" s="7"/>
      <c r="AE36" s="7"/>
      <c r="AF36" s="7"/>
      <c r="AG36" s="7"/>
      <c r="AH36" s="7"/>
    </row>
    <row r="37" spans="2:34" x14ac:dyDescent="0.3">
      <c r="B37" s="9" t="s">
        <v>8</v>
      </c>
      <c r="C37" s="23" t="s">
        <v>15</v>
      </c>
      <c r="D37">
        <f t="shared" ref="D37:D57" si="3">1/G37</f>
        <v>0.71942446043165476</v>
      </c>
      <c r="E37" s="23">
        <v>8</v>
      </c>
      <c r="G37" s="6">
        <v>1.39</v>
      </c>
      <c r="H37" s="23">
        <v>8</v>
      </c>
      <c r="I37" s="6"/>
      <c r="J37" s="6"/>
      <c r="M37" s="9" t="s">
        <v>8</v>
      </c>
      <c r="N37" s="23" t="s">
        <v>15</v>
      </c>
      <c r="O37" s="27">
        <v>2</v>
      </c>
      <c r="P37" s="23">
        <v>8</v>
      </c>
      <c r="R37" s="27">
        <f>_xlfn.FLOOR.MATH( O37/2)</f>
        <v>1</v>
      </c>
      <c r="S37" s="18">
        <f>_xlfn.CEILING.MATH(O37/2)</f>
        <v>1</v>
      </c>
      <c r="T37" s="18"/>
      <c r="W37" s="29"/>
      <c r="X37" s="8"/>
      <c r="Y37" s="7"/>
      <c r="Z37" s="7"/>
      <c r="AA37" s="7"/>
      <c r="AB37" s="7"/>
      <c r="AC37" s="7"/>
      <c r="AD37" s="7"/>
      <c r="AE37" s="7"/>
      <c r="AF37" s="7"/>
      <c r="AG37" s="7"/>
      <c r="AH37" s="7"/>
    </row>
    <row r="38" spans="2:34" x14ac:dyDescent="0.3">
      <c r="B38" s="12"/>
      <c r="C38" s="24" t="s">
        <v>16</v>
      </c>
      <c r="D38" s="31">
        <f t="shared" si="3"/>
        <v>0.3546099290780142</v>
      </c>
      <c r="E38" s="24">
        <v>8</v>
      </c>
      <c r="G38" s="6">
        <v>2.82</v>
      </c>
      <c r="H38" s="24">
        <v>8</v>
      </c>
      <c r="I38" s="6"/>
      <c r="J38" s="6"/>
      <c r="M38" s="12"/>
      <c r="N38" s="24" t="s">
        <v>16</v>
      </c>
      <c r="O38" s="26">
        <v>2</v>
      </c>
      <c r="P38" s="24">
        <v>8</v>
      </c>
      <c r="R38" s="27">
        <f t="shared" ref="R38:R57" si="4">_xlfn.FLOOR.MATH( O38/2)</f>
        <v>1</v>
      </c>
      <c r="S38" s="18">
        <f t="shared" ref="S38:S57" si="5">_xlfn.CEILING.MATH(O38/2)</f>
        <v>1</v>
      </c>
      <c r="T38" s="19"/>
      <c r="W38" s="20"/>
      <c r="X38" s="8"/>
      <c r="Y38" s="7"/>
      <c r="Z38" s="7"/>
      <c r="AA38" s="7"/>
      <c r="AB38" s="7"/>
      <c r="AC38" s="7"/>
      <c r="AD38" s="7"/>
      <c r="AE38" s="7"/>
      <c r="AF38" s="7"/>
      <c r="AG38" s="7"/>
      <c r="AH38" s="7"/>
    </row>
    <row r="39" spans="2:34" x14ac:dyDescent="0.3">
      <c r="B39" s="12"/>
      <c r="C39" s="24" t="s">
        <v>17</v>
      </c>
      <c r="D39" s="31">
        <f t="shared" si="3"/>
        <v>0.99009900990099009</v>
      </c>
      <c r="E39" s="24">
        <v>8</v>
      </c>
      <c r="G39" s="6">
        <v>1.01</v>
      </c>
      <c r="H39" s="24">
        <v>8</v>
      </c>
      <c r="I39" s="6"/>
      <c r="J39" s="6"/>
      <c r="M39" s="12"/>
      <c r="N39" s="24" t="s">
        <v>17</v>
      </c>
      <c r="O39" s="26">
        <v>2</v>
      </c>
      <c r="P39" s="24">
        <v>8</v>
      </c>
      <c r="R39" s="27">
        <f t="shared" si="4"/>
        <v>1</v>
      </c>
      <c r="S39" s="18">
        <f t="shared" si="5"/>
        <v>1</v>
      </c>
      <c r="T39" s="19"/>
      <c r="W39" s="20"/>
      <c r="X39" s="8"/>
      <c r="Y39" s="7"/>
      <c r="Z39" s="7"/>
      <c r="AA39" s="7"/>
      <c r="AB39" s="7"/>
      <c r="AC39" s="7"/>
      <c r="AD39" s="7"/>
      <c r="AE39" s="7"/>
      <c r="AF39" s="7"/>
      <c r="AG39" s="7"/>
      <c r="AH39" s="7"/>
    </row>
    <row r="40" spans="2:34" x14ac:dyDescent="0.3">
      <c r="B40" s="9" t="s">
        <v>9</v>
      </c>
      <c r="C40" s="23" t="s">
        <v>15</v>
      </c>
      <c r="D40" s="31">
        <f t="shared" si="3"/>
        <v>0.19880715705765406</v>
      </c>
      <c r="E40" s="23">
        <v>8</v>
      </c>
      <c r="G40" s="6">
        <v>5.03</v>
      </c>
      <c r="H40" s="23">
        <v>8</v>
      </c>
      <c r="M40" s="9" t="s">
        <v>9</v>
      </c>
      <c r="N40" s="23" t="s">
        <v>15</v>
      </c>
      <c r="O40" s="18">
        <v>4</v>
      </c>
      <c r="P40" s="23">
        <v>8</v>
      </c>
      <c r="R40" s="27">
        <f t="shared" si="4"/>
        <v>2</v>
      </c>
      <c r="S40" s="18">
        <f t="shared" si="5"/>
        <v>2</v>
      </c>
      <c r="Y40" s="7"/>
      <c r="Z40" s="7"/>
      <c r="AA40" s="7"/>
      <c r="AB40" s="7"/>
      <c r="AC40" s="7"/>
      <c r="AD40" s="7"/>
      <c r="AE40" s="7"/>
      <c r="AF40" s="7"/>
      <c r="AG40" s="7"/>
      <c r="AH40" s="7"/>
    </row>
    <row r="41" spans="2:34" x14ac:dyDescent="0.3">
      <c r="B41" s="12"/>
      <c r="C41" s="24" t="s">
        <v>16</v>
      </c>
      <c r="D41" s="31">
        <f t="shared" si="3"/>
        <v>0.15772870662460567</v>
      </c>
      <c r="E41" s="24">
        <v>8</v>
      </c>
      <c r="G41" s="6">
        <v>6.34</v>
      </c>
      <c r="H41" s="24">
        <v>8</v>
      </c>
      <c r="M41" s="12"/>
      <c r="N41" s="24" t="s">
        <v>16</v>
      </c>
      <c r="O41" s="19">
        <v>4</v>
      </c>
      <c r="P41" s="24">
        <v>8</v>
      </c>
      <c r="R41" s="27">
        <f t="shared" si="4"/>
        <v>2</v>
      </c>
      <c r="S41" s="18">
        <f t="shared" si="5"/>
        <v>2</v>
      </c>
      <c r="Y41" s="7"/>
      <c r="Z41" s="7"/>
      <c r="AA41" s="7"/>
      <c r="AB41" s="7"/>
      <c r="AC41" s="7"/>
      <c r="AD41" s="7"/>
      <c r="AE41" s="7"/>
      <c r="AF41" s="7"/>
      <c r="AG41" s="7"/>
      <c r="AH41" s="7"/>
    </row>
    <row r="42" spans="2:34" x14ac:dyDescent="0.3">
      <c r="B42" s="12"/>
      <c r="C42" s="24" t="s">
        <v>17</v>
      </c>
      <c r="D42" s="31">
        <f t="shared" si="3"/>
        <v>0.46082949308755761</v>
      </c>
      <c r="E42" s="24">
        <v>8</v>
      </c>
      <c r="G42" s="6">
        <v>2.17</v>
      </c>
      <c r="H42" s="24">
        <v>8</v>
      </c>
      <c r="M42" s="12"/>
      <c r="N42" s="24" t="s">
        <v>17</v>
      </c>
      <c r="O42" s="19">
        <v>4</v>
      </c>
      <c r="P42" s="24">
        <v>8</v>
      </c>
      <c r="R42" s="27">
        <f t="shared" si="4"/>
        <v>2</v>
      </c>
      <c r="S42" s="18">
        <f t="shared" si="5"/>
        <v>2</v>
      </c>
      <c r="Y42" s="7"/>
      <c r="Z42" s="7"/>
      <c r="AA42" s="7"/>
      <c r="AB42" s="7"/>
      <c r="AC42" s="7"/>
      <c r="AD42" s="7"/>
      <c r="AE42" s="7"/>
      <c r="AF42" s="7"/>
      <c r="AG42" s="7"/>
      <c r="AH42" s="7"/>
    </row>
    <row r="43" spans="2:34" x14ac:dyDescent="0.3">
      <c r="B43" s="9" t="s">
        <v>10</v>
      </c>
      <c r="C43" s="23" t="s">
        <v>15</v>
      </c>
      <c r="D43" s="31">
        <f t="shared" si="3"/>
        <v>0.17271157167530224</v>
      </c>
      <c r="E43" s="23">
        <v>8</v>
      </c>
      <c r="G43" s="6">
        <v>5.79</v>
      </c>
      <c r="H43" s="23">
        <v>8</v>
      </c>
      <c r="M43" s="9" t="s">
        <v>10</v>
      </c>
      <c r="N43" s="23" t="s">
        <v>15</v>
      </c>
      <c r="O43" s="18">
        <v>4</v>
      </c>
      <c r="P43" s="23">
        <v>8</v>
      </c>
      <c r="R43" s="27">
        <f t="shared" si="4"/>
        <v>2</v>
      </c>
      <c r="S43" s="18">
        <f t="shared" si="5"/>
        <v>2</v>
      </c>
      <c r="Y43" s="7"/>
      <c r="Z43" s="7"/>
      <c r="AA43" s="7"/>
      <c r="AB43" s="7"/>
      <c r="AC43" s="7"/>
      <c r="AD43" s="7"/>
      <c r="AE43" s="7"/>
      <c r="AF43" s="7"/>
      <c r="AG43" s="7"/>
      <c r="AH43" s="7"/>
    </row>
    <row r="44" spans="2:34" x14ac:dyDescent="0.3">
      <c r="B44" s="12"/>
      <c r="C44" s="24" t="s">
        <v>16</v>
      </c>
      <c r="D44" s="31">
        <f t="shared" si="3"/>
        <v>0.15151515151515152</v>
      </c>
      <c r="E44" s="24">
        <v>8</v>
      </c>
      <c r="G44" s="6">
        <v>6.6</v>
      </c>
      <c r="H44" s="24">
        <v>8</v>
      </c>
      <c r="M44" s="12"/>
      <c r="N44" s="24" t="s">
        <v>16</v>
      </c>
      <c r="O44" s="19">
        <v>4</v>
      </c>
      <c r="P44" s="24">
        <v>8</v>
      </c>
      <c r="R44" s="27">
        <f t="shared" si="4"/>
        <v>2</v>
      </c>
      <c r="S44" s="18">
        <f t="shared" si="5"/>
        <v>2</v>
      </c>
      <c r="Y44" s="7"/>
      <c r="Z44" s="7"/>
      <c r="AA44" s="7"/>
      <c r="AB44" s="7"/>
      <c r="AC44" s="7"/>
      <c r="AD44" s="7"/>
      <c r="AE44" s="7"/>
      <c r="AF44" s="7"/>
      <c r="AG44" s="7"/>
      <c r="AH44" s="7"/>
    </row>
    <row r="45" spans="2:34" x14ac:dyDescent="0.3">
      <c r="B45" s="12"/>
      <c r="C45" s="24" t="s">
        <v>17</v>
      </c>
      <c r="D45" s="31">
        <f t="shared" si="3"/>
        <v>0.26041666666666669</v>
      </c>
      <c r="E45" s="24">
        <v>8</v>
      </c>
      <c r="G45" s="6">
        <v>3.84</v>
      </c>
      <c r="H45" s="24">
        <v>8</v>
      </c>
      <c r="M45" s="12"/>
      <c r="N45" s="24" t="s">
        <v>17</v>
      </c>
      <c r="O45" s="19">
        <v>4</v>
      </c>
      <c r="P45" s="24">
        <v>8</v>
      </c>
      <c r="R45" s="27">
        <f t="shared" si="4"/>
        <v>2</v>
      </c>
      <c r="S45" s="18">
        <f t="shared" si="5"/>
        <v>2</v>
      </c>
      <c r="Y45" s="7"/>
      <c r="Z45" s="7"/>
      <c r="AA45" s="7"/>
      <c r="AB45" s="7"/>
      <c r="AC45" s="7"/>
      <c r="AD45" s="7"/>
      <c r="AE45" s="7"/>
      <c r="AF45" s="7"/>
      <c r="AG45" s="7"/>
      <c r="AH45" s="7"/>
    </row>
    <row r="46" spans="2:34" x14ac:dyDescent="0.3">
      <c r="B46" s="9" t="s">
        <v>11</v>
      </c>
      <c r="C46" s="23" t="s">
        <v>15</v>
      </c>
      <c r="D46" s="31">
        <f t="shared" si="3"/>
        <v>0.15772870662460567</v>
      </c>
      <c r="E46" s="23">
        <v>8</v>
      </c>
      <c r="G46" s="6">
        <v>6.34</v>
      </c>
      <c r="H46" s="23">
        <v>8</v>
      </c>
      <c r="M46" s="9" t="s">
        <v>11</v>
      </c>
      <c r="N46" s="23" t="s">
        <v>15</v>
      </c>
      <c r="O46" s="29">
        <v>4</v>
      </c>
      <c r="P46" s="23">
        <v>8</v>
      </c>
      <c r="R46" s="27">
        <f t="shared" si="4"/>
        <v>2</v>
      </c>
      <c r="S46" s="18">
        <f t="shared" si="5"/>
        <v>2</v>
      </c>
      <c r="Y46" s="7"/>
      <c r="Z46" s="7"/>
      <c r="AA46" s="7"/>
      <c r="AB46" s="7"/>
      <c r="AC46" s="7"/>
      <c r="AD46" s="7"/>
      <c r="AE46" s="7"/>
      <c r="AF46" s="7"/>
      <c r="AG46" s="7"/>
      <c r="AH46" s="7"/>
    </row>
    <row r="47" spans="2:34" x14ac:dyDescent="0.3">
      <c r="B47" s="12"/>
      <c r="C47" s="24" t="s">
        <v>16</v>
      </c>
      <c r="D47" s="31">
        <f t="shared" si="3"/>
        <v>0.12706480304955528</v>
      </c>
      <c r="E47" s="24">
        <v>8</v>
      </c>
      <c r="G47" s="6">
        <v>7.87</v>
      </c>
      <c r="H47" s="24">
        <v>8</v>
      </c>
      <c r="M47" s="12"/>
      <c r="N47" s="24" t="s">
        <v>16</v>
      </c>
      <c r="O47" s="20">
        <v>4</v>
      </c>
      <c r="P47" s="24">
        <v>8</v>
      </c>
      <c r="R47" s="27">
        <f t="shared" si="4"/>
        <v>2</v>
      </c>
      <c r="S47" s="18">
        <f t="shared" si="5"/>
        <v>2</v>
      </c>
      <c r="Y47" s="7"/>
      <c r="Z47" s="7"/>
      <c r="AA47" s="7"/>
      <c r="AB47" s="7"/>
      <c r="AC47" s="7"/>
      <c r="AD47" s="7"/>
      <c r="AE47" s="7"/>
      <c r="AF47" s="7"/>
      <c r="AG47" s="7"/>
      <c r="AH47" s="7"/>
    </row>
    <row r="48" spans="2:34" x14ac:dyDescent="0.3">
      <c r="B48" s="12"/>
      <c r="C48" s="24" t="s">
        <v>17</v>
      </c>
      <c r="D48" s="31">
        <f t="shared" si="3"/>
        <v>0.19801980198019803</v>
      </c>
      <c r="E48" s="24">
        <v>8</v>
      </c>
      <c r="G48" s="6">
        <v>5.05</v>
      </c>
      <c r="H48" s="24">
        <v>8</v>
      </c>
      <c r="M48" s="15"/>
      <c r="N48" s="25" t="s">
        <v>17</v>
      </c>
      <c r="O48" s="20">
        <v>4</v>
      </c>
      <c r="P48" s="25">
        <v>8</v>
      </c>
      <c r="R48" s="27">
        <f t="shared" si="4"/>
        <v>2</v>
      </c>
      <c r="S48" s="18">
        <f t="shared" si="5"/>
        <v>2</v>
      </c>
      <c r="Y48" s="7"/>
      <c r="Z48" s="7"/>
      <c r="AA48" s="7"/>
      <c r="AB48" s="7"/>
      <c r="AC48" s="7"/>
      <c r="AD48" s="7"/>
      <c r="AE48" s="7"/>
      <c r="AF48" s="7"/>
      <c r="AG48" s="7"/>
      <c r="AH48" s="7"/>
    </row>
    <row r="49" spans="2:34" x14ac:dyDescent="0.3">
      <c r="B49" s="9" t="s">
        <v>12</v>
      </c>
      <c r="C49" s="23" t="s">
        <v>15</v>
      </c>
      <c r="D49" s="31">
        <f t="shared" si="3"/>
        <v>0.14265335235378032</v>
      </c>
      <c r="E49" s="23">
        <v>8</v>
      </c>
      <c r="G49" s="6">
        <v>7.01</v>
      </c>
      <c r="H49" s="23">
        <v>8</v>
      </c>
      <c r="M49" s="9" t="s">
        <v>12</v>
      </c>
      <c r="N49" s="23" t="s">
        <v>15</v>
      </c>
      <c r="O49" s="8">
        <v>4</v>
      </c>
      <c r="P49" s="23">
        <v>8</v>
      </c>
      <c r="R49" s="27">
        <f t="shared" si="4"/>
        <v>2</v>
      </c>
      <c r="S49" s="18">
        <f t="shared" si="5"/>
        <v>2</v>
      </c>
      <c r="Y49" s="7"/>
      <c r="Z49" s="7"/>
      <c r="AA49" s="7"/>
      <c r="AB49" s="7"/>
      <c r="AC49" s="7"/>
      <c r="AD49" s="7"/>
      <c r="AE49" s="7"/>
      <c r="AF49" s="7"/>
      <c r="AG49" s="7"/>
      <c r="AH49" s="7"/>
    </row>
    <row r="50" spans="2:34" x14ac:dyDescent="0.3">
      <c r="B50" s="12"/>
      <c r="C50" s="24" t="s">
        <v>16</v>
      </c>
      <c r="D50" s="31">
        <f t="shared" si="3"/>
        <v>0.15105740181268881</v>
      </c>
      <c r="E50" s="24">
        <v>8</v>
      </c>
      <c r="G50" s="6">
        <v>6.62</v>
      </c>
      <c r="H50" s="24">
        <v>8</v>
      </c>
      <c r="M50" s="12"/>
      <c r="N50" s="24" t="s">
        <v>16</v>
      </c>
      <c r="O50" s="8">
        <v>4</v>
      </c>
      <c r="P50" s="24">
        <v>8</v>
      </c>
      <c r="R50" s="27">
        <f t="shared" si="4"/>
        <v>2</v>
      </c>
      <c r="S50" s="18">
        <f t="shared" si="5"/>
        <v>2</v>
      </c>
      <c r="Y50" s="7"/>
      <c r="Z50" s="7"/>
      <c r="AA50" s="7"/>
      <c r="AB50" s="7"/>
      <c r="AC50" s="7"/>
      <c r="AD50" s="7"/>
      <c r="AE50" s="7"/>
      <c r="AF50" s="7"/>
      <c r="AG50" s="7"/>
      <c r="AH50" s="7"/>
    </row>
    <row r="51" spans="2:34" x14ac:dyDescent="0.3">
      <c r="B51" s="12"/>
      <c r="C51" s="24" t="s">
        <v>17</v>
      </c>
      <c r="D51" s="31">
        <f t="shared" si="3"/>
        <v>0.27548209366391185</v>
      </c>
      <c r="E51" s="24">
        <v>8</v>
      </c>
      <c r="G51" s="6">
        <v>3.63</v>
      </c>
      <c r="H51" s="24">
        <v>8</v>
      </c>
      <c r="M51" s="12"/>
      <c r="N51" s="24" t="s">
        <v>17</v>
      </c>
      <c r="O51" s="8">
        <v>4</v>
      </c>
      <c r="P51" s="24">
        <v>8</v>
      </c>
      <c r="R51" s="27">
        <f t="shared" si="4"/>
        <v>2</v>
      </c>
      <c r="S51" s="18">
        <f t="shared" si="5"/>
        <v>2</v>
      </c>
      <c r="Y51" s="7"/>
      <c r="Z51" s="7"/>
      <c r="AA51" s="7"/>
      <c r="AB51" s="7"/>
      <c r="AC51" s="7"/>
      <c r="AD51" s="7"/>
      <c r="AE51" s="7"/>
      <c r="AF51" s="7"/>
      <c r="AG51" s="7"/>
      <c r="AH51" s="7"/>
    </row>
    <row r="52" spans="2:34" x14ac:dyDescent="0.3">
      <c r="B52" s="9" t="s">
        <v>13</v>
      </c>
      <c r="C52" s="23" t="s">
        <v>15</v>
      </c>
      <c r="D52" s="31">
        <f t="shared" si="3"/>
        <v>0.13368983957219249</v>
      </c>
      <c r="E52" s="23">
        <v>8</v>
      </c>
      <c r="G52" s="6">
        <v>7.48</v>
      </c>
      <c r="H52" s="23">
        <v>8</v>
      </c>
      <c r="M52" s="9" t="s">
        <v>13</v>
      </c>
      <c r="N52" s="23" t="s">
        <v>15</v>
      </c>
      <c r="O52" s="8">
        <v>4</v>
      </c>
      <c r="P52" s="23">
        <v>8</v>
      </c>
      <c r="R52" s="27">
        <f t="shared" si="4"/>
        <v>2</v>
      </c>
      <c r="S52" s="18">
        <f t="shared" si="5"/>
        <v>2</v>
      </c>
      <c r="Y52" s="7"/>
      <c r="Z52" s="7"/>
      <c r="AA52" s="7"/>
      <c r="AB52" s="7"/>
      <c r="AC52" s="7"/>
      <c r="AD52" s="7"/>
      <c r="AE52" s="7"/>
      <c r="AF52" s="7"/>
      <c r="AG52" s="7"/>
      <c r="AH52" s="7"/>
    </row>
    <row r="53" spans="2:34" x14ac:dyDescent="0.3">
      <c r="B53" s="12"/>
      <c r="C53" s="24" t="s">
        <v>16</v>
      </c>
      <c r="D53" s="31">
        <f t="shared" si="3"/>
        <v>0.17301038062283736</v>
      </c>
      <c r="E53" s="24">
        <v>8</v>
      </c>
      <c r="G53" s="6">
        <v>5.78</v>
      </c>
      <c r="H53" s="24">
        <v>8</v>
      </c>
      <c r="M53" s="12"/>
      <c r="N53" s="24" t="s">
        <v>16</v>
      </c>
      <c r="O53" s="8">
        <v>4</v>
      </c>
      <c r="P53" s="24">
        <v>8</v>
      </c>
      <c r="R53" s="27">
        <f t="shared" si="4"/>
        <v>2</v>
      </c>
      <c r="S53" s="18">
        <f t="shared" si="5"/>
        <v>2</v>
      </c>
      <c r="Y53" s="7"/>
      <c r="Z53" s="7"/>
      <c r="AA53" s="7"/>
      <c r="AB53" s="7"/>
      <c r="AC53" s="7"/>
      <c r="AD53" s="7"/>
      <c r="AE53" s="7"/>
      <c r="AF53" s="7"/>
      <c r="AG53" s="7"/>
      <c r="AH53" s="7"/>
    </row>
    <row r="54" spans="2:34" x14ac:dyDescent="0.3">
      <c r="B54" s="12"/>
      <c r="C54" s="24" t="s">
        <v>17</v>
      </c>
      <c r="D54" s="31">
        <f t="shared" si="3"/>
        <v>0.28901734104046245</v>
      </c>
      <c r="E54" s="24">
        <v>8</v>
      </c>
      <c r="G54" s="6">
        <v>3.46</v>
      </c>
      <c r="H54" s="24">
        <v>8</v>
      </c>
      <c r="M54" s="12"/>
      <c r="N54" s="24" t="s">
        <v>17</v>
      </c>
      <c r="O54" s="8">
        <v>4</v>
      </c>
      <c r="P54" s="24">
        <v>8</v>
      </c>
      <c r="R54" s="27">
        <f t="shared" si="4"/>
        <v>2</v>
      </c>
      <c r="S54" s="18">
        <f t="shared" si="5"/>
        <v>2</v>
      </c>
      <c r="Y54" s="7"/>
      <c r="Z54" s="7"/>
      <c r="AA54" s="7"/>
      <c r="AB54" s="7"/>
      <c r="AC54" s="7"/>
      <c r="AD54" s="7"/>
      <c r="AE54" s="7"/>
      <c r="AF54" s="7"/>
      <c r="AG54" s="7"/>
      <c r="AH54" s="7"/>
    </row>
    <row r="55" spans="2:34" x14ac:dyDescent="0.3">
      <c r="B55" s="9" t="s">
        <v>14</v>
      </c>
      <c r="C55" s="23" t="s">
        <v>15</v>
      </c>
      <c r="D55" s="31">
        <f t="shared" si="3"/>
        <v>0.46948356807511737</v>
      </c>
      <c r="E55" s="23">
        <v>8</v>
      </c>
      <c r="G55" s="6">
        <v>2.13</v>
      </c>
      <c r="H55" s="23">
        <v>8</v>
      </c>
      <c r="M55" s="9" t="s">
        <v>14</v>
      </c>
      <c r="N55" s="23" t="s">
        <v>15</v>
      </c>
      <c r="O55" s="8">
        <v>2</v>
      </c>
      <c r="P55" s="23">
        <v>8</v>
      </c>
      <c r="R55" s="27">
        <f t="shared" si="4"/>
        <v>1</v>
      </c>
      <c r="S55" s="18">
        <f t="shared" si="5"/>
        <v>1</v>
      </c>
      <c r="Y55" s="7"/>
      <c r="Z55" s="7"/>
      <c r="AA55" s="7"/>
      <c r="AB55" s="7"/>
      <c r="AC55" s="7"/>
      <c r="AD55" s="7"/>
      <c r="AE55" s="7"/>
      <c r="AF55" s="7"/>
      <c r="AG55" s="7"/>
      <c r="AH55" s="7"/>
    </row>
    <row r="56" spans="2:34" x14ac:dyDescent="0.3">
      <c r="B56" s="12"/>
      <c r="C56" s="24" t="s">
        <v>16</v>
      </c>
      <c r="D56" s="31">
        <f t="shared" si="3"/>
        <v>0.49504950495049505</v>
      </c>
      <c r="E56" s="24">
        <v>8</v>
      </c>
      <c r="G56" s="6">
        <v>2.02</v>
      </c>
      <c r="H56" s="24">
        <v>8</v>
      </c>
      <c r="M56" s="12"/>
      <c r="N56" s="24" t="s">
        <v>16</v>
      </c>
      <c r="O56" s="8">
        <v>2</v>
      </c>
      <c r="P56" s="24">
        <v>8</v>
      </c>
      <c r="R56" s="27">
        <f t="shared" si="4"/>
        <v>1</v>
      </c>
      <c r="S56" s="18">
        <f t="shared" si="5"/>
        <v>1</v>
      </c>
      <c r="Y56" s="7"/>
      <c r="Z56" s="7"/>
      <c r="AA56" s="7"/>
      <c r="AB56" s="7"/>
      <c r="AC56" s="7"/>
      <c r="AD56" s="7"/>
      <c r="AE56" s="7"/>
      <c r="AF56" s="7"/>
      <c r="AG56" s="7"/>
      <c r="AH56" s="7"/>
    </row>
    <row r="57" spans="2:34" x14ac:dyDescent="0.3">
      <c r="B57" s="15"/>
      <c r="C57" s="25" t="s">
        <v>17</v>
      </c>
      <c r="D57" s="31">
        <f t="shared" si="3"/>
        <v>0.58139534883720934</v>
      </c>
      <c r="E57" s="25">
        <v>8</v>
      </c>
      <c r="G57" s="6">
        <v>1.72</v>
      </c>
      <c r="H57" s="25">
        <v>8</v>
      </c>
      <c r="M57" s="15"/>
      <c r="N57" s="25" t="s">
        <v>17</v>
      </c>
      <c r="O57" s="8">
        <v>2</v>
      </c>
      <c r="P57" s="25">
        <v>8</v>
      </c>
      <c r="R57" s="27">
        <f t="shared" si="4"/>
        <v>1</v>
      </c>
      <c r="S57" s="18">
        <f t="shared" si="5"/>
        <v>1</v>
      </c>
      <c r="Y57" s="7"/>
      <c r="Z57" s="7"/>
      <c r="AA57" s="7"/>
      <c r="AB57" s="7"/>
      <c r="AC57" s="7"/>
      <c r="AD57" s="7"/>
      <c r="AE57" s="7"/>
      <c r="AF57" s="7"/>
      <c r="AG57" s="7"/>
      <c r="AH57" s="7"/>
    </row>
    <row r="58" spans="2:34" x14ac:dyDescent="0.3">
      <c r="M58"/>
      <c r="N58"/>
      <c r="Y58" s="7"/>
      <c r="Z58" s="7"/>
      <c r="AA58" s="7"/>
      <c r="AB58" s="7"/>
      <c r="AC58" s="7"/>
      <c r="AD58" s="7"/>
      <c r="AE58" s="7"/>
      <c r="AF58" s="7"/>
      <c r="AG58" s="7"/>
      <c r="AH58" s="7"/>
    </row>
    <row r="59" spans="2:34" x14ac:dyDescent="0.3">
      <c r="M59"/>
      <c r="N59"/>
      <c r="Y59" s="7"/>
      <c r="Z59" s="7"/>
      <c r="AA59" s="7"/>
      <c r="AB59" s="7"/>
      <c r="AC59" s="7"/>
      <c r="AD59" s="7"/>
      <c r="AE59" s="7"/>
      <c r="AF59" s="7"/>
      <c r="AG59" s="7"/>
      <c r="AH59" s="7"/>
    </row>
    <row r="60" spans="2:34" x14ac:dyDescent="0.3">
      <c r="M60"/>
      <c r="N60"/>
      <c r="Y60" s="7"/>
      <c r="Z60" s="7"/>
      <c r="AA60" s="7"/>
      <c r="AB60" s="7"/>
      <c r="AC60" s="7"/>
      <c r="AD60" s="7"/>
      <c r="AE60" s="7"/>
      <c r="AF60" s="7"/>
      <c r="AG60" s="7"/>
      <c r="AH60" s="7"/>
    </row>
    <row r="61" spans="2:34" x14ac:dyDescent="0.3">
      <c r="B61" s="22" t="s">
        <v>52</v>
      </c>
      <c r="C61" s="7"/>
      <c r="D61" s="7"/>
      <c r="E61" s="7"/>
      <c r="G61" s="7"/>
      <c r="M61" s="22" t="s">
        <v>60</v>
      </c>
      <c r="O61" s="7"/>
      <c r="P61" s="7"/>
      <c r="Y61" s="7"/>
      <c r="Z61" s="7"/>
      <c r="AA61" s="7"/>
      <c r="AB61" s="7"/>
      <c r="AC61" s="7"/>
      <c r="AD61" s="7"/>
      <c r="AE61" s="7"/>
      <c r="AF61" s="7"/>
      <c r="AG61" s="7"/>
      <c r="AH61" s="7"/>
    </row>
    <row r="62" spans="2:34" x14ac:dyDescent="0.3">
      <c r="B62" s="7"/>
      <c r="C62" s="7"/>
      <c r="D62" s="7"/>
      <c r="E62" s="7"/>
      <c r="G62" s="7"/>
      <c r="O62" s="7"/>
      <c r="P62" s="7"/>
      <c r="Y62" s="7"/>
      <c r="Z62" s="7"/>
      <c r="AA62" s="7"/>
      <c r="AB62" s="7"/>
      <c r="AC62" s="7"/>
      <c r="AD62" s="7"/>
      <c r="AE62" s="7"/>
      <c r="AF62" s="7"/>
      <c r="AG62" s="7"/>
      <c r="AH62" s="7"/>
    </row>
    <row r="63" spans="2:34" x14ac:dyDescent="0.3">
      <c r="B63" s="22" t="s">
        <v>48</v>
      </c>
      <c r="C63" s="22" t="s">
        <v>7</v>
      </c>
      <c r="E63" s="22" t="s">
        <v>49</v>
      </c>
      <c r="G63" s="22" t="s">
        <v>50</v>
      </c>
      <c r="H63" s="22" t="s">
        <v>49</v>
      </c>
      <c r="M63" s="22" t="s">
        <v>48</v>
      </c>
      <c r="N63" s="22" t="s">
        <v>7</v>
      </c>
      <c r="O63" s="22" t="s">
        <v>57</v>
      </c>
      <c r="P63" s="22" t="s">
        <v>49</v>
      </c>
      <c r="R63" s="22" t="s">
        <v>67</v>
      </c>
      <c r="S63" s="22" t="s">
        <v>68</v>
      </c>
      <c r="Y63" s="7"/>
      <c r="Z63" s="7"/>
      <c r="AA63" s="7"/>
      <c r="AB63" s="7"/>
      <c r="AC63" s="7"/>
      <c r="AD63" s="7"/>
      <c r="AE63" s="7"/>
      <c r="AF63" s="7"/>
      <c r="AG63" s="7"/>
      <c r="AH63" s="7"/>
    </row>
    <row r="64" spans="2:34" x14ac:dyDescent="0.3">
      <c r="B64" s="9" t="s">
        <v>8</v>
      </c>
      <c r="C64" s="23" t="s">
        <v>15</v>
      </c>
      <c r="D64">
        <f t="shared" ref="D64:D84" si="6">1/G64</f>
        <v>9.0909090909090917</v>
      </c>
      <c r="E64" s="23">
        <v>8</v>
      </c>
      <c r="G64" s="6">
        <v>0.11</v>
      </c>
      <c r="H64" s="23">
        <v>8</v>
      </c>
      <c r="I64" s="6"/>
      <c r="J64" s="6"/>
      <c r="M64" s="9" t="s">
        <v>8</v>
      </c>
      <c r="N64" s="23" t="s">
        <v>15</v>
      </c>
      <c r="O64" s="27">
        <v>2</v>
      </c>
      <c r="P64" s="23">
        <v>8</v>
      </c>
      <c r="R64" s="27">
        <f>_xlfn.FLOOR.MATH( O64/2)</f>
        <v>1</v>
      </c>
      <c r="S64" s="18">
        <f>_xlfn.CEILING.MATH(O64/2)</f>
        <v>1</v>
      </c>
      <c r="T64" s="18"/>
      <c r="W64" s="29"/>
      <c r="X64" s="8"/>
      <c r="Y64" s="7"/>
      <c r="Z64" s="7"/>
      <c r="AA64" s="7"/>
      <c r="AB64" s="7"/>
      <c r="AC64" s="7"/>
      <c r="AD64" s="7"/>
      <c r="AE64" s="7"/>
      <c r="AF64" s="7"/>
      <c r="AG64" s="7"/>
      <c r="AH64" s="7"/>
    </row>
    <row r="65" spans="2:34" x14ac:dyDescent="0.3">
      <c r="B65" s="12"/>
      <c r="C65" s="24" t="s">
        <v>16</v>
      </c>
      <c r="D65" s="32">
        <f t="shared" si="6"/>
        <v>6.25</v>
      </c>
      <c r="E65" s="24">
        <v>8</v>
      </c>
      <c r="G65" s="6">
        <v>0.16</v>
      </c>
      <c r="H65" s="24">
        <v>8</v>
      </c>
      <c r="I65" s="6"/>
      <c r="J65" s="6"/>
      <c r="M65" s="12"/>
      <c r="N65" s="24" t="s">
        <v>16</v>
      </c>
      <c r="O65" s="26">
        <v>2</v>
      </c>
      <c r="P65" s="24">
        <v>8</v>
      </c>
      <c r="R65" s="27">
        <f t="shared" ref="R65:R84" si="7">_xlfn.FLOOR.MATH( O65/2)</f>
        <v>1</v>
      </c>
      <c r="S65" s="18">
        <f t="shared" ref="S65:S84" si="8">_xlfn.CEILING.MATH(O65/2)</f>
        <v>1</v>
      </c>
      <c r="T65" s="19"/>
      <c r="W65" s="20"/>
      <c r="X65" s="8"/>
      <c r="Y65" s="7"/>
      <c r="Z65" s="7"/>
      <c r="AA65" s="7"/>
      <c r="AB65" s="7"/>
      <c r="AC65" s="7"/>
      <c r="AD65" s="7"/>
      <c r="AE65" s="7"/>
      <c r="AF65" s="7"/>
      <c r="AG65" s="7"/>
      <c r="AH65" s="7"/>
    </row>
    <row r="66" spans="2:34" x14ac:dyDescent="0.3">
      <c r="B66" s="12"/>
      <c r="C66" s="24" t="s">
        <v>17</v>
      </c>
      <c r="D66" s="32">
        <f t="shared" si="6"/>
        <v>6.666666666666667</v>
      </c>
      <c r="E66" s="24">
        <v>8</v>
      </c>
      <c r="G66" s="6">
        <v>0.15</v>
      </c>
      <c r="H66" s="24">
        <v>8</v>
      </c>
      <c r="I66" s="6"/>
      <c r="J66" s="6"/>
      <c r="M66" s="12"/>
      <c r="N66" s="24" t="s">
        <v>17</v>
      </c>
      <c r="O66" s="26">
        <v>2</v>
      </c>
      <c r="P66" s="24">
        <v>8</v>
      </c>
      <c r="R66" s="27">
        <f t="shared" si="7"/>
        <v>1</v>
      </c>
      <c r="S66" s="18">
        <f t="shared" si="8"/>
        <v>1</v>
      </c>
      <c r="T66" s="19"/>
      <c r="W66" s="20"/>
      <c r="X66" s="8"/>
      <c r="Y66" s="7"/>
      <c r="Z66" s="7"/>
      <c r="AA66" s="7"/>
      <c r="AB66" s="7"/>
      <c r="AC66" s="7"/>
      <c r="AD66" s="7"/>
      <c r="AE66" s="7"/>
      <c r="AF66" s="7"/>
      <c r="AG66" s="7"/>
      <c r="AH66" s="7"/>
    </row>
    <row r="67" spans="2:34" x14ac:dyDescent="0.3">
      <c r="B67" s="9" t="s">
        <v>9</v>
      </c>
      <c r="C67" s="23" t="s">
        <v>15</v>
      </c>
      <c r="D67" s="32">
        <f t="shared" si="6"/>
        <v>4.3478260869565215</v>
      </c>
      <c r="E67" s="23">
        <v>8</v>
      </c>
      <c r="G67" s="6">
        <v>0.23</v>
      </c>
      <c r="H67" s="23">
        <v>8</v>
      </c>
      <c r="M67" s="9" t="s">
        <v>9</v>
      </c>
      <c r="N67" s="23" t="s">
        <v>15</v>
      </c>
      <c r="O67" s="18">
        <v>3</v>
      </c>
      <c r="P67" s="23">
        <v>8</v>
      </c>
      <c r="R67" s="27">
        <f t="shared" si="7"/>
        <v>1</v>
      </c>
      <c r="S67" s="18">
        <f t="shared" si="8"/>
        <v>2</v>
      </c>
      <c r="Y67" s="7"/>
      <c r="Z67" s="7"/>
      <c r="AA67" s="7"/>
      <c r="AB67" s="7"/>
      <c r="AC67" s="7"/>
      <c r="AD67" s="7"/>
      <c r="AE67" s="7"/>
      <c r="AF67" s="7"/>
      <c r="AG67" s="7"/>
      <c r="AH67" s="7"/>
    </row>
    <row r="68" spans="2:34" x14ac:dyDescent="0.3">
      <c r="B68" s="12"/>
      <c r="C68" s="24" t="s">
        <v>16</v>
      </c>
      <c r="D68" s="32">
        <f t="shared" si="6"/>
        <v>3.0303030303030303</v>
      </c>
      <c r="E68" s="24">
        <v>8</v>
      </c>
      <c r="G68" s="6">
        <v>0.33</v>
      </c>
      <c r="H68" s="24">
        <v>8</v>
      </c>
      <c r="M68" s="12"/>
      <c r="N68" s="24" t="s">
        <v>16</v>
      </c>
      <c r="O68" s="19">
        <v>3</v>
      </c>
      <c r="P68" s="24">
        <v>8</v>
      </c>
      <c r="R68" s="27">
        <f t="shared" si="7"/>
        <v>1</v>
      </c>
      <c r="S68" s="18">
        <f t="shared" si="8"/>
        <v>2</v>
      </c>
      <c r="Y68" s="7"/>
      <c r="Z68" s="7"/>
      <c r="AA68" s="7"/>
      <c r="AB68" s="7"/>
      <c r="AC68" s="7"/>
      <c r="AD68" s="7"/>
      <c r="AE68" s="7"/>
      <c r="AF68" s="7"/>
      <c r="AG68" s="7"/>
      <c r="AH68" s="7"/>
    </row>
    <row r="69" spans="2:34" x14ac:dyDescent="0.3">
      <c r="B69" s="12"/>
      <c r="C69" s="24" t="s">
        <v>17</v>
      </c>
      <c r="D69" s="32">
        <f t="shared" si="6"/>
        <v>4.7619047619047619</v>
      </c>
      <c r="E69" s="24">
        <v>8</v>
      </c>
      <c r="G69" s="6">
        <v>0.21</v>
      </c>
      <c r="H69" s="24">
        <v>8</v>
      </c>
      <c r="M69" s="12"/>
      <c r="N69" s="24" t="s">
        <v>17</v>
      </c>
      <c r="O69" s="19">
        <v>3</v>
      </c>
      <c r="P69" s="24">
        <v>8</v>
      </c>
      <c r="R69" s="27">
        <f t="shared" si="7"/>
        <v>1</v>
      </c>
      <c r="S69" s="18">
        <f t="shared" si="8"/>
        <v>2</v>
      </c>
      <c r="Y69" s="7"/>
      <c r="Z69" s="7"/>
      <c r="AA69" s="7"/>
      <c r="AB69" s="7"/>
      <c r="AC69" s="7"/>
      <c r="AD69" s="7"/>
      <c r="AE69" s="7"/>
      <c r="AF69" s="7"/>
      <c r="AG69" s="7"/>
      <c r="AH69" s="7"/>
    </row>
    <row r="70" spans="2:34" x14ac:dyDescent="0.3">
      <c r="B70" s="9" t="s">
        <v>10</v>
      </c>
      <c r="C70" s="23" t="s">
        <v>15</v>
      </c>
      <c r="D70" s="32">
        <f t="shared" si="6"/>
        <v>0.98039215686274506</v>
      </c>
      <c r="E70" s="23">
        <v>8</v>
      </c>
      <c r="G70" s="6">
        <v>1.02</v>
      </c>
      <c r="H70" s="23">
        <v>8</v>
      </c>
      <c r="M70" s="9" t="s">
        <v>10</v>
      </c>
      <c r="N70" s="23" t="s">
        <v>15</v>
      </c>
      <c r="O70" s="18">
        <v>3</v>
      </c>
      <c r="P70" s="23">
        <v>8</v>
      </c>
      <c r="R70" s="27">
        <f t="shared" si="7"/>
        <v>1</v>
      </c>
      <c r="S70" s="18">
        <f t="shared" si="8"/>
        <v>2</v>
      </c>
      <c r="Y70" s="7"/>
      <c r="Z70" s="7"/>
      <c r="AA70" s="7"/>
      <c r="AB70" s="7"/>
      <c r="AC70" s="7"/>
      <c r="AD70" s="7"/>
      <c r="AE70" s="7"/>
      <c r="AF70" s="7"/>
      <c r="AG70" s="7"/>
      <c r="AH70" s="7"/>
    </row>
    <row r="71" spans="2:34" x14ac:dyDescent="0.3">
      <c r="B71" s="12"/>
      <c r="C71" s="24" t="s">
        <v>16</v>
      </c>
      <c r="D71" s="32">
        <f t="shared" si="6"/>
        <v>1.2820512820512819</v>
      </c>
      <c r="E71" s="24">
        <v>8</v>
      </c>
      <c r="G71" s="6">
        <v>0.78</v>
      </c>
      <c r="H71" s="24">
        <v>8</v>
      </c>
      <c r="M71" s="12"/>
      <c r="N71" s="24" t="s">
        <v>16</v>
      </c>
      <c r="O71" s="19">
        <v>3</v>
      </c>
      <c r="P71" s="24">
        <v>8</v>
      </c>
      <c r="R71" s="27">
        <f t="shared" si="7"/>
        <v>1</v>
      </c>
      <c r="S71" s="18">
        <f t="shared" si="8"/>
        <v>2</v>
      </c>
      <c r="Y71" s="7"/>
      <c r="Z71" s="7"/>
      <c r="AA71" s="7"/>
      <c r="AB71" s="7"/>
      <c r="AC71" s="7"/>
      <c r="AD71" s="7"/>
      <c r="AE71" s="7"/>
      <c r="AF71" s="7"/>
      <c r="AG71" s="7"/>
      <c r="AH71" s="7"/>
    </row>
    <row r="72" spans="2:34" x14ac:dyDescent="0.3">
      <c r="B72" s="12"/>
      <c r="C72" s="24" t="s">
        <v>17</v>
      </c>
      <c r="D72" s="32">
        <f t="shared" si="6"/>
        <v>1.0989010989010988</v>
      </c>
      <c r="E72" s="24">
        <v>8</v>
      </c>
      <c r="G72" s="6">
        <v>0.91</v>
      </c>
      <c r="H72" s="24">
        <v>8</v>
      </c>
      <c r="M72" s="12"/>
      <c r="N72" s="24" t="s">
        <v>17</v>
      </c>
      <c r="O72" s="19">
        <v>3</v>
      </c>
      <c r="P72" s="24">
        <v>8</v>
      </c>
      <c r="R72" s="27">
        <f t="shared" si="7"/>
        <v>1</v>
      </c>
      <c r="S72" s="18">
        <f t="shared" si="8"/>
        <v>2</v>
      </c>
      <c r="Y72" s="7"/>
      <c r="Z72" s="7"/>
      <c r="AA72" s="7"/>
      <c r="AB72" s="7"/>
      <c r="AC72" s="7"/>
      <c r="AD72" s="7"/>
      <c r="AE72" s="7"/>
      <c r="AF72" s="7"/>
      <c r="AG72" s="7"/>
      <c r="AH72" s="7"/>
    </row>
    <row r="73" spans="2:34" x14ac:dyDescent="0.3">
      <c r="B73" s="9" t="s">
        <v>11</v>
      </c>
      <c r="C73" s="23" t="s">
        <v>15</v>
      </c>
      <c r="D73" s="32">
        <f t="shared" si="6"/>
        <v>1.1363636363636365</v>
      </c>
      <c r="E73" s="23">
        <v>8</v>
      </c>
      <c r="G73" s="6">
        <v>0.88</v>
      </c>
      <c r="H73" s="23">
        <v>8</v>
      </c>
      <c r="M73" s="9" t="s">
        <v>11</v>
      </c>
      <c r="N73" s="23" t="s">
        <v>15</v>
      </c>
      <c r="O73" s="29">
        <v>4</v>
      </c>
      <c r="P73" s="23">
        <v>8</v>
      </c>
      <c r="R73" s="27">
        <f t="shared" si="7"/>
        <v>2</v>
      </c>
      <c r="S73" s="18">
        <f t="shared" si="8"/>
        <v>2</v>
      </c>
      <c r="Y73" s="7"/>
      <c r="Z73" s="7"/>
      <c r="AA73" s="7"/>
      <c r="AB73" s="7"/>
      <c r="AC73" s="7"/>
      <c r="AD73" s="7"/>
      <c r="AE73" s="7"/>
      <c r="AF73" s="7"/>
      <c r="AG73" s="7"/>
      <c r="AH73" s="7"/>
    </row>
    <row r="74" spans="2:34" x14ac:dyDescent="0.3">
      <c r="B74" s="12"/>
      <c r="C74" s="24" t="s">
        <v>16</v>
      </c>
      <c r="D74" s="32">
        <f t="shared" si="6"/>
        <v>1.8181818181818181</v>
      </c>
      <c r="E74" s="24">
        <v>8</v>
      </c>
      <c r="G74" s="6">
        <v>0.55000000000000004</v>
      </c>
      <c r="H74" s="24">
        <v>8</v>
      </c>
      <c r="M74" s="12"/>
      <c r="N74" s="24" t="s">
        <v>16</v>
      </c>
      <c r="O74" s="20">
        <v>4</v>
      </c>
      <c r="P74" s="24">
        <v>8</v>
      </c>
      <c r="R74" s="27">
        <f t="shared" si="7"/>
        <v>2</v>
      </c>
      <c r="S74" s="18">
        <f t="shared" si="8"/>
        <v>2</v>
      </c>
      <c r="Y74" s="7"/>
      <c r="Z74" s="7"/>
      <c r="AA74" s="7"/>
      <c r="AB74" s="7"/>
      <c r="AC74" s="7"/>
      <c r="AD74" s="7"/>
      <c r="AE74" s="7"/>
      <c r="AF74" s="7"/>
      <c r="AG74" s="7"/>
      <c r="AH74" s="7"/>
    </row>
    <row r="75" spans="2:34" x14ac:dyDescent="0.3">
      <c r="B75" s="12"/>
      <c r="C75" s="24" t="s">
        <v>17</v>
      </c>
      <c r="D75" s="32">
        <f t="shared" si="6"/>
        <v>1.4285714285714286</v>
      </c>
      <c r="E75" s="24">
        <v>8</v>
      </c>
      <c r="G75" s="6">
        <v>0.7</v>
      </c>
      <c r="H75" s="24">
        <v>8</v>
      </c>
      <c r="M75" s="15"/>
      <c r="N75" s="25" t="s">
        <v>17</v>
      </c>
      <c r="O75" s="20">
        <v>4</v>
      </c>
      <c r="P75" s="25">
        <v>8</v>
      </c>
      <c r="R75" s="27">
        <f t="shared" si="7"/>
        <v>2</v>
      </c>
      <c r="S75" s="18">
        <f t="shared" si="8"/>
        <v>2</v>
      </c>
      <c r="Y75" s="7"/>
      <c r="Z75" s="7"/>
      <c r="AA75" s="7"/>
      <c r="AB75" s="7"/>
      <c r="AC75" s="7"/>
      <c r="AD75" s="7"/>
      <c r="AE75" s="7"/>
      <c r="AF75" s="7"/>
      <c r="AG75" s="7"/>
      <c r="AH75" s="7"/>
    </row>
    <row r="76" spans="2:34" x14ac:dyDescent="0.3">
      <c r="B76" s="9" t="s">
        <v>12</v>
      </c>
      <c r="C76" s="23" t="s">
        <v>15</v>
      </c>
      <c r="D76" s="32">
        <f t="shared" si="6"/>
        <v>1.9230769230769229</v>
      </c>
      <c r="E76" s="23">
        <v>8</v>
      </c>
      <c r="G76" s="6">
        <v>0.52</v>
      </c>
      <c r="H76" s="23">
        <v>8</v>
      </c>
      <c r="M76" s="9" t="s">
        <v>12</v>
      </c>
      <c r="N76" s="23" t="s">
        <v>15</v>
      </c>
      <c r="O76" s="8">
        <v>3</v>
      </c>
      <c r="P76" s="23">
        <v>8</v>
      </c>
      <c r="R76" s="27">
        <f t="shared" si="7"/>
        <v>1</v>
      </c>
      <c r="S76" s="18">
        <f t="shared" si="8"/>
        <v>2</v>
      </c>
      <c r="Y76" s="7"/>
      <c r="Z76" s="7"/>
      <c r="AA76" s="7"/>
      <c r="AB76" s="7"/>
      <c r="AC76" s="7"/>
      <c r="AD76" s="7"/>
      <c r="AE76" s="7"/>
      <c r="AF76" s="7"/>
      <c r="AG76" s="7"/>
      <c r="AH76" s="7"/>
    </row>
    <row r="77" spans="2:34" x14ac:dyDescent="0.3">
      <c r="B77" s="12"/>
      <c r="C77" s="24" t="s">
        <v>16</v>
      </c>
      <c r="D77" s="32">
        <f t="shared" si="6"/>
        <v>2.2222222222222223</v>
      </c>
      <c r="E77" s="24">
        <v>8</v>
      </c>
      <c r="G77" s="6">
        <v>0.45</v>
      </c>
      <c r="H77" s="24">
        <v>8</v>
      </c>
      <c r="M77" s="12"/>
      <c r="N77" s="24" t="s">
        <v>16</v>
      </c>
      <c r="O77" s="8">
        <v>3</v>
      </c>
      <c r="P77" s="24">
        <v>8</v>
      </c>
      <c r="R77" s="27">
        <f t="shared" si="7"/>
        <v>1</v>
      </c>
      <c r="S77" s="18">
        <f t="shared" si="8"/>
        <v>2</v>
      </c>
      <c r="Y77" s="7"/>
      <c r="Z77" s="7"/>
      <c r="AA77" s="7"/>
      <c r="AB77" s="7"/>
      <c r="AC77" s="7"/>
      <c r="AD77" s="7"/>
      <c r="AE77" s="7"/>
      <c r="AF77" s="7"/>
      <c r="AG77" s="7"/>
      <c r="AH77" s="7"/>
    </row>
    <row r="78" spans="2:34" x14ac:dyDescent="0.3">
      <c r="B78" s="12"/>
      <c r="C78" s="24" t="s">
        <v>17</v>
      </c>
      <c r="D78" s="32">
        <f t="shared" si="6"/>
        <v>1.2658227848101264</v>
      </c>
      <c r="E78" s="24">
        <v>8</v>
      </c>
      <c r="G78" s="6">
        <v>0.79</v>
      </c>
      <c r="H78" s="24">
        <v>8</v>
      </c>
      <c r="M78" s="12"/>
      <c r="N78" s="24" t="s">
        <v>17</v>
      </c>
      <c r="O78" s="8">
        <v>3</v>
      </c>
      <c r="P78" s="24">
        <v>8</v>
      </c>
      <c r="R78" s="27">
        <f t="shared" si="7"/>
        <v>1</v>
      </c>
      <c r="S78" s="18">
        <f t="shared" si="8"/>
        <v>2</v>
      </c>
      <c r="Y78" s="7"/>
      <c r="Z78" s="7"/>
      <c r="AA78" s="7"/>
      <c r="AB78" s="7"/>
      <c r="AC78" s="7"/>
      <c r="AD78" s="7"/>
      <c r="AE78" s="7"/>
      <c r="AF78" s="7"/>
      <c r="AG78" s="7"/>
      <c r="AH78" s="7"/>
    </row>
    <row r="79" spans="2:34" x14ac:dyDescent="0.3">
      <c r="B79" s="9" t="s">
        <v>13</v>
      </c>
      <c r="C79" s="23" t="s">
        <v>15</v>
      </c>
      <c r="D79" s="32">
        <f t="shared" si="6"/>
        <v>2.5641025641025639</v>
      </c>
      <c r="E79" s="23">
        <v>8</v>
      </c>
      <c r="G79" s="6">
        <v>0.39</v>
      </c>
      <c r="H79" s="23">
        <v>8</v>
      </c>
      <c r="M79" s="9" t="s">
        <v>13</v>
      </c>
      <c r="N79" s="23" t="s">
        <v>15</v>
      </c>
      <c r="O79" s="8">
        <v>3</v>
      </c>
      <c r="P79" s="23">
        <v>8</v>
      </c>
      <c r="R79" s="27">
        <f t="shared" si="7"/>
        <v>1</v>
      </c>
      <c r="S79" s="18">
        <f t="shared" si="8"/>
        <v>2</v>
      </c>
      <c r="Y79" s="7"/>
      <c r="Z79" s="7"/>
      <c r="AA79" s="7"/>
      <c r="AB79" s="7"/>
      <c r="AC79" s="7"/>
      <c r="AD79" s="7"/>
      <c r="AE79" s="7"/>
      <c r="AF79" s="7"/>
      <c r="AG79" s="7"/>
      <c r="AH79" s="7"/>
    </row>
    <row r="80" spans="2:34" x14ac:dyDescent="0.3">
      <c r="B80" s="12"/>
      <c r="C80" s="24" t="s">
        <v>16</v>
      </c>
      <c r="D80" s="32">
        <f t="shared" si="6"/>
        <v>3.2258064516129035</v>
      </c>
      <c r="E80" s="24">
        <v>8</v>
      </c>
      <c r="G80" s="6">
        <v>0.31</v>
      </c>
      <c r="H80" s="24">
        <v>8</v>
      </c>
      <c r="M80" s="12"/>
      <c r="N80" s="24" t="s">
        <v>16</v>
      </c>
      <c r="O80" s="8">
        <v>3</v>
      </c>
      <c r="P80" s="24">
        <v>8</v>
      </c>
      <c r="R80" s="27">
        <f t="shared" si="7"/>
        <v>1</v>
      </c>
      <c r="S80" s="18">
        <f t="shared" si="8"/>
        <v>2</v>
      </c>
      <c r="Y80" s="7"/>
      <c r="Z80" s="7"/>
      <c r="AA80" s="7"/>
      <c r="AB80" s="7"/>
      <c r="AC80" s="7"/>
      <c r="AD80" s="7"/>
      <c r="AE80" s="7"/>
      <c r="AF80" s="7"/>
      <c r="AG80" s="7"/>
      <c r="AH80" s="7"/>
    </row>
    <row r="81" spans="2:34" x14ac:dyDescent="0.3">
      <c r="B81" s="12"/>
      <c r="C81" s="24" t="s">
        <v>17</v>
      </c>
      <c r="D81" s="32">
        <f t="shared" si="6"/>
        <v>1.7857142857142856</v>
      </c>
      <c r="E81" s="24">
        <v>8</v>
      </c>
      <c r="G81" s="6">
        <v>0.56000000000000005</v>
      </c>
      <c r="H81" s="24">
        <v>8</v>
      </c>
      <c r="M81" s="12"/>
      <c r="N81" s="24" t="s">
        <v>17</v>
      </c>
      <c r="O81" s="8">
        <v>3</v>
      </c>
      <c r="P81" s="24">
        <v>8</v>
      </c>
      <c r="R81" s="27">
        <f t="shared" si="7"/>
        <v>1</v>
      </c>
      <c r="S81" s="18">
        <f t="shared" si="8"/>
        <v>2</v>
      </c>
      <c r="Y81" s="7"/>
      <c r="Z81" s="7"/>
      <c r="AA81" s="7"/>
      <c r="AB81" s="7"/>
      <c r="AC81" s="7"/>
      <c r="AD81" s="7"/>
      <c r="AE81" s="7"/>
      <c r="AF81" s="7"/>
      <c r="AG81" s="7"/>
      <c r="AH81" s="7"/>
    </row>
    <row r="82" spans="2:34" x14ac:dyDescent="0.3">
      <c r="B82" s="9" t="s">
        <v>14</v>
      </c>
      <c r="C82" s="23" t="s">
        <v>15</v>
      </c>
      <c r="D82" s="32">
        <f t="shared" si="6"/>
        <v>100</v>
      </c>
      <c r="E82" s="23">
        <v>8</v>
      </c>
      <c r="G82" s="6">
        <v>0.01</v>
      </c>
      <c r="H82" s="23">
        <v>8</v>
      </c>
      <c r="M82" s="9" t="s">
        <v>14</v>
      </c>
      <c r="N82" s="23" t="s">
        <v>15</v>
      </c>
      <c r="O82" s="8">
        <v>4</v>
      </c>
      <c r="P82" s="23">
        <v>8</v>
      </c>
      <c r="R82" s="27">
        <f t="shared" si="7"/>
        <v>2</v>
      </c>
      <c r="S82" s="18">
        <f t="shared" si="8"/>
        <v>2</v>
      </c>
      <c r="Y82" s="7"/>
      <c r="Z82" s="7"/>
      <c r="AA82" s="7"/>
      <c r="AB82" s="7"/>
      <c r="AC82" s="7"/>
      <c r="AD82" s="7"/>
      <c r="AE82" s="7"/>
      <c r="AF82" s="7"/>
      <c r="AG82" s="7"/>
      <c r="AH82" s="7"/>
    </row>
    <row r="83" spans="2:34" x14ac:dyDescent="0.3">
      <c r="B83" s="12"/>
      <c r="C83" s="24" t="s">
        <v>16</v>
      </c>
      <c r="D83" s="32">
        <f t="shared" si="6"/>
        <v>12.5</v>
      </c>
      <c r="E83" s="24">
        <v>8</v>
      </c>
      <c r="G83" s="6">
        <v>0.08</v>
      </c>
      <c r="H83" s="24">
        <v>8</v>
      </c>
      <c r="M83" s="12"/>
      <c r="N83" s="24" t="s">
        <v>16</v>
      </c>
      <c r="O83" s="8">
        <v>4</v>
      </c>
      <c r="P83" s="24">
        <v>8</v>
      </c>
      <c r="R83" s="27">
        <f t="shared" si="7"/>
        <v>2</v>
      </c>
      <c r="S83" s="18">
        <f t="shared" si="8"/>
        <v>2</v>
      </c>
      <c r="Y83" s="7"/>
      <c r="Z83" s="7"/>
      <c r="AA83" s="7"/>
      <c r="AB83" s="7"/>
      <c r="AC83" s="7"/>
      <c r="AD83" s="7"/>
      <c r="AE83" s="7"/>
      <c r="AF83" s="7"/>
      <c r="AG83" s="7"/>
      <c r="AH83" s="7"/>
    </row>
    <row r="84" spans="2:34" x14ac:dyDescent="0.3">
      <c r="B84" s="15"/>
      <c r="C84" s="25" t="s">
        <v>17</v>
      </c>
      <c r="D84" s="32">
        <f t="shared" si="6"/>
        <v>7.6923076923076916</v>
      </c>
      <c r="E84" s="25">
        <v>8</v>
      </c>
      <c r="G84" s="6">
        <v>0.13</v>
      </c>
      <c r="H84" s="25">
        <v>8</v>
      </c>
      <c r="M84" s="15"/>
      <c r="N84" s="25" t="s">
        <v>17</v>
      </c>
      <c r="O84" s="8">
        <v>4</v>
      </c>
      <c r="P84" s="25">
        <v>8</v>
      </c>
      <c r="R84" s="27">
        <f t="shared" si="7"/>
        <v>2</v>
      </c>
      <c r="S84" s="18">
        <f t="shared" si="8"/>
        <v>2</v>
      </c>
      <c r="Y84" s="7"/>
      <c r="Z84" s="7"/>
      <c r="AA84" s="7"/>
      <c r="AB84" s="7"/>
      <c r="AC84" s="7"/>
      <c r="AD84" s="7"/>
      <c r="AE84" s="7"/>
      <c r="AF84" s="7"/>
      <c r="AG84" s="7"/>
      <c r="AH84" s="7"/>
    </row>
    <row r="85" spans="2:34" x14ac:dyDescent="0.3">
      <c r="M85"/>
      <c r="N85"/>
      <c r="Y85" s="7"/>
      <c r="Z85" s="7"/>
      <c r="AA85" s="7"/>
      <c r="AB85" s="7"/>
      <c r="AC85" s="7"/>
      <c r="AD85" s="7"/>
      <c r="AE85" s="7"/>
      <c r="AF85" s="7"/>
      <c r="AG85" s="7"/>
      <c r="AH85" s="7"/>
    </row>
    <row r="86" spans="2:34" x14ac:dyDescent="0.3">
      <c r="M86"/>
      <c r="N86"/>
      <c r="Y86" s="7"/>
      <c r="Z86" s="7"/>
      <c r="AA86" s="7"/>
      <c r="AB86" s="7"/>
      <c r="AC86" s="7"/>
      <c r="AD86" s="7"/>
      <c r="AE86" s="7"/>
      <c r="AF86" s="7"/>
      <c r="AG86" s="7"/>
      <c r="AH86" s="7"/>
    </row>
    <row r="87" spans="2:34" x14ac:dyDescent="0.3">
      <c r="M87"/>
      <c r="N87"/>
      <c r="Y87" s="7"/>
      <c r="Z87" s="7"/>
      <c r="AA87" s="7"/>
      <c r="AB87" s="7"/>
      <c r="AC87" s="7"/>
      <c r="AD87" s="7"/>
      <c r="AE87" s="7"/>
      <c r="AF87" s="7"/>
      <c r="AG87" s="7"/>
      <c r="AH87" s="7"/>
    </row>
    <row r="88" spans="2:34" x14ac:dyDescent="0.3">
      <c r="B88" s="22" t="s">
        <v>53</v>
      </c>
      <c r="C88" s="7"/>
      <c r="D88" s="7"/>
      <c r="E88" s="7"/>
      <c r="G88" s="7"/>
      <c r="M88" s="22" t="s">
        <v>61</v>
      </c>
      <c r="O88" s="7"/>
      <c r="P88" s="7"/>
      <c r="Y88" s="7"/>
      <c r="Z88" s="7"/>
      <c r="AA88" s="7"/>
      <c r="AB88" s="7"/>
      <c r="AC88" s="7"/>
      <c r="AD88" s="7"/>
      <c r="AE88" s="7"/>
      <c r="AF88" s="7"/>
      <c r="AG88" s="7"/>
      <c r="AH88" s="7"/>
    </row>
    <row r="89" spans="2:34" x14ac:dyDescent="0.3">
      <c r="B89" s="7"/>
      <c r="C89" s="7"/>
      <c r="D89" s="7"/>
      <c r="E89" s="7"/>
      <c r="G89" s="7"/>
      <c r="O89" s="7"/>
      <c r="P89" s="7"/>
      <c r="Y89" s="7"/>
      <c r="Z89" s="7"/>
      <c r="AA89" s="7"/>
      <c r="AB89" s="7"/>
      <c r="AC89" s="7"/>
      <c r="AD89" s="7"/>
      <c r="AE89" s="7"/>
      <c r="AF89" s="7"/>
      <c r="AG89" s="7"/>
      <c r="AH89" s="7"/>
    </row>
    <row r="90" spans="2:34" x14ac:dyDescent="0.3">
      <c r="B90" s="22" t="s">
        <v>48</v>
      </c>
      <c r="C90" s="22" t="s">
        <v>7</v>
      </c>
      <c r="E90" s="22" t="s">
        <v>49</v>
      </c>
      <c r="G90" s="22" t="s">
        <v>50</v>
      </c>
      <c r="H90" s="22" t="s">
        <v>49</v>
      </c>
      <c r="M90" s="22" t="s">
        <v>48</v>
      </c>
      <c r="N90" s="22" t="s">
        <v>7</v>
      </c>
      <c r="O90" s="22" t="s">
        <v>57</v>
      </c>
      <c r="P90" s="22" t="s">
        <v>49</v>
      </c>
      <c r="R90" s="22" t="s">
        <v>67</v>
      </c>
      <c r="S90" s="22" t="s">
        <v>68</v>
      </c>
      <c r="Y90" s="7"/>
      <c r="Z90" s="7"/>
      <c r="AA90" s="7"/>
      <c r="AB90" s="7"/>
      <c r="AC90" s="7"/>
      <c r="AD90" s="7"/>
      <c r="AE90" s="7"/>
      <c r="AF90" s="7"/>
      <c r="AG90" s="7"/>
      <c r="AH90" s="7"/>
    </row>
    <row r="91" spans="2:34" x14ac:dyDescent="0.3">
      <c r="B91" s="9" t="s">
        <v>8</v>
      </c>
      <c r="C91" s="23" t="s">
        <v>15</v>
      </c>
      <c r="D91" s="34">
        <v>0</v>
      </c>
      <c r="E91" s="23">
        <v>8</v>
      </c>
      <c r="G91" s="8">
        <v>0</v>
      </c>
      <c r="H91" s="23">
        <v>8</v>
      </c>
      <c r="I91" s="8"/>
      <c r="J91" s="6"/>
      <c r="M91" s="9" t="s">
        <v>8</v>
      </c>
      <c r="N91" s="23" t="s">
        <v>15</v>
      </c>
      <c r="O91" s="27">
        <v>2</v>
      </c>
      <c r="P91" s="23">
        <v>8</v>
      </c>
      <c r="R91" s="27">
        <f>_xlfn.FLOOR.MATH( O91/2)</f>
        <v>1</v>
      </c>
      <c r="S91" s="18">
        <f>_xlfn.CEILING.MATH(O91/2)</f>
        <v>1</v>
      </c>
      <c r="T91" s="18"/>
      <c r="W91" s="29"/>
      <c r="X91" s="8"/>
      <c r="Y91" s="7"/>
      <c r="Z91" s="7"/>
      <c r="AA91" s="7"/>
      <c r="AB91" s="7"/>
      <c r="AC91" s="7"/>
      <c r="AD91" s="7"/>
      <c r="AE91" s="7"/>
      <c r="AF91" s="7"/>
      <c r="AG91" s="7"/>
      <c r="AH91" s="7"/>
    </row>
    <row r="92" spans="2:34" x14ac:dyDescent="0.3">
      <c r="B92" s="12"/>
      <c r="C92" s="24" t="s">
        <v>16</v>
      </c>
      <c r="D92" s="34">
        <v>0</v>
      </c>
      <c r="E92" s="24">
        <v>8</v>
      </c>
      <c r="G92" s="8">
        <v>0</v>
      </c>
      <c r="H92" s="24">
        <v>8</v>
      </c>
      <c r="I92" s="8"/>
      <c r="J92" s="8"/>
      <c r="M92" s="12"/>
      <c r="N92" s="24" t="s">
        <v>16</v>
      </c>
      <c r="O92" s="26">
        <v>2</v>
      </c>
      <c r="P92" s="24">
        <v>8</v>
      </c>
      <c r="R92" s="27">
        <f t="shared" ref="R92:R111" si="9">_xlfn.FLOOR.MATH( O92/2)</f>
        <v>1</v>
      </c>
      <c r="S92" s="18">
        <f t="shared" ref="S92:S111" si="10">_xlfn.CEILING.MATH(O92/2)</f>
        <v>1</v>
      </c>
      <c r="T92" s="19"/>
      <c r="W92" s="20"/>
      <c r="X92" s="8"/>
      <c r="Y92" s="7"/>
      <c r="Z92" s="7"/>
      <c r="AA92" s="7"/>
      <c r="AB92" s="7"/>
      <c r="AC92" s="7"/>
      <c r="AD92" s="7"/>
      <c r="AE92" s="7"/>
      <c r="AF92" s="7"/>
      <c r="AG92" s="7"/>
      <c r="AH92" s="7"/>
    </row>
    <row r="93" spans="2:34" x14ac:dyDescent="0.3">
      <c r="B93" s="12"/>
      <c r="C93" s="24" t="s">
        <v>17</v>
      </c>
      <c r="D93" s="34">
        <v>0</v>
      </c>
      <c r="E93" s="24">
        <v>8</v>
      </c>
      <c r="G93" s="8">
        <v>0</v>
      </c>
      <c r="H93" s="24">
        <v>8</v>
      </c>
      <c r="I93" s="8"/>
      <c r="J93" s="6"/>
      <c r="M93" s="12"/>
      <c r="N93" s="24" t="s">
        <v>17</v>
      </c>
      <c r="O93" s="26">
        <v>1</v>
      </c>
      <c r="P93" s="24">
        <v>8</v>
      </c>
      <c r="R93" s="27">
        <f t="shared" si="9"/>
        <v>0</v>
      </c>
      <c r="S93" s="18">
        <f t="shared" si="10"/>
        <v>1</v>
      </c>
      <c r="T93" s="19"/>
      <c r="W93" s="20"/>
      <c r="X93" s="8"/>
      <c r="Y93" s="7"/>
      <c r="Z93" s="7"/>
      <c r="AA93" s="7"/>
      <c r="AB93" s="7"/>
      <c r="AC93" s="7"/>
      <c r="AD93" s="7"/>
      <c r="AE93" s="7"/>
      <c r="AF93" s="7"/>
      <c r="AG93" s="7"/>
      <c r="AH93" s="7"/>
    </row>
    <row r="94" spans="2:34" x14ac:dyDescent="0.3">
      <c r="B94" s="9" t="s">
        <v>9</v>
      </c>
      <c r="C94" s="23" t="s">
        <v>15</v>
      </c>
      <c r="D94" s="32">
        <f>1/G94</f>
        <v>25</v>
      </c>
      <c r="E94" s="23">
        <v>8</v>
      </c>
      <c r="G94" s="6">
        <v>0.04</v>
      </c>
      <c r="H94" s="23">
        <v>8</v>
      </c>
      <c r="M94" s="9" t="s">
        <v>9</v>
      </c>
      <c r="N94" s="23" t="s">
        <v>15</v>
      </c>
      <c r="O94" s="18">
        <v>4</v>
      </c>
      <c r="P94" s="23">
        <v>8</v>
      </c>
      <c r="R94" s="27">
        <f t="shared" si="9"/>
        <v>2</v>
      </c>
      <c r="S94" s="18">
        <f t="shared" si="10"/>
        <v>2</v>
      </c>
      <c r="Y94" s="7"/>
      <c r="Z94" s="7"/>
      <c r="AA94" s="7"/>
      <c r="AB94" s="7"/>
      <c r="AC94" s="7"/>
      <c r="AD94" s="7"/>
      <c r="AE94" s="7"/>
      <c r="AF94" s="7"/>
      <c r="AG94" s="7"/>
      <c r="AH94" s="7"/>
    </row>
    <row r="95" spans="2:34" x14ac:dyDescent="0.3">
      <c r="B95" s="12"/>
      <c r="C95" s="24" t="s">
        <v>16</v>
      </c>
      <c r="D95" s="34">
        <v>0</v>
      </c>
      <c r="E95" s="24">
        <v>8</v>
      </c>
      <c r="G95" s="8">
        <v>0</v>
      </c>
      <c r="H95" s="24">
        <v>8</v>
      </c>
      <c r="M95" s="12"/>
      <c r="N95" s="24" t="s">
        <v>16</v>
      </c>
      <c r="O95" s="19">
        <v>3</v>
      </c>
      <c r="P95" s="24">
        <v>8</v>
      </c>
      <c r="R95" s="27">
        <f t="shared" si="9"/>
        <v>1</v>
      </c>
      <c r="S95" s="18">
        <f t="shared" si="10"/>
        <v>2</v>
      </c>
      <c r="Y95" s="7"/>
      <c r="Z95" s="7"/>
      <c r="AA95" s="7"/>
      <c r="AB95" s="7"/>
      <c r="AC95" s="7"/>
      <c r="AD95" s="7"/>
      <c r="AE95" s="7"/>
      <c r="AF95" s="7"/>
      <c r="AG95" s="7"/>
      <c r="AH95" s="7"/>
    </row>
    <row r="96" spans="2:34" x14ac:dyDescent="0.3">
      <c r="B96" s="12"/>
      <c r="C96" s="24" t="s">
        <v>17</v>
      </c>
      <c r="D96" s="32">
        <f>1/G96</f>
        <v>33.333333333333336</v>
      </c>
      <c r="E96" s="24">
        <v>8</v>
      </c>
      <c r="G96" s="6">
        <v>0.03</v>
      </c>
      <c r="H96" s="24">
        <v>8</v>
      </c>
      <c r="M96" s="12"/>
      <c r="N96" s="24" t="s">
        <v>17</v>
      </c>
      <c r="O96" s="19">
        <v>2</v>
      </c>
      <c r="P96" s="24">
        <v>8</v>
      </c>
      <c r="R96" s="27">
        <f t="shared" si="9"/>
        <v>1</v>
      </c>
      <c r="S96" s="18">
        <f t="shared" si="10"/>
        <v>1</v>
      </c>
      <c r="Y96" s="7"/>
      <c r="Z96" s="7"/>
      <c r="AA96" s="7"/>
      <c r="AB96" s="7"/>
      <c r="AC96" s="7"/>
      <c r="AD96" s="7"/>
      <c r="AE96" s="7"/>
      <c r="AF96" s="7"/>
      <c r="AG96" s="7"/>
      <c r="AH96" s="7"/>
    </row>
    <row r="97" spans="2:34" x14ac:dyDescent="0.3">
      <c r="B97" s="9" t="s">
        <v>10</v>
      </c>
      <c r="C97" s="23" t="s">
        <v>15</v>
      </c>
      <c r="D97" s="32">
        <f>1/G97</f>
        <v>25</v>
      </c>
      <c r="E97" s="23">
        <v>8</v>
      </c>
      <c r="G97" s="6">
        <v>0.04</v>
      </c>
      <c r="H97" s="23">
        <v>8</v>
      </c>
      <c r="M97" s="9" t="s">
        <v>10</v>
      </c>
      <c r="N97" s="23" t="s">
        <v>15</v>
      </c>
      <c r="O97" s="18">
        <v>4</v>
      </c>
      <c r="P97" s="23">
        <v>8</v>
      </c>
      <c r="R97" s="27">
        <f t="shared" si="9"/>
        <v>2</v>
      </c>
      <c r="S97" s="18">
        <f t="shared" si="10"/>
        <v>2</v>
      </c>
      <c r="Y97" s="7"/>
      <c r="Z97" s="7"/>
      <c r="AA97" s="7"/>
      <c r="AB97" s="7"/>
      <c r="AC97" s="7"/>
      <c r="AD97" s="7"/>
      <c r="AE97" s="7"/>
      <c r="AF97" s="7"/>
      <c r="AG97" s="7"/>
      <c r="AH97" s="7"/>
    </row>
    <row r="98" spans="2:34" x14ac:dyDescent="0.3">
      <c r="B98" s="12"/>
      <c r="C98" s="24" t="s">
        <v>16</v>
      </c>
      <c r="D98" s="32">
        <f>1/G98</f>
        <v>8.3333333333333339</v>
      </c>
      <c r="E98" s="24">
        <v>8</v>
      </c>
      <c r="G98" s="6">
        <v>0.12</v>
      </c>
      <c r="H98" s="24">
        <v>8</v>
      </c>
      <c r="M98" s="12"/>
      <c r="N98" s="24" t="s">
        <v>16</v>
      </c>
      <c r="O98" s="19">
        <v>4</v>
      </c>
      <c r="P98" s="24">
        <v>8</v>
      </c>
      <c r="R98" s="27">
        <f t="shared" si="9"/>
        <v>2</v>
      </c>
      <c r="S98" s="18">
        <f t="shared" si="10"/>
        <v>2</v>
      </c>
      <c r="Y98" s="7"/>
      <c r="Z98" s="7"/>
      <c r="AA98" s="7"/>
      <c r="AB98" s="7"/>
      <c r="AC98" s="7"/>
      <c r="AD98" s="7"/>
      <c r="AE98" s="7"/>
      <c r="AF98" s="7"/>
      <c r="AG98" s="7"/>
      <c r="AH98" s="7"/>
    </row>
    <row r="99" spans="2:34" x14ac:dyDescent="0.3">
      <c r="B99" s="12"/>
      <c r="C99" s="24" t="s">
        <v>17</v>
      </c>
      <c r="D99" s="34">
        <v>0</v>
      </c>
      <c r="E99" s="24">
        <v>8</v>
      </c>
      <c r="G99" s="8">
        <v>0</v>
      </c>
      <c r="H99" s="24">
        <v>8</v>
      </c>
      <c r="M99" s="12"/>
      <c r="N99" s="24" t="s">
        <v>17</v>
      </c>
      <c r="O99" s="19">
        <v>2</v>
      </c>
      <c r="P99" s="24">
        <v>8</v>
      </c>
      <c r="R99" s="27">
        <f t="shared" si="9"/>
        <v>1</v>
      </c>
      <c r="S99" s="18">
        <f t="shared" si="10"/>
        <v>1</v>
      </c>
      <c r="Y99" s="7"/>
      <c r="Z99" s="7"/>
      <c r="AA99" s="7"/>
      <c r="AB99" s="7"/>
      <c r="AC99" s="7"/>
      <c r="AD99" s="7"/>
      <c r="AE99" s="7"/>
      <c r="AF99" s="7"/>
      <c r="AG99" s="7"/>
      <c r="AH99" s="7"/>
    </row>
    <row r="100" spans="2:34" x14ac:dyDescent="0.3">
      <c r="B100" s="9" t="s">
        <v>11</v>
      </c>
      <c r="C100" s="23" t="s">
        <v>15</v>
      </c>
      <c r="D100" s="32">
        <f>1/G100</f>
        <v>3.4482758620689657</v>
      </c>
      <c r="E100" s="23">
        <v>8</v>
      </c>
      <c r="G100" s="6">
        <v>0.28999999999999998</v>
      </c>
      <c r="H100" s="23">
        <v>8</v>
      </c>
      <c r="M100" s="9" t="s">
        <v>11</v>
      </c>
      <c r="N100" s="23" t="s">
        <v>15</v>
      </c>
      <c r="O100" s="29">
        <v>4</v>
      </c>
      <c r="P100" s="23">
        <v>8</v>
      </c>
      <c r="R100" s="27">
        <f t="shared" si="9"/>
        <v>2</v>
      </c>
      <c r="S100" s="18">
        <f t="shared" si="10"/>
        <v>2</v>
      </c>
      <c r="Y100" s="7"/>
      <c r="Z100" s="7"/>
      <c r="AA100" s="7"/>
      <c r="AB100" s="7"/>
      <c r="AC100" s="7"/>
      <c r="AD100" s="7"/>
      <c r="AE100" s="7"/>
      <c r="AF100" s="7"/>
      <c r="AG100" s="7"/>
      <c r="AH100" s="7"/>
    </row>
    <row r="101" spans="2:34" x14ac:dyDescent="0.3">
      <c r="B101" s="12"/>
      <c r="C101" s="24" t="s">
        <v>16</v>
      </c>
      <c r="D101" s="32">
        <f>1/G101</f>
        <v>7.6923076923076916</v>
      </c>
      <c r="E101" s="24">
        <v>8</v>
      </c>
      <c r="G101" s="6">
        <v>0.13</v>
      </c>
      <c r="H101" s="24">
        <v>8</v>
      </c>
      <c r="M101" s="12"/>
      <c r="N101" s="24" t="s">
        <v>16</v>
      </c>
      <c r="O101" s="20">
        <v>4</v>
      </c>
      <c r="P101" s="24">
        <v>8</v>
      </c>
      <c r="R101" s="27">
        <f t="shared" si="9"/>
        <v>2</v>
      </c>
      <c r="S101" s="18">
        <f t="shared" si="10"/>
        <v>2</v>
      </c>
      <c r="Y101" s="7"/>
      <c r="Z101" s="7"/>
      <c r="AA101" s="7"/>
      <c r="AB101" s="7"/>
      <c r="AC101" s="7"/>
      <c r="AD101" s="7"/>
      <c r="AE101" s="7"/>
      <c r="AF101" s="7"/>
      <c r="AG101" s="7"/>
      <c r="AH101" s="7"/>
    </row>
    <row r="102" spans="2:34" x14ac:dyDescent="0.3">
      <c r="B102" s="12"/>
      <c r="C102" s="24" t="s">
        <v>17</v>
      </c>
      <c r="D102" s="32">
        <f>1/G102</f>
        <v>10</v>
      </c>
      <c r="E102" s="24">
        <v>8</v>
      </c>
      <c r="G102" s="6">
        <v>0.1</v>
      </c>
      <c r="H102" s="24">
        <v>8</v>
      </c>
      <c r="M102" s="15"/>
      <c r="N102" s="25" t="s">
        <v>17</v>
      </c>
      <c r="O102" s="20">
        <v>3</v>
      </c>
      <c r="P102" s="25">
        <v>8</v>
      </c>
      <c r="R102" s="27">
        <f t="shared" si="9"/>
        <v>1</v>
      </c>
      <c r="S102" s="18">
        <f t="shared" si="10"/>
        <v>2</v>
      </c>
      <c r="Y102" s="7"/>
      <c r="Z102" s="7"/>
      <c r="AA102" s="7"/>
      <c r="AB102" s="7"/>
      <c r="AC102" s="7"/>
      <c r="AD102" s="7"/>
      <c r="AE102" s="7"/>
      <c r="AF102" s="7"/>
      <c r="AG102" s="7"/>
      <c r="AH102" s="7"/>
    </row>
    <row r="103" spans="2:34" x14ac:dyDescent="0.3">
      <c r="B103" s="9" t="s">
        <v>12</v>
      </c>
      <c r="C103" s="23" t="s">
        <v>15</v>
      </c>
      <c r="D103" s="32">
        <f>1/G103</f>
        <v>5.5555555555555554</v>
      </c>
      <c r="E103" s="23">
        <v>8</v>
      </c>
      <c r="G103" s="6">
        <v>0.18</v>
      </c>
      <c r="H103" s="23">
        <v>8</v>
      </c>
      <c r="M103" s="9" t="s">
        <v>12</v>
      </c>
      <c r="N103" s="23" t="s">
        <v>15</v>
      </c>
      <c r="O103" s="8">
        <v>4</v>
      </c>
      <c r="P103" s="23">
        <v>8</v>
      </c>
      <c r="R103" s="27">
        <f t="shared" si="9"/>
        <v>2</v>
      </c>
      <c r="S103" s="18">
        <f t="shared" si="10"/>
        <v>2</v>
      </c>
      <c r="Y103" s="7"/>
      <c r="Z103" s="7"/>
      <c r="AA103" s="7"/>
      <c r="AB103" s="7"/>
      <c r="AC103" s="7"/>
      <c r="AD103" s="7"/>
      <c r="AE103" s="7"/>
      <c r="AF103" s="7"/>
      <c r="AG103" s="7"/>
      <c r="AH103" s="7"/>
    </row>
    <row r="104" spans="2:34" x14ac:dyDescent="0.3">
      <c r="B104" s="12"/>
      <c r="C104" s="24" t="s">
        <v>16</v>
      </c>
      <c r="D104" s="32">
        <f>1/G104</f>
        <v>3.5714285714285712</v>
      </c>
      <c r="E104" s="24">
        <v>8</v>
      </c>
      <c r="G104" s="6">
        <v>0.28000000000000003</v>
      </c>
      <c r="H104" s="24">
        <v>8</v>
      </c>
      <c r="M104" s="12"/>
      <c r="N104" s="24" t="s">
        <v>16</v>
      </c>
      <c r="O104" s="8">
        <v>4</v>
      </c>
      <c r="P104" s="24">
        <v>8</v>
      </c>
      <c r="R104" s="27">
        <f t="shared" si="9"/>
        <v>2</v>
      </c>
      <c r="S104" s="18">
        <f t="shared" si="10"/>
        <v>2</v>
      </c>
      <c r="Y104" s="7"/>
      <c r="Z104" s="7"/>
      <c r="AA104" s="7"/>
      <c r="AB104" s="7"/>
      <c r="AC104" s="7"/>
      <c r="AD104" s="7"/>
      <c r="AE104" s="7"/>
      <c r="AF104" s="7"/>
      <c r="AG104" s="7"/>
      <c r="AH104" s="7"/>
    </row>
    <row r="105" spans="2:34" x14ac:dyDescent="0.3">
      <c r="B105" s="12"/>
      <c r="C105" s="24" t="s">
        <v>17</v>
      </c>
      <c r="D105" s="34">
        <v>0</v>
      </c>
      <c r="E105" s="24">
        <v>8</v>
      </c>
      <c r="G105" s="8">
        <v>0</v>
      </c>
      <c r="H105" s="24">
        <v>8</v>
      </c>
      <c r="M105" s="12"/>
      <c r="N105" s="24" t="s">
        <v>17</v>
      </c>
      <c r="O105" s="8">
        <v>2</v>
      </c>
      <c r="P105" s="24">
        <v>8</v>
      </c>
      <c r="R105" s="27">
        <f t="shared" si="9"/>
        <v>1</v>
      </c>
      <c r="S105" s="18">
        <f t="shared" si="10"/>
        <v>1</v>
      </c>
      <c r="Y105" s="7"/>
      <c r="Z105" s="7"/>
      <c r="AA105" s="7"/>
      <c r="AB105" s="7"/>
      <c r="AC105" s="7"/>
      <c r="AD105" s="7"/>
      <c r="AE105" s="7"/>
      <c r="AF105" s="7"/>
      <c r="AG105" s="7"/>
      <c r="AH105" s="7"/>
    </row>
    <row r="106" spans="2:34" x14ac:dyDescent="0.3">
      <c r="B106" s="9" t="s">
        <v>13</v>
      </c>
      <c r="C106" s="23" t="s">
        <v>15</v>
      </c>
      <c r="D106" s="32">
        <f>1/G106</f>
        <v>5.2631578947368425</v>
      </c>
      <c r="E106" s="23">
        <v>8</v>
      </c>
      <c r="G106" s="6">
        <v>0.19</v>
      </c>
      <c r="H106" s="23">
        <v>8</v>
      </c>
      <c r="M106" s="9" t="s">
        <v>13</v>
      </c>
      <c r="N106" s="23" t="s">
        <v>15</v>
      </c>
      <c r="O106" s="8">
        <v>4</v>
      </c>
      <c r="P106" s="23">
        <v>8</v>
      </c>
      <c r="R106" s="27">
        <f t="shared" si="9"/>
        <v>2</v>
      </c>
      <c r="S106" s="18">
        <f t="shared" si="10"/>
        <v>2</v>
      </c>
      <c r="Y106" s="7"/>
      <c r="Z106" s="7"/>
      <c r="AA106" s="7"/>
      <c r="AB106" s="7"/>
      <c r="AC106" s="7"/>
      <c r="AD106" s="7"/>
      <c r="AE106" s="7"/>
      <c r="AF106" s="7"/>
      <c r="AG106" s="7"/>
      <c r="AH106" s="7"/>
    </row>
    <row r="107" spans="2:34" x14ac:dyDescent="0.3">
      <c r="B107" s="12"/>
      <c r="C107" s="24" t="s">
        <v>16</v>
      </c>
      <c r="D107" s="32">
        <f>1/G107</f>
        <v>25</v>
      </c>
      <c r="E107" s="24">
        <v>8</v>
      </c>
      <c r="G107" s="6">
        <v>0.04</v>
      </c>
      <c r="H107" s="24">
        <v>8</v>
      </c>
      <c r="M107" s="12"/>
      <c r="N107" s="24" t="s">
        <v>16</v>
      </c>
      <c r="O107" s="8">
        <v>3</v>
      </c>
      <c r="P107" s="24">
        <v>8</v>
      </c>
      <c r="R107" s="27">
        <f t="shared" si="9"/>
        <v>1</v>
      </c>
      <c r="S107" s="18">
        <f t="shared" si="10"/>
        <v>2</v>
      </c>
      <c r="Y107" s="7"/>
      <c r="Z107" s="7"/>
      <c r="AA107" s="7"/>
      <c r="AB107" s="7"/>
      <c r="AC107" s="7"/>
      <c r="AD107" s="7"/>
      <c r="AE107" s="7"/>
      <c r="AF107" s="7"/>
      <c r="AG107" s="7"/>
      <c r="AH107" s="7"/>
    </row>
    <row r="108" spans="2:34" x14ac:dyDescent="0.3">
      <c r="B108" s="12"/>
      <c r="C108" s="24" t="s">
        <v>17</v>
      </c>
      <c r="D108" s="32">
        <f>1/G108</f>
        <v>10</v>
      </c>
      <c r="E108" s="24">
        <v>8</v>
      </c>
      <c r="G108" s="6">
        <v>0.1</v>
      </c>
      <c r="H108" s="24">
        <v>8</v>
      </c>
      <c r="M108" s="12"/>
      <c r="N108" s="24" t="s">
        <v>17</v>
      </c>
      <c r="O108" s="8">
        <v>3</v>
      </c>
      <c r="P108" s="24">
        <v>8</v>
      </c>
      <c r="R108" s="27">
        <f t="shared" si="9"/>
        <v>1</v>
      </c>
      <c r="S108" s="18">
        <f t="shared" si="10"/>
        <v>2</v>
      </c>
      <c r="Y108" s="7"/>
      <c r="Z108" s="7"/>
      <c r="AA108" s="7"/>
      <c r="AB108" s="7"/>
      <c r="AC108" s="7"/>
      <c r="AD108" s="7"/>
      <c r="AE108" s="7"/>
      <c r="AF108" s="7"/>
      <c r="AG108" s="7"/>
      <c r="AH108" s="7"/>
    </row>
    <row r="109" spans="2:34" x14ac:dyDescent="0.3">
      <c r="B109" s="9" t="s">
        <v>14</v>
      </c>
      <c r="C109" s="23" t="s">
        <v>15</v>
      </c>
      <c r="D109" s="32">
        <f>1/G109</f>
        <v>16.666666666666668</v>
      </c>
      <c r="E109" s="23">
        <v>8</v>
      </c>
      <c r="G109" s="6">
        <v>0.06</v>
      </c>
      <c r="H109" s="23">
        <v>8</v>
      </c>
      <c r="M109" s="9" t="s">
        <v>14</v>
      </c>
      <c r="N109" s="23" t="s">
        <v>15</v>
      </c>
      <c r="O109" s="8">
        <v>2</v>
      </c>
      <c r="P109" s="23">
        <v>8</v>
      </c>
      <c r="R109" s="27">
        <f t="shared" si="9"/>
        <v>1</v>
      </c>
      <c r="S109" s="18">
        <f t="shared" si="10"/>
        <v>1</v>
      </c>
      <c r="Y109" s="7"/>
      <c r="Z109" s="7"/>
      <c r="AA109" s="7"/>
      <c r="AB109" s="7"/>
      <c r="AC109" s="7"/>
      <c r="AD109" s="7"/>
      <c r="AE109" s="7"/>
      <c r="AF109" s="7"/>
      <c r="AG109" s="7"/>
      <c r="AH109" s="7"/>
    </row>
    <row r="110" spans="2:34" x14ac:dyDescent="0.3">
      <c r="B110" s="12"/>
      <c r="C110" s="24" t="s">
        <v>16</v>
      </c>
      <c r="D110" s="34">
        <v>0</v>
      </c>
      <c r="E110" s="24">
        <v>8</v>
      </c>
      <c r="G110" s="8">
        <v>0</v>
      </c>
      <c r="H110" s="24">
        <v>8</v>
      </c>
      <c r="M110" s="12"/>
      <c r="N110" s="24" t="s">
        <v>16</v>
      </c>
      <c r="O110" s="8">
        <v>2</v>
      </c>
      <c r="P110" s="24">
        <v>8</v>
      </c>
      <c r="R110" s="27">
        <f t="shared" si="9"/>
        <v>1</v>
      </c>
      <c r="S110" s="18">
        <f t="shared" si="10"/>
        <v>1</v>
      </c>
      <c r="Y110" s="7"/>
      <c r="Z110" s="7"/>
      <c r="AA110" s="7"/>
      <c r="AB110" s="7"/>
      <c r="AC110" s="7"/>
      <c r="AD110" s="7"/>
      <c r="AE110" s="7"/>
      <c r="AF110" s="7"/>
      <c r="AG110" s="7"/>
      <c r="AH110" s="7"/>
    </row>
    <row r="111" spans="2:34" x14ac:dyDescent="0.3">
      <c r="B111" s="15"/>
      <c r="C111" s="25" t="s">
        <v>17</v>
      </c>
      <c r="D111" s="32">
        <f>1/G111</f>
        <v>16.666666666666668</v>
      </c>
      <c r="E111" s="25">
        <v>8</v>
      </c>
      <c r="G111" s="6">
        <v>0.06</v>
      </c>
      <c r="H111" s="25">
        <v>8</v>
      </c>
      <c r="M111" s="15"/>
      <c r="N111" s="25" t="s">
        <v>17</v>
      </c>
      <c r="O111" s="8">
        <v>2</v>
      </c>
      <c r="P111" s="25">
        <v>8</v>
      </c>
      <c r="R111" s="27">
        <f t="shared" si="9"/>
        <v>1</v>
      </c>
      <c r="S111" s="18">
        <f t="shared" si="10"/>
        <v>1</v>
      </c>
      <c r="Y111" s="7"/>
      <c r="Z111" s="7"/>
      <c r="AA111" s="7"/>
      <c r="AB111" s="7"/>
      <c r="AC111" s="7"/>
      <c r="AD111" s="7"/>
      <c r="AE111" s="7"/>
      <c r="AF111" s="7"/>
      <c r="AG111" s="7"/>
      <c r="AH111" s="7"/>
    </row>
    <row r="112" spans="2:34" x14ac:dyDescent="0.3">
      <c r="M112"/>
      <c r="N112"/>
      <c r="Y112" s="7"/>
      <c r="Z112" s="7"/>
      <c r="AA112" s="7"/>
      <c r="AB112" s="7"/>
      <c r="AC112" s="7"/>
      <c r="AD112" s="7"/>
      <c r="AE112" s="7"/>
      <c r="AF112" s="7"/>
      <c r="AG112" s="7"/>
      <c r="AH112" s="7"/>
    </row>
    <row r="113" spans="2:34" x14ac:dyDescent="0.3">
      <c r="M113"/>
      <c r="N113"/>
      <c r="Y113" s="7"/>
      <c r="Z113" s="7"/>
      <c r="AA113" s="7"/>
      <c r="AB113" s="7"/>
      <c r="AC113" s="7"/>
      <c r="AD113" s="7"/>
      <c r="AE113" s="7"/>
      <c r="AF113" s="7"/>
      <c r="AG113" s="7"/>
      <c r="AH113" s="7"/>
    </row>
    <row r="114" spans="2:34" x14ac:dyDescent="0.3">
      <c r="M114"/>
      <c r="N114"/>
      <c r="Y114" s="7"/>
      <c r="Z114" s="7"/>
      <c r="AA114" s="7"/>
      <c r="AB114" s="7"/>
      <c r="AC114" s="7"/>
      <c r="AD114" s="7"/>
      <c r="AE114" s="7"/>
      <c r="AF114" s="7"/>
      <c r="AG114" s="7"/>
      <c r="AH114" s="7"/>
    </row>
    <row r="115" spans="2:34" x14ac:dyDescent="0.3">
      <c r="B115" s="22" t="s">
        <v>54</v>
      </c>
      <c r="C115" s="7"/>
      <c r="D115" s="7"/>
      <c r="E115" s="7"/>
      <c r="G115" s="7"/>
      <c r="M115"/>
      <c r="N115"/>
      <c r="Y115" s="7"/>
      <c r="Z115" s="7"/>
      <c r="AA115" s="7"/>
      <c r="AB115" s="7"/>
      <c r="AC115" s="7"/>
      <c r="AD115" s="7"/>
      <c r="AE115" s="7"/>
      <c r="AF115" s="7"/>
      <c r="AG115" s="7"/>
      <c r="AH115" s="7"/>
    </row>
    <row r="116" spans="2:34" x14ac:dyDescent="0.3">
      <c r="B116" s="7"/>
      <c r="C116" s="7"/>
      <c r="D116" s="7"/>
      <c r="E116" s="7"/>
      <c r="G116" s="7"/>
      <c r="M116" s="22" t="s">
        <v>62</v>
      </c>
      <c r="O116" s="7"/>
      <c r="P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</row>
    <row r="117" spans="2:34" x14ac:dyDescent="0.3">
      <c r="B117" s="22" t="s">
        <v>48</v>
      </c>
      <c r="C117" s="22" t="s">
        <v>7</v>
      </c>
      <c r="E117" s="22" t="s">
        <v>49</v>
      </c>
      <c r="G117" s="22" t="s">
        <v>50</v>
      </c>
      <c r="H117" s="22" t="s">
        <v>49</v>
      </c>
      <c r="O117" s="7"/>
      <c r="P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</row>
    <row r="118" spans="2:34" x14ac:dyDescent="0.3">
      <c r="B118" s="9" t="s">
        <v>8</v>
      </c>
      <c r="C118" s="23" t="s">
        <v>15</v>
      </c>
      <c r="D118">
        <f>1/G118</f>
        <v>25</v>
      </c>
      <c r="E118" s="23">
        <v>8</v>
      </c>
      <c r="G118" s="6">
        <v>0.04</v>
      </c>
      <c r="H118" s="23">
        <v>8</v>
      </c>
      <c r="I118" s="6"/>
      <c r="J118" s="6"/>
      <c r="M118" s="22" t="s">
        <v>48</v>
      </c>
      <c r="N118" s="22" t="s">
        <v>7</v>
      </c>
      <c r="O118" s="22" t="s">
        <v>57</v>
      </c>
      <c r="P118" s="22" t="s">
        <v>49</v>
      </c>
      <c r="R118" s="22" t="s">
        <v>67</v>
      </c>
      <c r="S118" s="22" t="s">
        <v>68</v>
      </c>
      <c r="Y118" s="7"/>
      <c r="Z118" s="7"/>
      <c r="AA118" s="7"/>
      <c r="AB118" s="7"/>
      <c r="AC118" s="7"/>
      <c r="AD118" s="7"/>
      <c r="AE118" s="7"/>
      <c r="AF118" s="7"/>
      <c r="AG118" s="7"/>
      <c r="AH118" s="7"/>
    </row>
    <row r="119" spans="2:34" x14ac:dyDescent="0.3">
      <c r="B119" s="12"/>
      <c r="C119" s="24" t="s">
        <v>16</v>
      </c>
      <c r="D119" s="34">
        <v>0</v>
      </c>
      <c r="E119" s="24">
        <v>8</v>
      </c>
      <c r="G119" s="8">
        <v>0</v>
      </c>
      <c r="H119" s="24">
        <v>8</v>
      </c>
      <c r="I119" s="8"/>
      <c r="J119" s="6"/>
      <c r="M119" s="9" t="s">
        <v>8</v>
      </c>
      <c r="N119" s="23" t="s">
        <v>15</v>
      </c>
      <c r="O119" s="27">
        <v>2</v>
      </c>
      <c r="P119" s="23">
        <v>8</v>
      </c>
      <c r="R119" s="27">
        <f>_xlfn.FLOOR.MATH( O119/2)</f>
        <v>1</v>
      </c>
      <c r="S119" s="18">
        <f>_xlfn.CEILING.MATH(O119/2)</f>
        <v>1</v>
      </c>
      <c r="T119" s="18"/>
      <c r="W119" s="29"/>
      <c r="X119" s="8"/>
      <c r="Y119" s="7"/>
      <c r="Z119" s="7"/>
      <c r="AA119" s="7"/>
      <c r="AB119" s="7"/>
      <c r="AC119" s="7"/>
      <c r="AD119" s="7"/>
      <c r="AE119" s="7"/>
      <c r="AF119" s="7"/>
      <c r="AG119" s="7"/>
      <c r="AH119" s="7"/>
    </row>
    <row r="120" spans="2:34" x14ac:dyDescent="0.3">
      <c r="B120" s="12"/>
      <c r="C120" s="24" t="s">
        <v>17</v>
      </c>
      <c r="D120" s="32">
        <f t="shared" ref="D120:D136" si="11">1/G120</f>
        <v>33.333333333333336</v>
      </c>
      <c r="E120" s="24">
        <v>8</v>
      </c>
      <c r="G120" s="6">
        <v>0.03</v>
      </c>
      <c r="H120" s="24">
        <v>8</v>
      </c>
      <c r="I120" s="6"/>
      <c r="J120" s="6"/>
      <c r="M120" s="12"/>
      <c r="N120" s="24" t="s">
        <v>16</v>
      </c>
      <c r="O120" s="26">
        <v>2</v>
      </c>
      <c r="P120" s="24">
        <v>8</v>
      </c>
      <c r="R120" s="27">
        <f t="shared" ref="R120:R139" si="12">_xlfn.FLOOR.MATH( O120/2)</f>
        <v>1</v>
      </c>
      <c r="S120" s="18">
        <f t="shared" ref="S120:S139" si="13">_xlfn.CEILING.MATH(O120/2)</f>
        <v>1</v>
      </c>
      <c r="T120" s="19"/>
      <c r="W120" s="20"/>
      <c r="X120" s="8"/>
      <c r="Y120" s="7"/>
      <c r="Z120" s="7"/>
      <c r="AA120" s="7"/>
      <c r="AB120" s="7"/>
      <c r="AC120" s="7"/>
      <c r="AD120" s="7"/>
      <c r="AE120" s="7"/>
      <c r="AF120" s="7"/>
      <c r="AG120" s="7"/>
      <c r="AH120" s="7"/>
    </row>
    <row r="121" spans="2:34" x14ac:dyDescent="0.3">
      <c r="B121" s="9" t="s">
        <v>9</v>
      </c>
      <c r="C121" s="23" t="s">
        <v>15</v>
      </c>
      <c r="D121" s="32">
        <f t="shared" si="11"/>
        <v>2.8571428571428572</v>
      </c>
      <c r="E121" s="23">
        <v>8</v>
      </c>
      <c r="G121" s="6">
        <v>0.35</v>
      </c>
      <c r="H121" s="23">
        <v>8</v>
      </c>
      <c r="M121" s="12"/>
      <c r="N121" s="24" t="s">
        <v>17</v>
      </c>
      <c r="O121" s="28">
        <v>1</v>
      </c>
      <c r="P121" s="24">
        <v>8</v>
      </c>
      <c r="R121" s="27">
        <f t="shared" si="12"/>
        <v>0</v>
      </c>
      <c r="S121" s="18">
        <f t="shared" si="13"/>
        <v>1</v>
      </c>
      <c r="T121" s="21"/>
      <c r="W121" s="30"/>
      <c r="X121" s="8"/>
      <c r="Y121" s="7"/>
      <c r="Z121" s="7"/>
      <c r="AA121" s="7"/>
      <c r="AB121" s="7"/>
      <c r="AC121" s="7"/>
      <c r="AD121" s="7"/>
      <c r="AE121" s="7"/>
      <c r="AF121" s="7"/>
      <c r="AG121" s="7"/>
      <c r="AH121" s="7"/>
    </row>
    <row r="122" spans="2:34" x14ac:dyDescent="0.3">
      <c r="B122" s="12"/>
      <c r="C122" s="24" t="s">
        <v>16</v>
      </c>
      <c r="D122" s="32">
        <f t="shared" si="11"/>
        <v>2.9411764705882351</v>
      </c>
      <c r="E122" s="24">
        <v>8</v>
      </c>
      <c r="G122" s="6">
        <v>0.34</v>
      </c>
      <c r="H122" s="24">
        <v>8</v>
      </c>
      <c r="M122" s="9" t="s">
        <v>9</v>
      </c>
      <c r="N122" s="23" t="s">
        <v>15</v>
      </c>
      <c r="O122" s="18">
        <v>3</v>
      </c>
      <c r="P122" s="23">
        <v>8</v>
      </c>
      <c r="R122" s="27">
        <f t="shared" si="12"/>
        <v>1</v>
      </c>
      <c r="S122" s="18">
        <f t="shared" si="13"/>
        <v>2</v>
      </c>
      <c r="Y122" s="7"/>
      <c r="Z122" s="7"/>
      <c r="AA122" s="7"/>
      <c r="AB122" s="7"/>
      <c r="AC122" s="7"/>
      <c r="AD122" s="7"/>
      <c r="AE122" s="7"/>
      <c r="AF122" s="7"/>
      <c r="AG122" s="7"/>
      <c r="AH122" s="7"/>
    </row>
    <row r="123" spans="2:34" x14ac:dyDescent="0.3">
      <c r="B123" s="12"/>
      <c r="C123" s="24" t="s">
        <v>17</v>
      </c>
      <c r="D123" s="32">
        <f t="shared" si="11"/>
        <v>5.8823529411764701</v>
      </c>
      <c r="E123" s="24">
        <v>8</v>
      </c>
      <c r="G123" s="6">
        <v>0.17</v>
      </c>
      <c r="H123" s="24">
        <v>8</v>
      </c>
      <c r="M123" s="12"/>
      <c r="N123" s="24" t="s">
        <v>16</v>
      </c>
      <c r="O123" s="19">
        <v>2</v>
      </c>
      <c r="P123" s="24">
        <v>8</v>
      </c>
      <c r="R123" s="27">
        <f t="shared" si="12"/>
        <v>1</v>
      </c>
      <c r="S123" s="18">
        <f t="shared" si="13"/>
        <v>1</v>
      </c>
      <c r="Y123" s="7"/>
      <c r="Z123" s="7"/>
      <c r="AA123" s="7"/>
      <c r="AB123" s="7"/>
      <c r="AC123" s="7"/>
      <c r="AD123" s="7"/>
      <c r="AE123" s="7"/>
      <c r="AF123" s="7"/>
      <c r="AG123" s="7"/>
      <c r="AH123" s="7"/>
    </row>
    <row r="124" spans="2:34" x14ac:dyDescent="0.3">
      <c r="B124" s="9" t="s">
        <v>10</v>
      </c>
      <c r="C124" s="23" t="s">
        <v>15</v>
      </c>
      <c r="D124" s="32">
        <f t="shared" si="11"/>
        <v>2.7027027027027026</v>
      </c>
      <c r="E124" s="23">
        <v>8</v>
      </c>
      <c r="G124" s="6">
        <v>0.37</v>
      </c>
      <c r="H124" s="23">
        <v>8</v>
      </c>
      <c r="M124" s="12"/>
      <c r="N124" s="24" t="s">
        <v>17</v>
      </c>
      <c r="O124" s="21">
        <v>2</v>
      </c>
      <c r="P124" s="24">
        <v>8</v>
      </c>
      <c r="R124" s="27">
        <f t="shared" si="12"/>
        <v>1</v>
      </c>
      <c r="S124" s="18">
        <f t="shared" si="13"/>
        <v>1</v>
      </c>
      <c r="Y124" s="7"/>
      <c r="Z124" s="7"/>
      <c r="AA124" s="7"/>
      <c r="AB124" s="7"/>
      <c r="AC124" s="7"/>
      <c r="AD124" s="7"/>
      <c r="AE124" s="7"/>
      <c r="AF124" s="7"/>
      <c r="AG124" s="7"/>
      <c r="AH124" s="7"/>
    </row>
    <row r="125" spans="2:34" x14ac:dyDescent="0.3">
      <c r="B125" s="12"/>
      <c r="C125" s="24" t="s">
        <v>16</v>
      </c>
      <c r="D125" s="32">
        <f t="shared" si="11"/>
        <v>3.5714285714285712</v>
      </c>
      <c r="E125" s="24">
        <v>8</v>
      </c>
      <c r="G125" s="6">
        <v>0.28000000000000003</v>
      </c>
      <c r="H125" s="24">
        <v>8</v>
      </c>
      <c r="M125" s="9" t="s">
        <v>10</v>
      </c>
      <c r="N125" s="23" t="s">
        <v>15</v>
      </c>
      <c r="O125" s="18">
        <v>3</v>
      </c>
      <c r="P125" s="23">
        <v>8</v>
      </c>
      <c r="R125" s="27">
        <f t="shared" si="12"/>
        <v>1</v>
      </c>
      <c r="S125" s="18">
        <f t="shared" si="13"/>
        <v>2</v>
      </c>
      <c r="Y125" s="7"/>
      <c r="Z125" s="7"/>
      <c r="AA125" s="7"/>
      <c r="AB125" s="7"/>
      <c r="AC125" s="7"/>
      <c r="AD125" s="7"/>
      <c r="AE125" s="7"/>
      <c r="AF125" s="7"/>
      <c r="AG125" s="7"/>
      <c r="AH125" s="7"/>
    </row>
    <row r="126" spans="2:34" x14ac:dyDescent="0.3">
      <c r="B126" s="12"/>
      <c r="C126" s="24" t="s">
        <v>17</v>
      </c>
      <c r="D126" s="32">
        <f t="shared" si="11"/>
        <v>2.8571428571428572</v>
      </c>
      <c r="E126" s="24">
        <v>8</v>
      </c>
      <c r="G126" s="6">
        <v>0.35</v>
      </c>
      <c r="H126" s="24">
        <v>8</v>
      </c>
      <c r="M126" s="12"/>
      <c r="N126" s="24" t="s">
        <v>16</v>
      </c>
      <c r="O126" s="19">
        <v>3</v>
      </c>
      <c r="P126" s="24">
        <v>8</v>
      </c>
      <c r="R126" s="27">
        <f t="shared" si="12"/>
        <v>1</v>
      </c>
      <c r="S126" s="18">
        <f t="shared" si="13"/>
        <v>2</v>
      </c>
      <c r="Y126" s="7"/>
      <c r="Z126" s="7"/>
      <c r="AA126" s="7"/>
      <c r="AB126" s="7"/>
      <c r="AC126" s="7"/>
      <c r="AD126" s="7"/>
      <c r="AE126" s="7"/>
      <c r="AF126" s="7"/>
      <c r="AG126" s="7"/>
      <c r="AH126" s="7"/>
    </row>
    <row r="127" spans="2:34" x14ac:dyDescent="0.3">
      <c r="B127" s="9" t="s">
        <v>11</v>
      </c>
      <c r="C127" s="23" t="s">
        <v>15</v>
      </c>
      <c r="D127" s="32">
        <f t="shared" si="11"/>
        <v>2.4390243902439024</v>
      </c>
      <c r="E127" s="23">
        <v>8</v>
      </c>
      <c r="G127" s="6">
        <v>0.41</v>
      </c>
      <c r="H127" s="23">
        <v>8</v>
      </c>
      <c r="M127" s="12"/>
      <c r="N127" s="24" t="s">
        <v>17</v>
      </c>
      <c r="O127" s="21">
        <v>2</v>
      </c>
      <c r="P127" s="24">
        <v>8</v>
      </c>
      <c r="R127" s="27">
        <f t="shared" si="12"/>
        <v>1</v>
      </c>
      <c r="S127" s="18">
        <f t="shared" si="13"/>
        <v>1</v>
      </c>
      <c r="Y127" s="7"/>
      <c r="Z127" s="7"/>
      <c r="AA127" s="7"/>
      <c r="AB127" s="7"/>
      <c r="AC127" s="7"/>
      <c r="AD127" s="7"/>
      <c r="AE127" s="7"/>
      <c r="AF127" s="7"/>
      <c r="AG127" s="7"/>
      <c r="AH127" s="7"/>
    </row>
    <row r="128" spans="2:34" x14ac:dyDescent="0.3">
      <c r="B128" s="12"/>
      <c r="C128" s="24" t="s">
        <v>16</v>
      </c>
      <c r="D128" s="32">
        <f t="shared" si="11"/>
        <v>5.5555555555555554</v>
      </c>
      <c r="E128" s="24">
        <v>8</v>
      </c>
      <c r="G128" s="6">
        <v>0.18</v>
      </c>
      <c r="H128" s="24">
        <v>8</v>
      </c>
      <c r="M128" s="9" t="s">
        <v>11</v>
      </c>
      <c r="N128" s="23" t="s">
        <v>15</v>
      </c>
      <c r="O128" s="29">
        <v>3</v>
      </c>
      <c r="P128" s="23">
        <v>8</v>
      </c>
      <c r="R128" s="27">
        <f t="shared" si="12"/>
        <v>1</v>
      </c>
      <c r="S128" s="18">
        <f t="shared" si="13"/>
        <v>2</v>
      </c>
      <c r="Y128" s="7"/>
      <c r="Z128" s="7"/>
      <c r="AA128" s="7"/>
      <c r="AB128" s="7"/>
      <c r="AC128" s="7"/>
      <c r="AD128" s="7"/>
      <c r="AE128" s="7"/>
      <c r="AF128" s="7"/>
      <c r="AG128" s="7"/>
      <c r="AH128" s="7"/>
    </row>
    <row r="129" spans="2:34" x14ac:dyDescent="0.3">
      <c r="B129" s="12"/>
      <c r="C129" s="24" t="s">
        <v>17</v>
      </c>
      <c r="D129" s="32">
        <f t="shared" si="11"/>
        <v>3.8461538461538458</v>
      </c>
      <c r="E129" s="24">
        <v>8</v>
      </c>
      <c r="G129" s="6">
        <v>0.26</v>
      </c>
      <c r="H129" s="24">
        <v>8</v>
      </c>
      <c r="M129" s="12"/>
      <c r="N129" s="24" t="s">
        <v>16</v>
      </c>
      <c r="O129" s="20">
        <v>3</v>
      </c>
      <c r="P129" s="24">
        <v>8</v>
      </c>
      <c r="R129" s="27">
        <f t="shared" si="12"/>
        <v>1</v>
      </c>
      <c r="S129" s="18">
        <f t="shared" si="13"/>
        <v>2</v>
      </c>
      <c r="Y129" s="7"/>
      <c r="Z129" s="7"/>
      <c r="AA129" s="7"/>
      <c r="AB129" s="7"/>
      <c r="AC129" s="7"/>
      <c r="AD129" s="7"/>
      <c r="AE129" s="7"/>
      <c r="AF129" s="7"/>
      <c r="AG129" s="7"/>
      <c r="AH129" s="7"/>
    </row>
    <row r="130" spans="2:34" x14ac:dyDescent="0.3">
      <c r="B130" s="9" t="s">
        <v>12</v>
      </c>
      <c r="C130" s="23" t="s">
        <v>15</v>
      </c>
      <c r="D130" s="32">
        <f t="shared" si="11"/>
        <v>4</v>
      </c>
      <c r="E130" s="23">
        <v>8</v>
      </c>
      <c r="G130" s="6">
        <v>0.25</v>
      </c>
      <c r="H130" s="23">
        <v>8</v>
      </c>
      <c r="M130" s="15"/>
      <c r="N130" s="25" t="s">
        <v>17</v>
      </c>
      <c r="O130" s="30">
        <v>2</v>
      </c>
      <c r="P130" s="25">
        <v>8</v>
      </c>
      <c r="R130" s="27">
        <f t="shared" si="12"/>
        <v>1</v>
      </c>
      <c r="S130" s="18">
        <f t="shared" si="13"/>
        <v>1</v>
      </c>
      <c r="Y130" s="7"/>
      <c r="Z130" s="7"/>
      <c r="AA130" s="7"/>
      <c r="AB130" s="7"/>
      <c r="AC130" s="7"/>
      <c r="AD130" s="7"/>
      <c r="AE130" s="7"/>
      <c r="AF130" s="7"/>
      <c r="AG130" s="7"/>
      <c r="AH130" s="7"/>
    </row>
    <row r="131" spans="2:34" x14ac:dyDescent="0.3">
      <c r="B131" s="12"/>
      <c r="C131" s="24" t="s">
        <v>16</v>
      </c>
      <c r="D131" s="32">
        <f t="shared" si="11"/>
        <v>5</v>
      </c>
      <c r="E131" s="24">
        <v>8</v>
      </c>
      <c r="G131" s="6">
        <v>0.2</v>
      </c>
      <c r="H131" s="24">
        <v>8</v>
      </c>
      <c r="M131" s="9" t="s">
        <v>12</v>
      </c>
      <c r="N131" s="23" t="s">
        <v>15</v>
      </c>
      <c r="O131" s="8">
        <v>3</v>
      </c>
      <c r="P131" s="23">
        <v>8</v>
      </c>
      <c r="R131" s="27">
        <f t="shared" si="12"/>
        <v>1</v>
      </c>
      <c r="S131" s="18">
        <f t="shared" si="13"/>
        <v>2</v>
      </c>
      <c r="Y131" s="7"/>
      <c r="Z131" s="7"/>
      <c r="AA131" s="7"/>
      <c r="AB131" s="7"/>
      <c r="AC131" s="7"/>
      <c r="AD131" s="7"/>
      <c r="AE131" s="7"/>
      <c r="AF131" s="7"/>
      <c r="AG131" s="7"/>
      <c r="AH131" s="7"/>
    </row>
    <row r="132" spans="2:34" x14ac:dyDescent="0.3">
      <c r="B132" s="12"/>
      <c r="C132" s="24" t="s">
        <v>17</v>
      </c>
      <c r="D132" s="32">
        <f t="shared" si="11"/>
        <v>5.2631578947368425</v>
      </c>
      <c r="E132" s="24">
        <v>8</v>
      </c>
      <c r="G132" s="6">
        <v>0.19</v>
      </c>
      <c r="H132" s="24">
        <v>8</v>
      </c>
      <c r="M132" s="12"/>
      <c r="N132" s="24" t="s">
        <v>16</v>
      </c>
      <c r="O132" s="8">
        <v>3</v>
      </c>
      <c r="P132" s="24">
        <v>8</v>
      </c>
      <c r="R132" s="27">
        <f t="shared" si="12"/>
        <v>1</v>
      </c>
      <c r="S132" s="18">
        <f t="shared" si="13"/>
        <v>2</v>
      </c>
      <c r="Y132" s="7"/>
      <c r="Z132" s="7"/>
      <c r="AA132" s="7"/>
      <c r="AB132" s="7"/>
      <c r="AC132" s="7"/>
      <c r="AD132" s="7"/>
      <c r="AE132" s="7"/>
      <c r="AF132" s="7"/>
      <c r="AG132" s="7"/>
      <c r="AH132" s="7"/>
    </row>
    <row r="133" spans="2:34" x14ac:dyDescent="0.3">
      <c r="B133" s="9" t="s">
        <v>13</v>
      </c>
      <c r="C133" s="23" t="s">
        <v>15</v>
      </c>
      <c r="D133" s="32">
        <f t="shared" si="11"/>
        <v>3.7037037037037033</v>
      </c>
      <c r="E133" s="23">
        <v>8</v>
      </c>
      <c r="G133" s="6">
        <v>0.27</v>
      </c>
      <c r="H133" s="23">
        <v>8</v>
      </c>
      <c r="M133" s="12"/>
      <c r="N133" s="24" t="s">
        <v>17</v>
      </c>
      <c r="O133" s="8">
        <v>2</v>
      </c>
      <c r="P133" s="24">
        <v>8</v>
      </c>
      <c r="R133" s="27">
        <f t="shared" si="12"/>
        <v>1</v>
      </c>
      <c r="S133" s="18">
        <f t="shared" si="13"/>
        <v>1</v>
      </c>
      <c r="Y133" s="7"/>
      <c r="Z133" s="7"/>
      <c r="AA133" s="7"/>
      <c r="AB133" s="7"/>
      <c r="AC133" s="7"/>
      <c r="AD133" s="7"/>
      <c r="AE133" s="7"/>
      <c r="AF133" s="7"/>
      <c r="AG133" s="7"/>
      <c r="AH133" s="7"/>
    </row>
    <row r="134" spans="2:34" x14ac:dyDescent="0.3">
      <c r="B134" s="12"/>
      <c r="C134" s="24" t="s">
        <v>16</v>
      </c>
      <c r="D134" s="32">
        <f t="shared" si="11"/>
        <v>4.166666666666667</v>
      </c>
      <c r="E134" s="24">
        <v>8</v>
      </c>
      <c r="G134" s="6">
        <v>0.24</v>
      </c>
      <c r="H134" s="24">
        <v>8</v>
      </c>
      <c r="M134" s="9" t="s">
        <v>13</v>
      </c>
      <c r="N134" s="23" t="s">
        <v>15</v>
      </c>
      <c r="O134" s="8">
        <v>3</v>
      </c>
      <c r="P134" s="23">
        <v>8</v>
      </c>
      <c r="R134" s="27">
        <f t="shared" si="12"/>
        <v>1</v>
      </c>
      <c r="S134" s="18">
        <f t="shared" si="13"/>
        <v>2</v>
      </c>
      <c r="Y134" s="7"/>
      <c r="Z134" s="7"/>
      <c r="AA134" s="7"/>
      <c r="AB134" s="7"/>
      <c r="AC134" s="7"/>
      <c r="AD134" s="7"/>
      <c r="AE134" s="7"/>
      <c r="AF134" s="7"/>
      <c r="AG134" s="7"/>
      <c r="AH134" s="7"/>
    </row>
    <row r="135" spans="2:34" x14ac:dyDescent="0.3">
      <c r="B135" s="12"/>
      <c r="C135" s="24" t="s">
        <v>17</v>
      </c>
      <c r="D135" s="32">
        <f t="shared" si="11"/>
        <v>5.5555555555555554</v>
      </c>
      <c r="E135" s="24">
        <v>8</v>
      </c>
      <c r="G135" s="6">
        <v>0.18</v>
      </c>
      <c r="H135" s="24">
        <v>8</v>
      </c>
      <c r="M135" s="12"/>
      <c r="N135" s="24" t="s">
        <v>16</v>
      </c>
      <c r="O135" s="8">
        <v>2</v>
      </c>
      <c r="P135" s="24">
        <v>8</v>
      </c>
      <c r="R135" s="27">
        <f t="shared" si="12"/>
        <v>1</v>
      </c>
      <c r="S135" s="18">
        <f t="shared" si="13"/>
        <v>1</v>
      </c>
      <c r="Y135" s="7"/>
      <c r="Z135" s="7"/>
      <c r="AA135" s="7"/>
      <c r="AB135" s="7"/>
      <c r="AC135" s="7"/>
      <c r="AD135" s="7"/>
      <c r="AE135" s="7"/>
      <c r="AF135" s="7"/>
      <c r="AG135" s="7"/>
      <c r="AH135" s="7"/>
    </row>
    <row r="136" spans="2:34" x14ac:dyDescent="0.3">
      <c r="B136" s="9" t="s">
        <v>14</v>
      </c>
      <c r="C136" s="23" t="s">
        <v>15</v>
      </c>
      <c r="D136" s="32">
        <f t="shared" si="11"/>
        <v>16.666666666666668</v>
      </c>
      <c r="E136" s="23">
        <v>8</v>
      </c>
      <c r="G136" s="6">
        <v>0.06</v>
      </c>
      <c r="H136" s="23">
        <v>8</v>
      </c>
      <c r="M136" s="12"/>
      <c r="N136" s="24" t="s">
        <v>17</v>
      </c>
      <c r="O136" s="8">
        <v>2</v>
      </c>
      <c r="P136" s="24">
        <v>8</v>
      </c>
      <c r="R136" s="27">
        <f t="shared" si="12"/>
        <v>1</v>
      </c>
      <c r="S136" s="18">
        <f t="shared" si="13"/>
        <v>1</v>
      </c>
      <c r="Y136" s="7"/>
      <c r="Z136" s="7"/>
      <c r="AA136" s="7"/>
      <c r="AB136" s="7"/>
      <c r="AC136" s="7"/>
      <c r="AD136" s="7"/>
      <c r="AE136" s="7"/>
      <c r="AF136" s="7"/>
      <c r="AG136" s="7"/>
      <c r="AH136" s="7"/>
    </row>
    <row r="137" spans="2:34" x14ac:dyDescent="0.3">
      <c r="B137" s="12"/>
      <c r="C137" s="24" t="s">
        <v>16</v>
      </c>
      <c r="D137" s="32">
        <v>0</v>
      </c>
      <c r="E137" s="24">
        <v>8</v>
      </c>
      <c r="G137" s="8">
        <v>0</v>
      </c>
      <c r="H137" s="24">
        <v>8</v>
      </c>
      <c r="M137" s="9" t="s">
        <v>14</v>
      </c>
      <c r="N137" s="23" t="s">
        <v>15</v>
      </c>
      <c r="O137" s="8">
        <v>2</v>
      </c>
      <c r="P137" s="23">
        <v>8</v>
      </c>
      <c r="R137" s="27">
        <f t="shared" si="12"/>
        <v>1</v>
      </c>
      <c r="S137" s="18">
        <f t="shared" si="13"/>
        <v>1</v>
      </c>
      <c r="Y137" s="7"/>
      <c r="Z137" s="7"/>
      <c r="AA137" s="7"/>
      <c r="AB137" s="7"/>
      <c r="AC137" s="7"/>
      <c r="AD137" s="7"/>
      <c r="AE137" s="7"/>
      <c r="AF137" s="7"/>
      <c r="AG137" s="7"/>
      <c r="AH137" s="7"/>
    </row>
    <row r="138" spans="2:34" x14ac:dyDescent="0.3">
      <c r="B138" s="15"/>
      <c r="C138" s="25" t="s">
        <v>17</v>
      </c>
      <c r="D138" s="32">
        <f>1/G138</f>
        <v>14.285714285714285</v>
      </c>
      <c r="E138" s="25">
        <v>8</v>
      </c>
      <c r="G138" s="6">
        <v>7.0000000000000007E-2</v>
      </c>
      <c r="H138" s="25">
        <v>8</v>
      </c>
      <c r="M138" s="12"/>
      <c r="N138" s="24" t="s">
        <v>16</v>
      </c>
      <c r="O138" s="8">
        <v>2</v>
      </c>
      <c r="P138" s="24">
        <v>8</v>
      </c>
      <c r="R138" s="27">
        <f t="shared" si="12"/>
        <v>1</v>
      </c>
      <c r="S138" s="18">
        <f t="shared" si="13"/>
        <v>1</v>
      </c>
      <c r="Y138" s="7"/>
      <c r="Z138" s="7"/>
      <c r="AA138" s="7"/>
      <c r="AB138" s="7"/>
      <c r="AC138" s="7"/>
      <c r="AD138" s="7"/>
      <c r="AE138" s="7"/>
      <c r="AF138" s="7"/>
      <c r="AG138" s="7"/>
      <c r="AH138" s="7"/>
    </row>
    <row r="139" spans="2:34" x14ac:dyDescent="0.3">
      <c r="M139" s="15"/>
      <c r="N139" s="25" t="s">
        <v>17</v>
      </c>
      <c r="O139" s="8">
        <v>2</v>
      </c>
      <c r="P139" s="25">
        <v>8</v>
      </c>
      <c r="R139" s="27">
        <f t="shared" si="12"/>
        <v>1</v>
      </c>
      <c r="S139" s="18">
        <f t="shared" si="13"/>
        <v>1</v>
      </c>
      <c r="Y139" s="7"/>
      <c r="Z139" s="7"/>
      <c r="AA139" s="7"/>
      <c r="AB139" s="7"/>
      <c r="AC139" s="7"/>
      <c r="AD139" s="7"/>
      <c r="AE139" s="7"/>
      <c r="AF139" s="7"/>
      <c r="AG139" s="7"/>
      <c r="AH139" s="7"/>
    </row>
    <row r="142" spans="2:34" x14ac:dyDescent="0.3">
      <c r="B142" s="22" t="s">
        <v>55</v>
      </c>
      <c r="C142" s="7"/>
      <c r="D142" s="7"/>
      <c r="E142" s="7"/>
      <c r="G142" s="7"/>
    </row>
    <row r="143" spans="2:34" x14ac:dyDescent="0.3">
      <c r="B143" s="7"/>
      <c r="C143" s="7"/>
      <c r="D143" s="7"/>
      <c r="E143" s="7"/>
      <c r="G143" s="7"/>
    </row>
    <row r="144" spans="2:34" x14ac:dyDescent="0.3">
      <c r="B144" s="7" t="s">
        <v>48</v>
      </c>
      <c r="C144" s="7" t="s">
        <v>7</v>
      </c>
      <c r="E144" s="7" t="s">
        <v>49</v>
      </c>
      <c r="G144" s="7" t="s">
        <v>50</v>
      </c>
      <c r="H144" s="22" t="s">
        <v>49</v>
      </c>
    </row>
    <row r="145" spans="2:16" x14ac:dyDescent="0.3">
      <c r="B145" s="9" t="s">
        <v>8</v>
      </c>
      <c r="C145" s="23" t="s">
        <v>15</v>
      </c>
      <c r="D145">
        <f t="shared" ref="D145:D165" si="14">1/G145</f>
        <v>1.0989010989010988</v>
      </c>
      <c r="E145" s="23">
        <v>8</v>
      </c>
      <c r="G145" s="6">
        <v>0.91</v>
      </c>
      <c r="H145" s="23">
        <v>8</v>
      </c>
      <c r="I145" s="6"/>
      <c r="J145" s="6"/>
      <c r="K145" s="6"/>
      <c r="L145" s="6"/>
      <c r="M145" s="6"/>
      <c r="N145" s="6"/>
      <c r="P145" s="6"/>
    </row>
    <row r="146" spans="2:16" x14ac:dyDescent="0.3">
      <c r="B146" s="12"/>
      <c r="C146" s="24" t="s">
        <v>16</v>
      </c>
      <c r="D146" s="32">
        <f t="shared" si="14"/>
        <v>1.1494252873563218</v>
      </c>
      <c r="E146" s="24">
        <v>8</v>
      </c>
      <c r="G146" s="6">
        <v>0.87</v>
      </c>
      <c r="H146" s="24">
        <v>8</v>
      </c>
      <c r="I146" s="6"/>
      <c r="J146" s="6"/>
      <c r="K146" s="6"/>
      <c r="L146" s="6"/>
      <c r="M146" s="6"/>
      <c r="N146" s="6"/>
      <c r="P146" s="6"/>
    </row>
    <row r="147" spans="2:16" x14ac:dyDescent="0.3">
      <c r="B147" s="12"/>
      <c r="C147" s="24" t="s">
        <v>17</v>
      </c>
      <c r="D147" s="32">
        <f t="shared" si="14"/>
        <v>2.2222222222222223</v>
      </c>
      <c r="E147" s="24">
        <v>8</v>
      </c>
      <c r="G147" s="6">
        <v>0.45</v>
      </c>
      <c r="H147" s="24">
        <v>8</v>
      </c>
      <c r="I147" s="6"/>
      <c r="J147" s="6"/>
      <c r="K147" s="6"/>
      <c r="L147" s="6"/>
      <c r="M147" s="6"/>
      <c r="N147" s="6"/>
      <c r="P147" s="6"/>
    </row>
    <row r="148" spans="2:16" x14ac:dyDescent="0.3">
      <c r="B148" s="9" t="s">
        <v>9</v>
      </c>
      <c r="C148" s="23" t="s">
        <v>15</v>
      </c>
      <c r="D148" s="32">
        <f t="shared" si="14"/>
        <v>0.54054054054054046</v>
      </c>
      <c r="E148" s="23">
        <v>8</v>
      </c>
      <c r="G148" s="6">
        <v>1.85</v>
      </c>
      <c r="H148" s="23">
        <v>8</v>
      </c>
    </row>
    <row r="149" spans="2:16" x14ac:dyDescent="0.3">
      <c r="B149" s="12"/>
      <c r="C149" s="24" t="s">
        <v>16</v>
      </c>
      <c r="D149" s="32">
        <f t="shared" si="14"/>
        <v>1.5625</v>
      </c>
      <c r="E149" s="24">
        <v>8</v>
      </c>
      <c r="G149" s="6">
        <v>0.64</v>
      </c>
      <c r="H149" s="24">
        <v>8</v>
      </c>
    </row>
    <row r="150" spans="2:16" x14ac:dyDescent="0.3">
      <c r="B150" s="12"/>
      <c r="C150" s="24" t="s">
        <v>17</v>
      </c>
      <c r="D150" s="32">
        <f t="shared" si="14"/>
        <v>0.66225165562913912</v>
      </c>
      <c r="E150" s="24">
        <v>8</v>
      </c>
      <c r="G150" s="6">
        <v>1.51</v>
      </c>
      <c r="H150" s="24">
        <v>8</v>
      </c>
    </row>
    <row r="151" spans="2:16" x14ac:dyDescent="0.3">
      <c r="B151" s="9" t="s">
        <v>10</v>
      </c>
      <c r="C151" s="23" t="s">
        <v>15</v>
      </c>
      <c r="D151" s="32">
        <f t="shared" si="14"/>
        <v>1.2345679012345678</v>
      </c>
      <c r="E151" s="23">
        <v>8</v>
      </c>
      <c r="G151" s="6">
        <v>0.81</v>
      </c>
      <c r="H151" s="23">
        <v>8</v>
      </c>
    </row>
    <row r="152" spans="2:16" x14ac:dyDescent="0.3">
      <c r="B152" s="12"/>
      <c r="C152" s="24" t="s">
        <v>16</v>
      </c>
      <c r="D152" s="32">
        <f t="shared" si="14"/>
        <v>1.7241379310344829</v>
      </c>
      <c r="E152" s="24">
        <v>8</v>
      </c>
      <c r="G152" s="6">
        <v>0.57999999999999996</v>
      </c>
      <c r="H152" s="24">
        <v>8</v>
      </c>
    </row>
    <row r="153" spans="2:16" x14ac:dyDescent="0.3">
      <c r="B153" s="12"/>
      <c r="C153" s="24" t="s">
        <v>17</v>
      </c>
      <c r="D153" s="32">
        <f t="shared" si="14"/>
        <v>1.1363636363636365</v>
      </c>
      <c r="E153" s="24">
        <v>8</v>
      </c>
      <c r="G153" s="6">
        <v>0.88</v>
      </c>
      <c r="H153" s="24">
        <v>8</v>
      </c>
    </row>
    <row r="154" spans="2:16" x14ac:dyDescent="0.3">
      <c r="B154" s="9" t="s">
        <v>11</v>
      </c>
      <c r="C154" s="23" t="s">
        <v>15</v>
      </c>
      <c r="D154" s="32">
        <f t="shared" si="14"/>
        <v>0.33444816053511706</v>
      </c>
      <c r="E154" s="23">
        <v>8</v>
      </c>
      <c r="G154" s="6">
        <v>2.99</v>
      </c>
      <c r="H154" s="23">
        <v>8</v>
      </c>
    </row>
    <row r="155" spans="2:16" x14ac:dyDescent="0.3">
      <c r="B155" s="12"/>
      <c r="C155" s="24" t="s">
        <v>16</v>
      </c>
      <c r="D155" s="32">
        <f t="shared" si="14"/>
        <v>5.8823529411764701</v>
      </c>
      <c r="E155" s="24">
        <v>8</v>
      </c>
      <c r="G155" s="6">
        <v>0.17</v>
      </c>
      <c r="H155" s="24">
        <v>8</v>
      </c>
    </row>
    <row r="156" spans="2:16" x14ac:dyDescent="0.3">
      <c r="B156" s="12"/>
      <c r="C156" s="24" t="s">
        <v>17</v>
      </c>
      <c r="D156" s="32">
        <f t="shared" si="14"/>
        <v>2.5641025641025639</v>
      </c>
      <c r="E156" s="24">
        <v>8</v>
      </c>
      <c r="G156" s="6">
        <v>0.39</v>
      </c>
      <c r="H156" s="24">
        <v>8</v>
      </c>
    </row>
    <row r="157" spans="2:16" x14ac:dyDescent="0.3">
      <c r="B157" s="9" t="s">
        <v>12</v>
      </c>
      <c r="C157" s="23" t="s">
        <v>15</v>
      </c>
      <c r="D157" s="32">
        <f t="shared" si="14"/>
        <v>1.1111111111111112</v>
      </c>
      <c r="E157" s="23">
        <v>8</v>
      </c>
      <c r="G157" s="6">
        <v>0.9</v>
      </c>
      <c r="H157" s="23">
        <v>8</v>
      </c>
    </row>
    <row r="158" spans="2:16" x14ac:dyDescent="0.3">
      <c r="B158" s="12"/>
      <c r="C158" s="24" t="s">
        <v>16</v>
      </c>
      <c r="D158" s="32">
        <f t="shared" si="14"/>
        <v>2</v>
      </c>
      <c r="E158" s="24">
        <v>8</v>
      </c>
      <c r="G158" s="6">
        <v>0.5</v>
      </c>
      <c r="H158" s="24">
        <v>8</v>
      </c>
    </row>
    <row r="159" spans="2:16" x14ac:dyDescent="0.3">
      <c r="B159" s="12"/>
      <c r="C159" s="24" t="s">
        <v>17</v>
      </c>
      <c r="D159" s="32">
        <f t="shared" si="14"/>
        <v>1.3157894736842106</v>
      </c>
      <c r="E159" s="24">
        <v>8</v>
      </c>
      <c r="G159" s="6">
        <v>0.76</v>
      </c>
      <c r="H159" s="24">
        <v>8</v>
      </c>
    </row>
    <row r="160" spans="2:16" x14ac:dyDescent="0.3">
      <c r="B160" s="9" t="s">
        <v>13</v>
      </c>
      <c r="C160" s="23" t="s">
        <v>15</v>
      </c>
      <c r="D160" s="32">
        <f t="shared" si="14"/>
        <v>0.66225165562913912</v>
      </c>
      <c r="E160" s="23">
        <v>8</v>
      </c>
      <c r="G160" s="6">
        <v>1.51</v>
      </c>
      <c r="H160" s="23">
        <v>8</v>
      </c>
    </row>
    <row r="161" spans="2:34" x14ac:dyDescent="0.3">
      <c r="B161" s="12"/>
      <c r="C161" s="24" t="s">
        <v>16</v>
      </c>
      <c r="D161" s="32">
        <f t="shared" si="14"/>
        <v>2.3809523809523809</v>
      </c>
      <c r="E161" s="24">
        <v>8</v>
      </c>
      <c r="G161" s="6">
        <v>0.42</v>
      </c>
      <c r="H161" s="24">
        <v>8</v>
      </c>
    </row>
    <row r="162" spans="2:34" x14ac:dyDescent="0.3">
      <c r="B162" s="12"/>
      <c r="C162" s="24" t="s">
        <v>17</v>
      </c>
      <c r="D162" s="32">
        <f t="shared" si="14"/>
        <v>2.4390243902439024</v>
      </c>
      <c r="E162" s="24">
        <v>8</v>
      </c>
      <c r="G162" s="6">
        <v>0.41</v>
      </c>
      <c r="H162" s="24">
        <v>8</v>
      </c>
    </row>
    <row r="163" spans="2:34" x14ac:dyDescent="0.3">
      <c r="B163" s="9" t="s">
        <v>14</v>
      </c>
      <c r="C163" s="23" t="s">
        <v>15</v>
      </c>
      <c r="D163" s="32">
        <f t="shared" si="14"/>
        <v>14.285714285714285</v>
      </c>
      <c r="E163" s="23">
        <v>8</v>
      </c>
      <c r="G163" s="6">
        <v>7.0000000000000007E-2</v>
      </c>
      <c r="H163" s="23">
        <v>8</v>
      </c>
    </row>
    <row r="164" spans="2:34" x14ac:dyDescent="0.3">
      <c r="B164" s="12"/>
      <c r="C164" s="24" t="s">
        <v>16</v>
      </c>
      <c r="D164" s="32">
        <f t="shared" si="14"/>
        <v>14.285714285714285</v>
      </c>
      <c r="E164" s="24">
        <v>8</v>
      </c>
      <c r="G164" s="6">
        <v>7.0000000000000007E-2</v>
      </c>
      <c r="H164" s="24">
        <v>8</v>
      </c>
    </row>
    <row r="165" spans="2:34" x14ac:dyDescent="0.3">
      <c r="B165" s="15"/>
      <c r="C165" s="25" t="s">
        <v>17</v>
      </c>
      <c r="D165" s="32">
        <f t="shared" si="14"/>
        <v>6.666666666666667</v>
      </c>
      <c r="E165" s="25">
        <v>8</v>
      </c>
      <c r="G165" s="6">
        <v>0.15</v>
      </c>
      <c r="H165" s="25">
        <v>8</v>
      </c>
    </row>
    <row r="168" spans="2:34" x14ac:dyDescent="0.3">
      <c r="Y168" s="36"/>
      <c r="Z168" s="36"/>
      <c r="AA168" s="36"/>
      <c r="AB168" s="36"/>
      <c r="AC168" s="36"/>
      <c r="AD168" s="36"/>
      <c r="AE168" s="36"/>
      <c r="AF168" s="36"/>
      <c r="AG168" s="36"/>
      <c r="AH168" s="36"/>
    </row>
    <row r="169" spans="2:34" x14ac:dyDescent="0.3">
      <c r="B169" s="22" t="s">
        <v>56</v>
      </c>
      <c r="C169" s="7"/>
      <c r="D169" s="7"/>
      <c r="E169" s="7"/>
      <c r="G169" s="7"/>
      <c r="Y169" s="36"/>
      <c r="Z169" s="36"/>
      <c r="AA169" s="36"/>
      <c r="AB169" s="36"/>
      <c r="AC169" s="36"/>
      <c r="AD169" s="36"/>
      <c r="AE169" s="36"/>
      <c r="AF169" s="36"/>
      <c r="AG169" s="36"/>
      <c r="AH169" s="36"/>
    </row>
    <row r="170" spans="2:34" x14ac:dyDescent="0.3">
      <c r="B170" s="7"/>
      <c r="C170" s="7"/>
      <c r="D170" s="7"/>
      <c r="E170" s="7"/>
      <c r="G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</row>
    <row r="171" spans="2:34" x14ac:dyDescent="0.3">
      <c r="B171" s="7" t="s">
        <v>48</v>
      </c>
      <c r="C171" s="7" t="s">
        <v>7</v>
      </c>
      <c r="E171" s="33" t="s">
        <v>49</v>
      </c>
      <c r="G171" s="7" t="s">
        <v>50</v>
      </c>
      <c r="H171" s="7" t="s">
        <v>49</v>
      </c>
      <c r="Y171" s="7"/>
      <c r="Z171" s="7"/>
      <c r="AA171" s="6"/>
      <c r="AB171" s="6"/>
      <c r="AC171" s="6"/>
      <c r="AD171" s="6"/>
      <c r="AE171" s="6"/>
      <c r="AF171" s="6"/>
      <c r="AG171" s="6"/>
      <c r="AH171" s="7"/>
    </row>
    <row r="172" spans="2:34" x14ac:dyDescent="0.3">
      <c r="B172" s="9" t="s">
        <v>8</v>
      </c>
      <c r="C172" s="23" t="s">
        <v>15</v>
      </c>
      <c r="D172">
        <f>1/G172</f>
        <v>0.28985507246376813</v>
      </c>
      <c r="E172" s="23">
        <v>8</v>
      </c>
      <c r="G172" s="6">
        <v>3.45</v>
      </c>
      <c r="H172" s="23">
        <v>8</v>
      </c>
      <c r="I172" s="6"/>
      <c r="J172" s="6"/>
      <c r="K172" s="6"/>
      <c r="L172" s="6"/>
      <c r="M172" s="6"/>
      <c r="N172" s="6"/>
      <c r="P172" s="6"/>
      <c r="Y172" s="8"/>
      <c r="Z172" s="7"/>
      <c r="AA172" s="6"/>
      <c r="AB172" s="6"/>
      <c r="AC172" s="6"/>
      <c r="AD172" s="6"/>
      <c r="AE172" s="6"/>
      <c r="AF172" s="6"/>
      <c r="AG172" s="6"/>
      <c r="AH172" s="7"/>
    </row>
    <row r="173" spans="2:34" x14ac:dyDescent="0.3">
      <c r="B173" s="12"/>
      <c r="C173" s="24" t="s">
        <v>16</v>
      </c>
      <c r="D173" s="33">
        <f t="shared" ref="D173:D192" si="15">1/G173</f>
        <v>0.39840637450199207</v>
      </c>
      <c r="E173" s="24">
        <v>8</v>
      </c>
      <c r="G173" s="6">
        <v>2.5099999999999998</v>
      </c>
      <c r="H173" s="24">
        <v>8</v>
      </c>
      <c r="I173" s="6"/>
      <c r="J173" s="6"/>
      <c r="K173" s="6"/>
      <c r="L173" s="6"/>
      <c r="M173" s="6"/>
      <c r="N173" s="6"/>
      <c r="P173" s="6"/>
      <c r="Y173" s="7"/>
      <c r="Z173" s="7"/>
      <c r="AA173" s="6"/>
      <c r="AB173" s="6"/>
      <c r="AC173" s="6"/>
      <c r="AD173" s="6"/>
      <c r="AE173" s="6"/>
      <c r="AF173" s="6"/>
      <c r="AG173" s="6"/>
      <c r="AH173" s="7"/>
    </row>
    <row r="174" spans="2:34" x14ac:dyDescent="0.3">
      <c r="B174" s="12"/>
      <c r="C174" s="24" t="s">
        <v>17</v>
      </c>
      <c r="D174" s="33">
        <f t="shared" si="15"/>
        <v>0.5524861878453039</v>
      </c>
      <c r="E174" s="24">
        <v>8</v>
      </c>
      <c r="G174" s="6">
        <v>1.81</v>
      </c>
      <c r="H174" s="24">
        <v>8</v>
      </c>
      <c r="I174" s="6"/>
      <c r="J174" s="6"/>
      <c r="K174" s="6"/>
      <c r="L174" s="6"/>
      <c r="M174" s="6"/>
      <c r="N174" s="6"/>
      <c r="P174" s="6"/>
      <c r="Y174" s="7"/>
      <c r="Z174" s="9"/>
      <c r="AA174" s="10"/>
      <c r="AB174" s="10"/>
      <c r="AC174" s="10"/>
      <c r="AD174" s="10"/>
      <c r="AE174" s="10"/>
      <c r="AF174" s="10"/>
      <c r="AG174" s="11"/>
      <c r="AH174" s="7"/>
    </row>
    <row r="175" spans="2:34" x14ac:dyDescent="0.3">
      <c r="B175" s="9" t="s">
        <v>9</v>
      </c>
      <c r="C175" s="23" t="s">
        <v>15</v>
      </c>
      <c r="D175" s="33">
        <f t="shared" si="15"/>
        <v>0.17123287671232876</v>
      </c>
      <c r="E175" s="23">
        <v>8</v>
      </c>
      <c r="G175" s="6">
        <v>5.84</v>
      </c>
      <c r="H175" s="23">
        <v>8</v>
      </c>
      <c r="Y175" s="8"/>
      <c r="Z175" s="12"/>
      <c r="AA175" s="13"/>
      <c r="AB175" s="13"/>
      <c r="AC175" s="13"/>
      <c r="AD175" s="13"/>
      <c r="AE175" s="13"/>
      <c r="AF175" s="13"/>
      <c r="AG175" s="14"/>
      <c r="AH175" s="7"/>
    </row>
    <row r="176" spans="2:34" x14ac:dyDescent="0.3">
      <c r="B176" s="12"/>
      <c r="C176" s="24" t="s">
        <v>16</v>
      </c>
      <c r="D176" s="33">
        <f t="shared" si="15"/>
        <v>0.33333333333333331</v>
      </c>
      <c r="E176" s="24">
        <v>8</v>
      </c>
      <c r="G176" s="6">
        <v>3</v>
      </c>
      <c r="H176" s="24">
        <v>8</v>
      </c>
      <c r="Y176" s="7"/>
      <c r="Z176" s="15"/>
      <c r="AA176" s="16"/>
      <c r="AB176" s="16"/>
      <c r="AC176" s="16"/>
      <c r="AD176" s="16"/>
      <c r="AE176" s="16"/>
      <c r="AF176" s="16"/>
      <c r="AG176" s="17"/>
      <c r="AH176" s="7"/>
    </row>
    <row r="177" spans="2:34" x14ac:dyDescent="0.3">
      <c r="B177" s="12"/>
      <c r="C177" s="24" t="s">
        <v>17</v>
      </c>
      <c r="D177" s="33">
        <f t="shared" si="15"/>
        <v>0.44247787610619471</v>
      </c>
      <c r="E177" s="24">
        <v>8</v>
      </c>
      <c r="G177" s="6">
        <v>2.2599999999999998</v>
      </c>
      <c r="H177" s="24">
        <v>8</v>
      </c>
      <c r="Y177" s="7"/>
      <c r="Z177" s="7"/>
      <c r="AA177" s="6"/>
      <c r="AB177" s="6"/>
      <c r="AC177" s="6"/>
      <c r="AD177" s="6"/>
      <c r="AE177" s="6"/>
      <c r="AF177" s="6"/>
      <c r="AG177" s="6"/>
      <c r="AH177" s="7"/>
    </row>
    <row r="178" spans="2:34" x14ac:dyDescent="0.3">
      <c r="B178" s="9" t="s">
        <v>10</v>
      </c>
      <c r="C178" s="23" t="s">
        <v>15</v>
      </c>
      <c r="D178" s="33">
        <f t="shared" si="15"/>
        <v>0.16474464579901152</v>
      </c>
      <c r="E178" s="23">
        <v>8</v>
      </c>
      <c r="G178" s="6">
        <v>6.07</v>
      </c>
      <c r="H178" s="23">
        <v>8</v>
      </c>
      <c r="Y178" s="8"/>
      <c r="Z178" s="7"/>
      <c r="AA178" s="6"/>
      <c r="AB178" s="6"/>
      <c r="AC178" s="6"/>
      <c r="AD178" s="6"/>
      <c r="AE178" s="6"/>
      <c r="AF178" s="6"/>
      <c r="AG178" s="6"/>
      <c r="AH178" s="7"/>
    </row>
    <row r="179" spans="2:34" x14ac:dyDescent="0.3">
      <c r="B179" s="12"/>
      <c r="C179" s="24" t="s">
        <v>16</v>
      </c>
      <c r="D179" s="33">
        <f t="shared" si="15"/>
        <v>0.2610966057441253</v>
      </c>
      <c r="E179" s="24">
        <v>8</v>
      </c>
      <c r="G179" s="6">
        <v>3.83</v>
      </c>
      <c r="H179" s="24">
        <v>8</v>
      </c>
      <c r="Y179" s="7"/>
      <c r="Z179" s="7"/>
      <c r="AA179" s="6"/>
      <c r="AB179" s="6"/>
      <c r="AC179" s="6"/>
      <c r="AD179" s="6"/>
      <c r="AE179" s="6"/>
      <c r="AF179" s="6"/>
      <c r="AG179" s="6"/>
      <c r="AH179" s="7"/>
    </row>
    <row r="180" spans="2:34" x14ac:dyDescent="0.3">
      <c r="B180" s="12"/>
      <c r="C180" s="24" t="s">
        <v>17</v>
      </c>
      <c r="D180" s="33">
        <f t="shared" si="15"/>
        <v>0.53191489361702127</v>
      </c>
      <c r="E180" s="24">
        <v>8</v>
      </c>
      <c r="G180" s="6">
        <v>1.88</v>
      </c>
      <c r="H180" s="24">
        <v>8</v>
      </c>
      <c r="Y180" s="7"/>
      <c r="Z180" s="9"/>
      <c r="AA180" s="18"/>
      <c r="AB180" s="10"/>
      <c r="AC180" s="10"/>
      <c r="AD180" s="10"/>
      <c r="AE180" s="10"/>
      <c r="AF180" s="10"/>
      <c r="AG180" s="11"/>
      <c r="AH180" s="7"/>
    </row>
    <row r="181" spans="2:34" x14ac:dyDescent="0.3">
      <c r="B181" s="9" t="s">
        <v>11</v>
      </c>
      <c r="C181" s="23" t="s">
        <v>15</v>
      </c>
      <c r="D181" s="33">
        <f t="shared" si="15"/>
        <v>0.30769230769230771</v>
      </c>
      <c r="E181" s="23">
        <v>8</v>
      </c>
      <c r="G181" s="6">
        <v>3.25</v>
      </c>
      <c r="H181" s="23">
        <v>8</v>
      </c>
      <c r="Y181" s="8"/>
      <c r="Z181" s="12"/>
      <c r="AA181" s="19"/>
      <c r="AB181" s="19"/>
      <c r="AC181" s="13"/>
      <c r="AD181" s="13"/>
      <c r="AE181" s="13"/>
      <c r="AF181" s="13"/>
      <c r="AG181" s="20"/>
      <c r="AH181" s="7"/>
    </row>
    <row r="182" spans="2:34" x14ac:dyDescent="0.3">
      <c r="B182" s="12"/>
      <c r="C182" s="24" t="s">
        <v>16</v>
      </c>
      <c r="D182" s="33">
        <f t="shared" si="15"/>
        <v>0.46511627906976744</v>
      </c>
      <c r="E182" s="24">
        <v>8</v>
      </c>
      <c r="G182" s="6">
        <v>2.15</v>
      </c>
      <c r="H182" s="24">
        <v>8</v>
      </c>
      <c r="Y182" s="7"/>
      <c r="Z182" s="15"/>
      <c r="AA182" s="21"/>
      <c r="AB182" s="16"/>
      <c r="AC182" s="21"/>
      <c r="AD182" s="16"/>
      <c r="AE182" s="21"/>
      <c r="AF182" s="16"/>
      <c r="AG182" s="17"/>
      <c r="AH182" s="7"/>
    </row>
    <row r="183" spans="2:34" x14ac:dyDescent="0.3">
      <c r="B183" s="12"/>
      <c r="C183" s="24" t="s">
        <v>17</v>
      </c>
      <c r="D183" s="33">
        <f t="shared" si="15"/>
        <v>0.48076923076923073</v>
      </c>
      <c r="E183" s="24">
        <v>8</v>
      </c>
      <c r="G183" s="6">
        <v>2.08</v>
      </c>
      <c r="H183" s="24">
        <v>8</v>
      </c>
      <c r="Y183" s="7"/>
      <c r="Z183" s="7"/>
      <c r="AA183" s="6"/>
      <c r="AB183" s="6"/>
      <c r="AC183" s="6"/>
      <c r="AD183" s="6"/>
      <c r="AE183" s="6"/>
      <c r="AF183" s="6"/>
      <c r="AG183" s="6"/>
      <c r="AH183" s="7"/>
    </row>
    <row r="184" spans="2:34" x14ac:dyDescent="0.3">
      <c r="B184" s="9" t="s">
        <v>12</v>
      </c>
      <c r="C184" s="23" t="s">
        <v>15</v>
      </c>
      <c r="D184" s="33">
        <f t="shared" si="15"/>
        <v>0.28818443804034583</v>
      </c>
      <c r="E184" s="23">
        <v>8</v>
      </c>
      <c r="G184" s="6">
        <v>3.47</v>
      </c>
      <c r="H184" s="23">
        <v>8</v>
      </c>
      <c r="Y184" s="8"/>
      <c r="Z184" s="7"/>
      <c r="AA184" s="8"/>
      <c r="AB184" s="6"/>
      <c r="AC184" s="6"/>
      <c r="AD184" s="6"/>
      <c r="AE184" s="6"/>
      <c r="AF184" s="6"/>
      <c r="AG184" s="8"/>
      <c r="AH184" s="7"/>
    </row>
    <row r="185" spans="2:34" x14ac:dyDescent="0.3">
      <c r="B185" s="12"/>
      <c r="C185" s="24" t="s">
        <v>16</v>
      </c>
      <c r="D185" s="33">
        <f t="shared" si="15"/>
        <v>0.29850746268656714</v>
      </c>
      <c r="E185" s="24">
        <v>8</v>
      </c>
      <c r="G185" s="6">
        <v>3.35</v>
      </c>
      <c r="H185" s="24">
        <v>8</v>
      </c>
      <c r="Y185" s="7"/>
      <c r="Z185" s="7"/>
      <c r="AA185" s="6"/>
      <c r="AB185" s="6"/>
      <c r="AC185" s="6"/>
      <c r="AD185" s="6"/>
      <c r="AE185" s="6"/>
      <c r="AF185" s="6"/>
      <c r="AG185" s="6"/>
      <c r="AH185" s="7"/>
    </row>
    <row r="186" spans="2:34" x14ac:dyDescent="0.3">
      <c r="B186" s="12"/>
      <c r="C186" s="24" t="s">
        <v>17</v>
      </c>
      <c r="D186" s="33">
        <f t="shared" si="15"/>
        <v>0.37878787878787878</v>
      </c>
      <c r="E186" s="24">
        <v>8</v>
      </c>
      <c r="G186" s="6">
        <v>2.64</v>
      </c>
      <c r="H186" s="24">
        <v>8</v>
      </c>
      <c r="Y186" s="7"/>
      <c r="Z186" s="9"/>
      <c r="AA186" s="10"/>
      <c r="AB186" s="10"/>
      <c r="AC186" s="10"/>
      <c r="AD186" s="10"/>
      <c r="AE186" s="10"/>
      <c r="AF186" s="10"/>
      <c r="AG186" s="11"/>
      <c r="AH186" s="7"/>
    </row>
    <row r="187" spans="2:34" x14ac:dyDescent="0.3">
      <c r="B187" s="9" t="s">
        <v>13</v>
      </c>
      <c r="C187" s="23" t="s">
        <v>15</v>
      </c>
      <c r="D187" s="33">
        <f t="shared" si="15"/>
        <v>0.26666666666666666</v>
      </c>
      <c r="E187" s="23">
        <v>8</v>
      </c>
      <c r="G187" s="6">
        <v>3.75</v>
      </c>
      <c r="H187" s="23">
        <v>8</v>
      </c>
      <c r="Y187" s="8"/>
      <c r="Z187" s="12"/>
      <c r="AA187" s="13"/>
      <c r="AB187" s="13"/>
      <c r="AC187" s="13"/>
      <c r="AD187" s="13"/>
      <c r="AE187" s="13"/>
      <c r="AF187" s="13"/>
      <c r="AG187" s="14"/>
      <c r="AH187" s="7"/>
    </row>
    <row r="188" spans="2:34" x14ac:dyDescent="0.3">
      <c r="B188" s="12"/>
      <c r="C188" s="24" t="s">
        <v>16</v>
      </c>
      <c r="D188" s="33">
        <f t="shared" si="15"/>
        <v>0.46948356807511737</v>
      </c>
      <c r="E188" s="24">
        <v>8</v>
      </c>
      <c r="G188" s="6">
        <v>2.13</v>
      </c>
      <c r="H188" s="24">
        <v>8</v>
      </c>
      <c r="Y188" s="7"/>
      <c r="Z188" s="15"/>
      <c r="AA188" s="16"/>
      <c r="AB188" s="16"/>
      <c r="AC188" s="16"/>
      <c r="AD188" s="16"/>
      <c r="AE188" s="16"/>
      <c r="AF188" s="16"/>
      <c r="AG188" s="17"/>
      <c r="AH188" s="7"/>
    </row>
    <row r="189" spans="2:34" x14ac:dyDescent="0.3">
      <c r="B189" s="12"/>
      <c r="C189" s="24" t="s">
        <v>17</v>
      </c>
      <c r="D189" s="33">
        <f t="shared" si="15"/>
        <v>0.29154518950437314</v>
      </c>
      <c r="E189" s="24">
        <v>8</v>
      </c>
      <c r="G189" s="6">
        <v>3.43</v>
      </c>
      <c r="H189" s="24">
        <v>8</v>
      </c>
      <c r="Y189" s="7"/>
      <c r="Z189" s="7"/>
      <c r="AA189" s="6"/>
      <c r="AB189" s="6"/>
      <c r="AC189" s="6"/>
      <c r="AD189" s="6"/>
      <c r="AE189" s="6"/>
      <c r="AF189" s="6"/>
      <c r="AG189" s="6"/>
      <c r="AH189" s="7"/>
    </row>
    <row r="190" spans="2:34" x14ac:dyDescent="0.3">
      <c r="B190" s="9" t="s">
        <v>14</v>
      </c>
      <c r="C190" s="23" t="s">
        <v>15</v>
      </c>
      <c r="D190" s="33">
        <f t="shared" si="15"/>
        <v>1.0309278350515465</v>
      </c>
      <c r="E190" s="23">
        <v>8</v>
      </c>
      <c r="G190" s="6">
        <v>0.97</v>
      </c>
      <c r="H190" s="23">
        <v>8</v>
      </c>
      <c r="Y190" s="8"/>
      <c r="Z190" s="7"/>
      <c r="AA190" s="6"/>
      <c r="AB190" s="6"/>
      <c r="AC190" s="6"/>
      <c r="AD190" s="6"/>
      <c r="AE190" s="6"/>
      <c r="AF190" s="6"/>
      <c r="AG190" s="6"/>
      <c r="AH190" s="7"/>
    </row>
    <row r="191" spans="2:34" x14ac:dyDescent="0.3">
      <c r="B191" s="12"/>
      <c r="C191" s="24" t="s">
        <v>16</v>
      </c>
      <c r="D191" s="33">
        <f t="shared" si="15"/>
        <v>0.47393364928909953</v>
      </c>
      <c r="E191" s="24">
        <v>8</v>
      </c>
      <c r="G191" s="6">
        <v>2.11</v>
      </c>
      <c r="H191" s="24">
        <v>8</v>
      </c>
      <c r="Y191" s="7"/>
      <c r="Z191" s="7"/>
      <c r="AA191" s="6"/>
      <c r="AB191" s="6"/>
      <c r="AC191" s="6"/>
      <c r="AD191" s="6"/>
      <c r="AE191" s="6"/>
      <c r="AF191" s="6"/>
      <c r="AG191" s="6"/>
      <c r="AH191" s="7"/>
    </row>
    <row r="192" spans="2:34" x14ac:dyDescent="0.3">
      <c r="B192" s="15"/>
      <c r="C192" s="25" t="s">
        <v>17</v>
      </c>
      <c r="D192" s="33">
        <f t="shared" si="15"/>
        <v>0.75187969924812026</v>
      </c>
      <c r="E192" s="25">
        <v>8</v>
      </c>
      <c r="G192" s="6">
        <v>1.33</v>
      </c>
      <c r="H192" s="25">
        <v>8</v>
      </c>
      <c r="Y192" s="7"/>
      <c r="Z192" s="9"/>
      <c r="AA192" s="10"/>
      <c r="AB192" s="10"/>
      <c r="AC192" s="10"/>
      <c r="AD192" s="10"/>
      <c r="AE192" s="10"/>
      <c r="AF192" s="10"/>
      <c r="AG192" s="11"/>
      <c r="AH192" s="7"/>
    </row>
    <row r="193" spans="2:34" x14ac:dyDescent="0.3">
      <c r="Y193" s="7"/>
      <c r="Z193" s="12"/>
      <c r="AA193" s="13"/>
      <c r="AB193" s="13"/>
      <c r="AC193" s="13"/>
      <c r="AD193" s="13"/>
      <c r="AE193" s="13"/>
      <c r="AF193" s="13"/>
      <c r="AG193" s="14"/>
      <c r="AH193" s="7"/>
    </row>
    <row r="194" spans="2:34" x14ac:dyDescent="0.3">
      <c r="Y194" s="7"/>
      <c r="Z194" s="15"/>
      <c r="AA194" s="16"/>
      <c r="AB194" s="16"/>
      <c r="AC194" s="16"/>
      <c r="AD194" s="16"/>
      <c r="AE194" s="16"/>
      <c r="AF194" s="16"/>
      <c r="AG194" s="17"/>
      <c r="AH194" s="7"/>
    </row>
    <row r="196" spans="2:34" x14ac:dyDescent="0.3">
      <c r="B196" s="22"/>
      <c r="C196" s="7"/>
      <c r="D196" s="22"/>
      <c r="E196" s="7"/>
      <c r="G196" s="7"/>
    </row>
    <row r="197" spans="2:34" x14ac:dyDescent="0.3">
      <c r="B197" s="7"/>
      <c r="C197" s="7"/>
      <c r="D197" s="7"/>
      <c r="E197" s="7"/>
      <c r="G197" s="7"/>
    </row>
    <row r="198" spans="2:34" x14ac:dyDescent="0.3">
      <c r="B198" s="7"/>
      <c r="C198" s="7"/>
      <c r="E198" s="33"/>
      <c r="G198" s="7"/>
      <c r="H198" s="7"/>
    </row>
    <row r="199" spans="2:34" x14ac:dyDescent="0.3">
      <c r="B199" s="9"/>
      <c r="C199" s="23"/>
      <c r="E199" s="23"/>
      <c r="G199" s="6"/>
      <c r="H199" s="23"/>
      <c r="I199" s="6"/>
      <c r="J199" s="6"/>
      <c r="K199" s="6"/>
      <c r="L199" s="6"/>
      <c r="M199" s="6"/>
      <c r="N199" s="6"/>
      <c r="P199" s="6"/>
    </row>
    <row r="200" spans="2:34" x14ac:dyDescent="0.3">
      <c r="B200" s="12"/>
      <c r="C200" s="24"/>
      <c r="D200" s="35"/>
      <c r="E200" s="24"/>
      <c r="G200" s="6"/>
      <c r="H200" s="24"/>
      <c r="I200" s="6"/>
      <c r="J200" s="6"/>
      <c r="K200" s="6"/>
      <c r="L200" s="6"/>
      <c r="M200" s="6"/>
      <c r="N200" s="6"/>
      <c r="P200" s="6"/>
    </row>
    <row r="201" spans="2:34" x14ac:dyDescent="0.3">
      <c r="B201" s="12"/>
      <c r="C201" s="24"/>
      <c r="D201" s="35"/>
      <c r="E201" s="24"/>
      <c r="G201" s="6"/>
      <c r="H201" s="24"/>
      <c r="I201" s="6"/>
      <c r="J201" s="6"/>
      <c r="K201" s="6"/>
      <c r="L201" s="6"/>
      <c r="M201" s="6"/>
      <c r="N201" s="6"/>
      <c r="P201" s="6"/>
    </row>
    <row r="202" spans="2:34" x14ac:dyDescent="0.3">
      <c r="B202" s="9"/>
      <c r="C202" s="23"/>
      <c r="D202" s="35"/>
      <c r="E202" s="23"/>
      <c r="G202" s="6"/>
      <c r="H202" s="23"/>
    </row>
    <row r="203" spans="2:34" x14ac:dyDescent="0.3">
      <c r="B203" s="12"/>
      <c r="C203" s="24"/>
      <c r="D203" s="35"/>
      <c r="E203" s="24"/>
      <c r="G203" s="6"/>
      <c r="H203" s="24"/>
    </row>
    <row r="204" spans="2:34" x14ac:dyDescent="0.3">
      <c r="B204" s="12"/>
      <c r="C204" s="24"/>
      <c r="D204" s="35"/>
      <c r="E204" s="24"/>
      <c r="G204" s="6"/>
      <c r="H204" s="24"/>
    </row>
    <row r="205" spans="2:34" x14ac:dyDescent="0.3">
      <c r="B205" s="9"/>
      <c r="C205" s="23"/>
      <c r="D205" s="35"/>
      <c r="E205" s="23"/>
      <c r="G205" s="6"/>
      <c r="H205" s="23"/>
    </row>
    <row r="206" spans="2:34" x14ac:dyDescent="0.3">
      <c r="B206" s="12"/>
      <c r="C206" s="24"/>
      <c r="D206" s="35"/>
      <c r="E206" s="24"/>
      <c r="G206" s="6"/>
      <c r="H206" s="24"/>
    </row>
    <row r="207" spans="2:34" x14ac:dyDescent="0.3">
      <c r="B207" s="12"/>
      <c r="C207" s="24"/>
      <c r="D207" s="35"/>
      <c r="E207" s="24"/>
      <c r="G207" s="6"/>
      <c r="H207" s="24"/>
    </row>
    <row r="208" spans="2:34" x14ac:dyDescent="0.3">
      <c r="B208" s="9"/>
      <c r="C208" s="23"/>
      <c r="D208" s="35"/>
      <c r="E208" s="23"/>
      <c r="G208" s="6"/>
      <c r="H208" s="23"/>
    </row>
    <row r="209" spans="2:8" x14ac:dyDescent="0.3">
      <c r="B209" s="12"/>
      <c r="C209" s="24"/>
      <c r="D209" s="35"/>
      <c r="E209" s="24"/>
      <c r="G209" s="6"/>
      <c r="H209" s="24"/>
    </row>
    <row r="210" spans="2:8" x14ac:dyDescent="0.3">
      <c r="B210" s="12"/>
      <c r="C210" s="24"/>
      <c r="D210" s="35"/>
      <c r="E210" s="24"/>
      <c r="G210" s="6"/>
      <c r="H210" s="24"/>
    </row>
    <row r="211" spans="2:8" x14ac:dyDescent="0.3">
      <c r="B211" s="9"/>
      <c r="C211" s="23"/>
      <c r="D211" s="35"/>
      <c r="E211" s="23"/>
      <c r="G211" s="6"/>
      <c r="H211" s="23"/>
    </row>
    <row r="212" spans="2:8" x14ac:dyDescent="0.3">
      <c r="B212" s="12"/>
      <c r="C212" s="24"/>
      <c r="D212" s="35"/>
      <c r="E212" s="24"/>
      <c r="G212" s="6"/>
      <c r="H212" s="24"/>
    </row>
    <row r="213" spans="2:8" x14ac:dyDescent="0.3">
      <c r="B213" s="12"/>
      <c r="C213" s="24"/>
      <c r="D213" s="35"/>
      <c r="E213" s="24"/>
      <c r="G213" s="6"/>
      <c r="H213" s="24"/>
    </row>
    <row r="214" spans="2:8" x14ac:dyDescent="0.3">
      <c r="B214" s="9"/>
      <c r="C214" s="23"/>
      <c r="D214" s="35"/>
      <c r="E214" s="23"/>
      <c r="G214" s="6"/>
      <c r="H214" s="23"/>
    </row>
    <row r="215" spans="2:8" x14ac:dyDescent="0.3">
      <c r="B215" s="12"/>
      <c r="C215" s="24"/>
      <c r="D215" s="35"/>
      <c r="E215" s="24"/>
      <c r="G215" s="6"/>
      <c r="H215" s="24"/>
    </row>
    <row r="216" spans="2:8" x14ac:dyDescent="0.3">
      <c r="B216" s="12"/>
      <c r="C216" s="24"/>
      <c r="D216" s="35"/>
      <c r="E216" s="24"/>
      <c r="G216" s="6"/>
      <c r="H216" s="24"/>
    </row>
    <row r="217" spans="2:8" x14ac:dyDescent="0.3">
      <c r="B217" s="9"/>
      <c r="C217" s="23"/>
      <c r="D217" s="35"/>
      <c r="E217" s="23"/>
      <c r="G217" s="6"/>
      <c r="H217" s="23"/>
    </row>
    <row r="218" spans="2:8" x14ac:dyDescent="0.3">
      <c r="B218" s="12"/>
      <c r="C218" s="24"/>
      <c r="D218" s="35"/>
      <c r="E218" s="24"/>
      <c r="G218" s="6"/>
      <c r="H218" s="24"/>
    </row>
    <row r="219" spans="2:8" x14ac:dyDescent="0.3">
      <c r="B219" s="15"/>
      <c r="C219" s="25"/>
      <c r="D219" s="35"/>
      <c r="E219" s="25"/>
      <c r="G219" s="6"/>
      <c r="H219" s="25"/>
    </row>
  </sheetData>
  <mergeCells count="2">
    <mergeCell ref="Y168:AH168"/>
    <mergeCell ref="Y169:AH16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5B781-C59C-44CA-901C-EDA9BDE64F7E}">
  <sheetPr codeName="Sheet2"/>
  <dimension ref="B2:P88"/>
  <sheetViews>
    <sheetView topLeftCell="A12" zoomScale="131" zoomScaleNormal="100" workbookViewId="0">
      <selection activeCell="D34" sqref="D34"/>
    </sheetView>
  </sheetViews>
  <sheetFormatPr defaultRowHeight="14.4" x14ac:dyDescent="0.3"/>
  <cols>
    <col min="3" max="3" width="12.77734375" bestFit="1" customWidth="1"/>
    <col min="11" max="11" width="3.77734375" bestFit="1" customWidth="1"/>
    <col min="15" max="15" width="11.77734375" bestFit="1" customWidth="1"/>
  </cols>
  <sheetData>
    <row r="2" spans="2:11" x14ac:dyDescent="0.3">
      <c r="B2" s="36" t="s">
        <v>0</v>
      </c>
      <c r="C2" s="36"/>
      <c r="D2" s="36"/>
      <c r="E2" s="36"/>
      <c r="F2" s="36"/>
      <c r="G2" s="36"/>
      <c r="H2" s="36"/>
      <c r="I2" s="36"/>
      <c r="J2" s="36"/>
      <c r="K2" s="36"/>
    </row>
    <row r="3" spans="2:11" ht="51" customHeight="1" x14ac:dyDescent="0.3">
      <c r="B3" s="38" t="s">
        <v>1</v>
      </c>
      <c r="C3" s="38"/>
      <c r="D3" s="38" t="s">
        <v>2</v>
      </c>
      <c r="E3" s="38"/>
      <c r="F3" s="38" t="s">
        <v>3</v>
      </c>
      <c r="G3" s="38"/>
      <c r="H3" s="38"/>
      <c r="I3" s="38"/>
      <c r="J3" s="38"/>
      <c r="K3" s="38"/>
    </row>
    <row r="4" spans="2:11" x14ac:dyDescent="0.3">
      <c r="B4" s="37">
        <v>1</v>
      </c>
      <c r="C4" s="36"/>
      <c r="D4" s="37">
        <v>5</v>
      </c>
      <c r="E4" s="36"/>
      <c r="F4" s="37">
        <v>8</v>
      </c>
      <c r="G4" s="36"/>
      <c r="H4" s="36"/>
      <c r="I4" s="36"/>
      <c r="J4" s="36"/>
      <c r="K4" s="36"/>
    </row>
    <row r="5" spans="2:11" x14ac:dyDescent="0.3">
      <c r="B5" s="37">
        <v>2</v>
      </c>
      <c r="C5" s="36"/>
      <c r="D5" s="37">
        <v>8</v>
      </c>
      <c r="E5" s="36"/>
      <c r="F5" s="37">
        <v>12</v>
      </c>
      <c r="G5" s="36"/>
      <c r="H5" s="36"/>
      <c r="I5" s="36"/>
      <c r="J5" s="36"/>
      <c r="K5" s="36"/>
    </row>
    <row r="6" spans="2:11" x14ac:dyDescent="0.3">
      <c r="B6" s="37">
        <v>3</v>
      </c>
      <c r="C6" s="36"/>
      <c r="D6" s="37">
        <v>8</v>
      </c>
      <c r="E6" s="36"/>
      <c r="F6" s="37">
        <v>20</v>
      </c>
      <c r="G6" s="36"/>
      <c r="H6" s="36"/>
      <c r="I6" s="36"/>
      <c r="J6" s="36"/>
      <c r="K6" s="36"/>
    </row>
    <row r="7" spans="2:11" x14ac:dyDescent="0.3">
      <c r="B7" s="37">
        <v>4</v>
      </c>
      <c r="C7" s="36"/>
      <c r="D7" s="37">
        <v>10</v>
      </c>
      <c r="E7" s="36"/>
      <c r="F7" s="37">
        <v>30</v>
      </c>
      <c r="G7" s="36"/>
      <c r="H7" s="36"/>
      <c r="I7" s="36"/>
      <c r="J7" s="36"/>
      <c r="K7" s="36"/>
    </row>
    <row r="8" spans="2:11" x14ac:dyDescent="0.3">
      <c r="B8" s="37">
        <v>5</v>
      </c>
      <c r="C8" s="36"/>
      <c r="D8" s="37">
        <v>12</v>
      </c>
      <c r="E8" s="36"/>
      <c r="F8" s="37">
        <v>45</v>
      </c>
      <c r="G8" s="36"/>
      <c r="H8" s="36"/>
      <c r="I8" s="36"/>
      <c r="J8" s="36"/>
      <c r="K8" s="36"/>
    </row>
    <row r="9" spans="2:11" x14ac:dyDescent="0.3">
      <c r="B9" s="37">
        <v>6</v>
      </c>
      <c r="C9" s="36"/>
      <c r="D9" s="37">
        <v>14</v>
      </c>
      <c r="E9" s="36"/>
      <c r="F9" s="37">
        <v>70</v>
      </c>
      <c r="G9" s="36"/>
      <c r="H9" s="36"/>
      <c r="I9" s="36"/>
      <c r="J9" s="36"/>
      <c r="K9" s="36"/>
    </row>
    <row r="10" spans="2:11" x14ac:dyDescent="0.3">
      <c r="B10" s="37">
        <v>7</v>
      </c>
      <c r="C10" s="36"/>
      <c r="D10" s="37">
        <v>20</v>
      </c>
      <c r="E10" s="36"/>
      <c r="F10" s="37">
        <v>150</v>
      </c>
      <c r="G10" s="36"/>
      <c r="H10" s="36"/>
      <c r="I10" s="36"/>
      <c r="J10" s="36"/>
      <c r="K10" s="36"/>
    </row>
    <row r="16" spans="2:11" x14ac:dyDescent="0.3">
      <c r="B16" s="36" t="s">
        <v>4</v>
      </c>
      <c r="C16" s="36"/>
      <c r="D16" s="36"/>
      <c r="E16" s="36"/>
      <c r="F16" s="36"/>
      <c r="G16" s="36"/>
      <c r="H16" s="36"/>
      <c r="I16" s="36"/>
      <c r="J16" s="36"/>
      <c r="K16" s="36"/>
    </row>
    <row r="17" spans="2:16" x14ac:dyDescent="0.3">
      <c r="B17" s="36" t="s">
        <v>5</v>
      </c>
      <c r="C17" s="36"/>
      <c r="D17" s="36"/>
      <c r="E17" s="36"/>
      <c r="F17" s="36"/>
      <c r="G17" s="36"/>
      <c r="H17" s="36"/>
      <c r="I17" s="36"/>
      <c r="J17" s="36"/>
      <c r="K17" s="36"/>
    </row>
    <row r="18" spans="2:16" x14ac:dyDescent="0.3">
      <c r="B18" s="2" t="s">
        <v>6</v>
      </c>
      <c r="C18" s="2" t="s">
        <v>7</v>
      </c>
      <c r="D18" s="2" t="s">
        <v>8</v>
      </c>
      <c r="E18" s="2" t="s">
        <v>9</v>
      </c>
      <c r="F18" s="2" t="s">
        <v>10</v>
      </c>
      <c r="G18" s="2" t="s">
        <v>11</v>
      </c>
      <c r="H18" s="2" t="s">
        <v>12</v>
      </c>
      <c r="I18" s="2" t="s">
        <v>13</v>
      </c>
      <c r="J18" s="2" t="s">
        <v>14</v>
      </c>
      <c r="K18" s="2"/>
      <c r="M18" t="s">
        <v>8</v>
      </c>
      <c r="N18" t="s">
        <v>63</v>
      </c>
    </row>
    <row r="19" spans="2:16" x14ac:dyDescent="0.3">
      <c r="B19" s="2"/>
      <c r="C19" s="2" t="s">
        <v>15</v>
      </c>
      <c r="D19" s="4">
        <v>0.86</v>
      </c>
      <c r="E19" s="4">
        <v>0.21</v>
      </c>
      <c r="F19" s="4">
        <v>0.2</v>
      </c>
      <c r="G19" s="4">
        <v>0.71</v>
      </c>
      <c r="H19" s="4">
        <v>0.71</v>
      </c>
      <c r="I19" s="4">
        <v>0.36</v>
      </c>
      <c r="J19" s="4">
        <v>4.17</v>
      </c>
      <c r="K19" s="2"/>
      <c r="M19">
        <f>4*D19</f>
        <v>3.44</v>
      </c>
      <c r="N19">
        <f>M19+13.2*M19</f>
        <v>48.847999999999992</v>
      </c>
    </row>
    <row r="20" spans="2:16" x14ac:dyDescent="0.3">
      <c r="B20" s="3">
        <v>1</v>
      </c>
      <c r="C20" s="2" t="s">
        <v>16</v>
      </c>
      <c r="D20" s="4">
        <v>0.06</v>
      </c>
      <c r="E20" s="4">
        <v>0.53</v>
      </c>
      <c r="F20" s="4">
        <v>0.66</v>
      </c>
      <c r="G20" s="4">
        <v>2.23</v>
      </c>
      <c r="H20" s="4">
        <v>1.1299999999999999</v>
      </c>
      <c r="I20" s="4">
        <v>1</v>
      </c>
      <c r="J20" s="4">
        <v>3.22</v>
      </c>
      <c r="K20" s="1"/>
      <c r="M20" s="31"/>
      <c r="P20" t="s">
        <v>64</v>
      </c>
    </row>
    <row r="21" spans="2:16" x14ac:dyDescent="0.3">
      <c r="B21" s="2"/>
      <c r="C21" s="2" t="s">
        <v>17</v>
      </c>
      <c r="D21" s="4">
        <v>0.78</v>
      </c>
      <c r="E21" s="4">
        <v>0.25</v>
      </c>
      <c r="F21" s="4">
        <v>0.45</v>
      </c>
      <c r="G21" s="4">
        <v>0.71</v>
      </c>
      <c r="H21" s="4">
        <v>0.73</v>
      </c>
      <c r="I21" s="4">
        <v>1.44</v>
      </c>
      <c r="J21" s="4">
        <v>3.34</v>
      </c>
      <c r="K21" s="1"/>
      <c r="M21" s="31"/>
      <c r="P21">
        <f>SUM(N19:N37)</f>
        <v>242.55599999999998</v>
      </c>
    </row>
    <row r="22" spans="2:16" x14ac:dyDescent="0.3">
      <c r="B22" s="2"/>
      <c r="C22" s="2" t="s">
        <v>15</v>
      </c>
      <c r="D22" s="4">
        <v>1.39</v>
      </c>
      <c r="E22" s="4">
        <v>5.03</v>
      </c>
      <c r="F22" s="4">
        <v>5.79</v>
      </c>
      <c r="G22" s="4">
        <v>6.34</v>
      </c>
      <c r="H22" s="4">
        <v>7.01</v>
      </c>
      <c r="I22" s="4">
        <v>7.48</v>
      </c>
      <c r="J22" s="4">
        <v>2.13</v>
      </c>
      <c r="K22" s="1"/>
      <c r="M22" s="31">
        <f>4*D22</f>
        <v>5.56</v>
      </c>
      <c r="N22">
        <f>M22+7.5*M22</f>
        <v>47.26</v>
      </c>
    </row>
    <row r="23" spans="2:16" x14ac:dyDescent="0.3">
      <c r="B23" s="3">
        <v>2</v>
      </c>
      <c r="C23" s="2" t="s">
        <v>16</v>
      </c>
      <c r="D23" s="4">
        <v>2.82</v>
      </c>
      <c r="E23" s="4">
        <v>6.34</v>
      </c>
      <c r="F23" s="4">
        <v>6.6</v>
      </c>
      <c r="G23" s="4">
        <v>7.87</v>
      </c>
      <c r="H23" s="4">
        <v>6.62</v>
      </c>
      <c r="I23" s="4">
        <v>5.78</v>
      </c>
      <c r="J23" s="4">
        <v>2.02</v>
      </c>
      <c r="K23" s="1"/>
    </row>
    <row r="24" spans="2:16" x14ac:dyDescent="0.3">
      <c r="B24" s="2"/>
      <c r="C24" s="2" t="s">
        <v>17</v>
      </c>
      <c r="D24" s="4">
        <v>1.01</v>
      </c>
      <c r="E24" s="4">
        <v>2.17</v>
      </c>
      <c r="F24" s="4">
        <v>3.84</v>
      </c>
      <c r="G24" s="4">
        <v>5.05</v>
      </c>
      <c r="H24" s="4">
        <v>3.63</v>
      </c>
      <c r="I24" s="4">
        <v>3.46</v>
      </c>
      <c r="J24" s="4">
        <v>1.72</v>
      </c>
      <c r="K24" s="1"/>
      <c r="M24" s="31"/>
    </row>
    <row r="25" spans="2:16" x14ac:dyDescent="0.3">
      <c r="B25" s="2"/>
      <c r="C25" s="2" t="s">
        <v>15</v>
      </c>
      <c r="D25" s="4">
        <v>0.11</v>
      </c>
      <c r="E25" s="4">
        <v>0.23</v>
      </c>
      <c r="F25" s="4">
        <v>1.02</v>
      </c>
      <c r="G25" s="4">
        <v>0.88</v>
      </c>
      <c r="H25" s="4">
        <v>0.52</v>
      </c>
      <c r="I25" s="4">
        <v>0.39</v>
      </c>
      <c r="J25" s="4">
        <v>0.01</v>
      </c>
      <c r="K25" s="1"/>
      <c r="M25" s="31">
        <f>4*D25</f>
        <v>0.44</v>
      </c>
      <c r="N25">
        <f>M25+19.7*M25</f>
        <v>9.1079999999999988</v>
      </c>
    </row>
    <row r="26" spans="2:16" x14ac:dyDescent="0.3">
      <c r="B26" s="3">
        <v>3</v>
      </c>
      <c r="C26" s="2" t="s">
        <v>16</v>
      </c>
      <c r="D26" s="4">
        <v>0.16</v>
      </c>
      <c r="E26" s="4">
        <v>0.33</v>
      </c>
      <c r="F26" s="4">
        <v>0.78</v>
      </c>
      <c r="G26" s="4">
        <v>0.55000000000000004</v>
      </c>
      <c r="H26" s="4">
        <v>0.45</v>
      </c>
      <c r="I26" s="4">
        <v>0.31</v>
      </c>
      <c r="J26" s="4">
        <v>0.08</v>
      </c>
      <c r="K26" s="1"/>
      <c r="M26" s="31"/>
    </row>
    <row r="27" spans="2:16" x14ac:dyDescent="0.3">
      <c r="B27" s="2"/>
      <c r="C27" s="2" t="s">
        <v>17</v>
      </c>
      <c r="D27" s="4">
        <v>0.15</v>
      </c>
      <c r="E27" s="4">
        <v>0.21</v>
      </c>
      <c r="F27" s="4">
        <v>0.91</v>
      </c>
      <c r="G27" s="4">
        <v>0.7</v>
      </c>
      <c r="H27" s="4">
        <v>0.79</v>
      </c>
      <c r="I27" s="4">
        <v>0.56000000000000005</v>
      </c>
      <c r="J27" s="4">
        <v>0.13</v>
      </c>
      <c r="K27" s="1"/>
      <c r="M27" s="31"/>
      <c r="P27" t="s">
        <v>65</v>
      </c>
    </row>
    <row r="28" spans="2:16" x14ac:dyDescent="0.3">
      <c r="B28" s="2"/>
      <c r="C28" s="2" t="s">
        <v>15</v>
      </c>
      <c r="D28" s="3">
        <v>0</v>
      </c>
      <c r="E28" s="4">
        <v>0.04</v>
      </c>
      <c r="F28" s="4">
        <v>0.04</v>
      </c>
      <c r="G28" s="4">
        <v>0.28999999999999998</v>
      </c>
      <c r="H28" s="4">
        <v>0.18</v>
      </c>
      <c r="I28" s="4">
        <v>0.19</v>
      </c>
      <c r="J28" s="4">
        <v>0.06</v>
      </c>
      <c r="K28" s="1"/>
      <c r="M28" s="31">
        <f>4*D28</f>
        <v>0</v>
      </c>
      <c r="P28">
        <f>P21/60</f>
        <v>4.0425999999999993</v>
      </c>
    </row>
    <row r="29" spans="2:16" x14ac:dyDescent="0.3">
      <c r="B29" s="3">
        <v>4</v>
      </c>
      <c r="C29" s="2" t="s">
        <v>16</v>
      </c>
      <c r="D29" s="3">
        <v>0</v>
      </c>
      <c r="E29" s="3">
        <v>0</v>
      </c>
      <c r="F29" s="4">
        <v>0.12</v>
      </c>
      <c r="G29" s="4">
        <v>0.13</v>
      </c>
      <c r="H29" s="4">
        <v>0.28000000000000003</v>
      </c>
      <c r="I29" s="4">
        <v>0.04</v>
      </c>
      <c r="J29" s="3">
        <v>0</v>
      </c>
      <c r="K29" s="1"/>
      <c r="M29" s="31"/>
    </row>
    <row r="30" spans="2:16" x14ac:dyDescent="0.3">
      <c r="B30" s="2"/>
      <c r="C30" s="2" t="s">
        <v>17</v>
      </c>
      <c r="D30" s="3">
        <v>0</v>
      </c>
      <c r="E30" s="4">
        <v>0.03</v>
      </c>
      <c r="F30" s="3">
        <v>0</v>
      </c>
      <c r="G30" s="4">
        <v>0.1</v>
      </c>
      <c r="H30" s="3">
        <v>0</v>
      </c>
      <c r="I30" s="4">
        <v>0.1</v>
      </c>
      <c r="J30" s="4">
        <v>0.06</v>
      </c>
      <c r="K30" s="1"/>
      <c r="M30" s="31"/>
    </row>
    <row r="31" spans="2:16" x14ac:dyDescent="0.3">
      <c r="B31" s="2"/>
      <c r="C31" s="2" t="s">
        <v>15</v>
      </c>
      <c r="D31" s="4">
        <v>0.04</v>
      </c>
      <c r="E31" s="4">
        <v>0.35</v>
      </c>
      <c r="F31" s="4">
        <v>0.37</v>
      </c>
      <c r="G31" s="4">
        <v>0.41</v>
      </c>
      <c r="H31" s="4">
        <v>0.25</v>
      </c>
      <c r="I31" s="4">
        <v>0.27</v>
      </c>
      <c r="J31" s="4">
        <v>0.06</v>
      </c>
      <c r="K31" s="1"/>
      <c r="M31" s="31">
        <f>4*D31</f>
        <v>0.16</v>
      </c>
      <c r="N31">
        <f>M31+24.3*M31</f>
        <v>4.048</v>
      </c>
      <c r="P31" t="s">
        <v>66</v>
      </c>
    </row>
    <row r="32" spans="2:16" x14ac:dyDescent="0.3">
      <c r="B32" s="3">
        <v>5</v>
      </c>
      <c r="C32" s="2" t="s">
        <v>16</v>
      </c>
      <c r="D32" s="3">
        <v>0</v>
      </c>
      <c r="E32" s="4">
        <v>0.34</v>
      </c>
      <c r="F32" s="4">
        <v>0.28000000000000003</v>
      </c>
      <c r="G32" s="4">
        <v>0.18</v>
      </c>
      <c r="H32" s="4">
        <v>0.2</v>
      </c>
      <c r="I32" s="4">
        <v>0.24</v>
      </c>
      <c r="J32" s="3">
        <v>0</v>
      </c>
      <c r="K32" s="1"/>
      <c r="M32" s="31"/>
      <c r="P32">
        <v>12</v>
      </c>
    </row>
    <row r="33" spans="2:14" x14ac:dyDescent="0.3">
      <c r="B33" s="2"/>
      <c r="C33" s="2" t="s">
        <v>17</v>
      </c>
      <c r="D33" s="4">
        <v>0.03</v>
      </c>
      <c r="E33" s="4">
        <v>0.17</v>
      </c>
      <c r="F33" s="4">
        <v>0.35</v>
      </c>
      <c r="G33" s="4">
        <v>0.26</v>
      </c>
      <c r="H33" s="4">
        <v>0.19</v>
      </c>
      <c r="I33" s="4">
        <v>0.18</v>
      </c>
      <c r="J33" s="4">
        <v>7.0000000000000007E-2</v>
      </c>
      <c r="K33" s="1"/>
      <c r="M33" s="31"/>
    </row>
    <row r="34" spans="2:14" x14ac:dyDescent="0.3">
      <c r="B34" s="2"/>
      <c r="C34" s="2" t="s">
        <v>15</v>
      </c>
      <c r="D34" s="4">
        <v>0.91</v>
      </c>
      <c r="E34" s="4">
        <v>1.85</v>
      </c>
      <c r="F34" s="4">
        <v>0.81</v>
      </c>
      <c r="G34" s="4">
        <v>2.99</v>
      </c>
      <c r="H34" s="4">
        <v>0.9</v>
      </c>
      <c r="I34" s="4">
        <v>1.51</v>
      </c>
      <c r="J34" s="4">
        <v>7.0000000000000007E-2</v>
      </c>
      <c r="K34" s="1"/>
      <c r="M34" s="31">
        <f>4*D34</f>
        <v>3.64</v>
      </c>
      <c r="N34">
        <f>M34+4*M34</f>
        <v>18.2</v>
      </c>
    </row>
    <row r="35" spans="2:14" x14ac:dyDescent="0.3">
      <c r="B35" s="3">
        <v>6</v>
      </c>
      <c r="C35" s="2" t="s">
        <v>16</v>
      </c>
      <c r="D35" s="4">
        <v>0.87</v>
      </c>
      <c r="E35" s="4">
        <v>0.64</v>
      </c>
      <c r="F35" s="4">
        <v>0.57999999999999996</v>
      </c>
      <c r="G35" s="4">
        <v>0.17</v>
      </c>
      <c r="H35" s="4">
        <v>0.5</v>
      </c>
      <c r="I35" s="4">
        <v>0.42</v>
      </c>
      <c r="J35" s="4">
        <v>7.0000000000000007E-2</v>
      </c>
      <c r="K35" s="1"/>
      <c r="M35" s="31"/>
    </row>
    <row r="36" spans="2:14" x14ac:dyDescent="0.3">
      <c r="B36" s="2"/>
      <c r="C36" s="2" t="s">
        <v>17</v>
      </c>
      <c r="D36" s="4">
        <v>0.45</v>
      </c>
      <c r="E36" s="4">
        <v>1.51</v>
      </c>
      <c r="F36" s="4">
        <v>0.88</v>
      </c>
      <c r="G36" s="4">
        <v>0.39</v>
      </c>
      <c r="H36" s="4">
        <v>0.76</v>
      </c>
      <c r="I36" s="4">
        <v>0.41</v>
      </c>
      <c r="J36" s="4">
        <v>0.15</v>
      </c>
      <c r="K36" s="2" t="s">
        <v>18</v>
      </c>
      <c r="M36" s="31"/>
    </row>
    <row r="37" spans="2:14" x14ac:dyDescent="0.3">
      <c r="B37" s="2"/>
      <c r="C37" s="2" t="s">
        <v>15</v>
      </c>
      <c r="D37" s="4">
        <v>3.45</v>
      </c>
      <c r="E37" s="4">
        <v>5.84</v>
      </c>
      <c r="F37" s="4">
        <v>6.07</v>
      </c>
      <c r="G37" s="4">
        <v>3.25</v>
      </c>
      <c r="H37" s="4">
        <v>3.47</v>
      </c>
      <c r="I37" s="4">
        <v>3.75</v>
      </c>
      <c r="J37" s="4">
        <v>0.97</v>
      </c>
      <c r="K37" s="2" t="s">
        <v>19</v>
      </c>
      <c r="M37" s="31">
        <f>4*D37</f>
        <v>13.8</v>
      </c>
      <c r="N37" s="31">
        <f>M37+7.34*M37</f>
        <v>115.092</v>
      </c>
    </row>
    <row r="38" spans="2:14" x14ac:dyDescent="0.3">
      <c r="B38" s="3">
        <v>7</v>
      </c>
      <c r="C38" s="2" t="s">
        <v>16</v>
      </c>
      <c r="D38" s="4">
        <v>2.5099999999999998</v>
      </c>
      <c r="E38" s="4">
        <v>3</v>
      </c>
      <c r="F38" s="4">
        <v>3.83</v>
      </c>
      <c r="G38" s="4">
        <v>2.15</v>
      </c>
      <c r="H38" s="4">
        <v>3.35</v>
      </c>
      <c r="I38" s="4">
        <v>2.13</v>
      </c>
      <c r="J38" s="4">
        <v>2.11</v>
      </c>
      <c r="K38" s="2"/>
      <c r="M38" s="31"/>
    </row>
    <row r="39" spans="2:14" x14ac:dyDescent="0.3">
      <c r="B39" s="2"/>
      <c r="C39" s="2" t="s">
        <v>17</v>
      </c>
      <c r="D39" s="4">
        <v>1.81</v>
      </c>
      <c r="E39" s="4">
        <v>2.2599999999999998</v>
      </c>
      <c r="F39" s="4">
        <v>1.88</v>
      </c>
      <c r="G39" s="4">
        <v>2.08</v>
      </c>
      <c r="H39" s="4">
        <v>2.64</v>
      </c>
      <c r="I39" s="4">
        <v>3.43</v>
      </c>
      <c r="J39" s="4">
        <v>1.33</v>
      </c>
      <c r="K39" s="2"/>
      <c r="M39" s="31"/>
    </row>
    <row r="40" spans="2:14" x14ac:dyDescent="0.3">
      <c r="B40" s="2"/>
      <c r="C40" s="2" t="s">
        <v>15</v>
      </c>
      <c r="D40" s="4">
        <v>6.76</v>
      </c>
      <c r="E40" s="4">
        <v>13.54</v>
      </c>
      <c r="F40" s="4">
        <v>14.29</v>
      </c>
      <c r="G40" s="4">
        <v>14.88</v>
      </c>
      <c r="H40" s="4">
        <v>13.05</v>
      </c>
      <c r="I40" s="4">
        <v>13.95</v>
      </c>
      <c r="J40" s="4">
        <v>7.47</v>
      </c>
      <c r="K40" s="2"/>
      <c r="M40" s="31">
        <f>4*D40</f>
        <v>27.04</v>
      </c>
    </row>
    <row r="41" spans="2:14" x14ac:dyDescent="0.3">
      <c r="B41" s="2" t="s">
        <v>20</v>
      </c>
      <c r="C41" s="2" t="s">
        <v>16</v>
      </c>
      <c r="D41" s="4">
        <v>6.41</v>
      </c>
      <c r="E41" s="4">
        <v>11.17</v>
      </c>
      <c r="F41" s="4">
        <v>12.84</v>
      </c>
      <c r="G41" s="4">
        <v>13.29</v>
      </c>
      <c r="H41" s="4">
        <v>12.53</v>
      </c>
      <c r="I41" s="4">
        <v>9.92</v>
      </c>
      <c r="J41" s="4">
        <v>7.49</v>
      </c>
      <c r="K41" s="2"/>
    </row>
    <row r="42" spans="2:14" x14ac:dyDescent="0.3">
      <c r="B42" s="2" t="s">
        <v>21</v>
      </c>
      <c r="C42" s="2" t="s">
        <v>17</v>
      </c>
      <c r="D42" s="4">
        <v>4.2300000000000004</v>
      </c>
      <c r="E42" s="4">
        <v>6.61</v>
      </c>
      <c r="F42" s="4">
        <v>8.31</v>
      </c>
      <c r="G42" s="4">
        <v>9.2899999999999991</v>
      </c>
      <c r="H42" s="4">
        <v>8.74</v>
      </c>
      <c r="I42" s="4">
        <v>9.59</v>
      </c>
      <c r="J42" s="4">
        <v>6.79</v>
      </c>
      <c r="K42" s="2"/>
    </row>
    <row r="47" spans="2:14" x14ac:dyDescent="0.3">
      <c r="B47" s="36" t="s">
        <v>22</v>
      </c>
      <c r="C47" s="36"/>
      <c r="D47" s="36"/>
      <c r="E47" s="36"/>
      <c r="F47" s="36"/>
      <c r="G47" s="36"/>
      <c r="H47" s="36"/>
      <c r="I47" s="36"/>
    </row>
    <row r="48" spans="2:14" x14ac:dyDescent="0.3">
      <c r="B48" s="36" t="s">
        <v>23</v>
      </c>
      <c r="C48" s="36"/>
      <c r="D48" s="36" t="s">
        <v>24</v>
      </c>
      <c r="E48" s="36"/>
      <c r="F48" s="36"/>
      <c r="G48" s="36"/>
      <c r="H48" s="36"/>
      <c r="I48" s="36"/>
    </row>
    <row r="49" spans="2:9" x14ac:dyDescent="0.3">
      <c r="B49" s="37">
        <v>1</v>
      </c>
      <c r="C49" s="36"/>
      <c r="D49" s="36" t="s">
        <v>25</v>
      </c>
      <c r="E49" s="36"/>
      <c r="F49" s="36"/>
      <c r="G49" s="36"/>
      <c r="H49" s="36"/>
      <c r="I49" s="36"/>
    </row>
    <row r="50" spans="2:9" x14ac:dyDescent="0.3">
      <c r="B50" s="37">
        <v>2</v>
      </c>
      <c r="C50" s="36"/>
      <c r="D50" s="36" t="s">
        <v>26</v>
      </c>
      <c r="E50" s="36"/>
      <c r="F50" s="36"/>
      <c r="G50" s="36"/>
      <c r="H50" s="36"/>
      <c r="I50" s="36"/>
    </row>
    <row r="51" spans="2:9" x14ac:dyDescent="0.3">
      <c r="B51" s="37">
        <v>3</v>
      </c>
      <c r="C51" s="36"/>
      <c r="D51" s="36" t="s">
        <v>27</v>
      </c>
      <c r="E51" s="36"/>
      <c r="F51" s="36"/>
      <c r="G51" s="36"/>
      <c r="H51" s="36"/>
      <c r="I51" s="36"/>
    </row>
    <row r="52" spans="2:9" x14ac:dyDescent="0.3">
      <c r="B52" s="37">
        <v>4</v>
      </c>
      <c r="C52" s="36"/>
      <c r="D52" s="36" t="s">
        <v>28</v>
      </c>
      <c r="E52" s="36"/>
      <c r="F52" s="36"/>
      <c r="G52" s="36"/>
      <c r="H52" s="36"/>
      <c r="I52" s="36"/>
    </row>
    <row r="53" spans="2:9" x14ac:dyDescent="0.3">
      <c r="B53" s="37">
        <v>5</v>
      </c>
      <c r="C53" s="36"/>
      <c r="D53" s="36" t="s">
        <v>29</v>
      </c>
      <c r="E53" s="36"/>
      <c r="F53" s="36"/>
      <c r="G53" s="36"/>
      <c r="H53" s="36"/>
      <c r="I53" s="36"/>
    </row>
    <row r="54" spans="2:9" x14ac:dyDescent="0.3">
      <c r="B54" s="37">
        <v>6</v>
      </c>
      <c r="C54" s="36"/>
      <c r="D54" s="36" t="s">
        <v>30</v>
      </c>
      <c r="E54" s="36"/>
      <c r="F54" s="36"/>
      <c r="G54" s="36"/>
      <c r="H54" s="36"/>
      <c r="I54" s="36"/>
    </row>
    <row r="55" spans="2:9" x14ac:dyDescent="0.3">
      <c r="B55" s="37">
        <v>7</v>
      </c>
      <c r="C55" s="36"/>
      <c r="D55" s="36" t="s">
        <v>31</v>
      </c>
      <c r="E55" s="36"/>
      <c r="F55" s="36"/>
      <c r="G55" s="36"/>
      <c r="H55" s="36"/>
      <c r="I55" s="36"/>
    </row>
    <row r="59" spans="2:9" x14ac:dyDescent="0.3">
      <c r="B59" s="36" t="s">
        <v>32</v>
      </c>
      <c r="C59" s="36"/>
      <c r="D59" s="36"/>
      <c r="E59" s="36"/>
      <c r="F59" s="36"/>
      <c r="G59" s="36"/>
      <c r="H59" s="36"/>
      <c r="I59" s="36"/>
    </row>
    <row r="60" spans="2:9" x14ac:dyDescent="0.3">
      <c r="B60" s="5"/>
      <c r="C60" s="5" t="s">
        <v>8</v>
      </c>
      <c r="D60" s="5" t="s">
        <v>9</v>
      </c>
      <c r="E60" s="5" t="s">
        <v>10</v>
      </c>
      <c r="F60" s="5" t="s">
        <v>11</v>
      </c>
      <c r="G60" s="5" t="s">
        <v>12</v>
      </c>
      <c r="H60" s="5" t="s">
        <v>13</v>
      </c>
      <c r="I60" s="5" t="s">
        <v>14</v>
      </c>
    </row>
    <row r="61" spans="2:9" x14ac:dyDescent="0.3">
      <c r="B61" s="5" t="s">
        <v>33</v>
      </c>
      <c r="C61" s="5"/>
      <c r="D61" s="5"/>
      <c r="E61" s="5"/>
      <c r="F61" s="5"/>
      <c r="G61" s="5"/>
      <c r="H61" s="5"/>
      <c r="I61" s="5"/>
    </row>
    <row r="62" spans="2:9" x14ac:dyDescent="0.3">
      <c r="B62" s="5"/>
      <c r="C62" s="36" t="s">
        <v>34</v>
      </c>
      <c r="D62" s="36"/>
      <c r="E62" s="36"/>
      <c r="F62" s="36"/>
      <c r="G62" s="36"/>
      <c r="H62" s="36"/>
      <c r="I62" s="36"/>
    </row>
    <row r="63" spans="2:9" x14ac:dyDescent="0.3">
      <c r="B63" s="5"/>
      <c r="C63" s="36" t="s">
        <v>35</v>
      </c>
      <c r="D63" s="36"/>
      <c r="E63" s="36"/>
      <c r="F63" s="5"/>
      <c r="G63" s="5"/>
      <c r="H63" s="5"/>
      <c r="I63" s="5"/>
    </row>
    <row r="64" spans="2:9" x14ac:dyDescent="0.3">
      <c r="B64" s="5" t="s">
        <v>36</v>
      </c>
      <c r="C64" s="6">
        <v>55.09</v>
      </c>
      <c r="D64" s="6">
        <v>55.17</v>
      </c>
      <c r="E64" s="6">
        <v>46.58</v>
      </c>
      <c r="F64" s="6">
        <v>60.62</v>
      </c>
      <c r="G64" s="6">
        <v>53.17</v>
      </c>
      <c r="H64" s="6">
        <v>56.85</v>
      </c>
      <c r="I64" s="6">
        <v>40.590000000000003</v>
      </c>
    </row>
    <row r="65" spans="2:10" x14ac:dyDescent="0.3">
      <c r="B65" s="5" t="s">
        <v>37</v>
      </c>
      <c r="C65" s="6">
        <v>52.27</v>
      </c>
      <c r="D65" s="6">
        <v>45.53</v>
      </c>
      <c r="E65" s="6">
        <v>41.85</v>
      </c>
      <c r="F65" s="6">
        <v>54.15</v>
      </c>
      <c r="G65" s="6">
        <v>40.840000000000003</v>
      </c>
      <c r="H65" s="6">
        <v>40.44</v>
      </c>
      <c r="I65" s="6">
        <v>61.05</v>
      </c>
    </row>
    <row r="66" spans="2:10" x14ac:dyDescent="0.3">
      <c r="B66" s="5" t="s">
        <v>38</v>
      </c>
      <c r="C66" s="6">
        <v>34.479999999999997</v>
      </c>
      <c r="D66" s="6">
        <v>53.84</v>
      </c>
      <c r="E66" s="6">
        <v>67.709999999999994</v>
      </c>
      <c r="F66" s="6">
        <v>50.47</v>
      </c>
      <c r="G66" s="6">
        <v>47.49</v>
      </c>
      <c r="H66" s="6">
        <v>78.13</v>
      </c>
      <c r="I66" s="6">
        <v>55.33</v>
      </c>
    </row>
    <row r="71" spans="2:10" x14ac:dyDescent="0.3">
      <c r="B71" s="36" t="s">
        <v>39</v>
      </c>
      <c r="C71" s="36"/>
      <c r="D71" s="36"/>
      <c r="E71" s="36"/>
      <c r="F71" s="36"/>
      <c r="G71" s="36"/>
      <c r="H71" s="36"/>
      <c r="I71" s="36"/>
      <c r="J71" s="36"/>
    </row>
    <row r="72" spans="2:10" x14ac:dyDescent="0.3">
      <c r="B72" s="7"/>
      <c r="C72" s="7"/>
      <c r="D72" s="7" t="s">
        <v>8</v>
      </c>
      <c r="E72" s="7" t="s">
        <v>9</v>
      </c>
      <c r="F72" s="7" t="s">
        <v>10</v>
      </c>
      <c r="G72" s="7" t="s">
        <v>11</v>
      </c>
      <c r="H72" s="7" t="s">
        <v>12</v>
      </c>
      <c r="I72" s="7" t="s">
        <v>13</v>
      </c>
      <c r="J72" s="7" t="s">
        <v>14</v>
      </c>
    </row>
    <row r="73" spans="2:10" x14ac:dyDescent="0.3">
      <c r="B73" s="7"/>
      <c r="C73" s="7" t="s">
        <v>33</v>
      </c>
      <c r="D73" s="36" t="s">
        <v>40</v>
      </c>
      <c r="E73" s="36"/>
      <c r="F73" s="36"/>
      <c r="G73" s="36"/>
      <c r="H73" s="36"/>
      <c r="I73" s="36"/>
      <c r="J73" s="7"/>
    </row>
    <row r="74" spans="2:10" x14ac:dyDescent="0.3">
      <c r="B74" s="7" t="s">
        <v>41</v>
      </c>
      <c r="C74" s="7" t="s">
        <v>36</v>
      </c>
      <c r="D74" s="8">
        <v>3</v>
      </c>
      <c r="E74" s="8">
        <v>4</v>
      </c>
      <c r="F74" s="8">
        <v>5</v>
      </c>
      <c r="G74" s="8">
        <v>5</v>
      </c>
      <c r="H74" s="8">
        <v>5</v>
      </c>
      <c r="I74" s="8">
        <v>6</v>
      </c>
      <c r="J74" s="8">
        <v>3</v>
      </c>
    </row>
    <row r="75" spans="2:10" x14ac:dyDescent="0.3">
      <c r="B75" s="7"/>
      <c r="C75" s="7" t="s">
        <v>37</v>
      </c>
      <c r="D75" s="8">
        <v>4</v>
      </c>
      <c r="E75" s="8">
        <v>6</v>
      </c>
      <c r="F75" s="8">
        <v>5</v>
      </c>
      <c r="G75" s="8">
        <v>6</v>
      </c>
      <c r="H75" s="8">
        <v>5</v>
      </c>
      <c r="I75" s="8">
        <v>5</v>
      </c>
      <c r="J75" s="8">
        <v>4</v>
      </c>
    </row>
    <row r="76" spans="2:10" x14ac:dyDescent="0.3">
      <c r="B76" s="7"/>
      <c r="C76" s="7" t="s">
        <v>38</v>
      </c>
      <c r="D76" s="8">
        <v>3</v>
      </c>
      <c r="E76" s="8">
        <v>4</v>
      </c>
      <c r="F76" s="8">
        <v>4</v>
      </c>
      <c r="G76" s="8">
        <v>4</v>
      </c>
      <c r="H76" s="8">
        <v>4</v>
      </c>
      <c r="I76" s="8">
        <v>4</v>
      </c>
      <c r="J76" s="8">
        <v>3</v>
      </c>
    </row>
    <row r="77" spans="2:10" x14ac:dyDescent="0.3">
      <c r="B77" s="7" t="s">
        <v>42</v>
      </c>
      <c r="C77" s="7" t="s">
        <v>36</v>
      </c>
      <c r="D77" s="8">
        <v>2</v>
      </c>
      <c r="E77" s="8">
        <v>4</v>
      </c>
      <c r="F77" s="8">
        <v>4</v>
      </c>
      <c r="G77" s="8">
        <v>4</v>
      </c>
      <c r="H77" s="8">
        <v>4</v>
      </c>
      <c r="I77" s="8">
        <v>4</v>
      </c>
      <c r="J77" s="8">
        <v>2</v>
      </c>
    </row>
    <row r="78" spans="2:10" x14ac:dyDescent="0.3">
      <c r="B78" s="7" t="s">
        <v>43</v>
      </c>
      <c r="C78" s="7" t="s">
        <v>37</v>
      </c>
      <c r="D78" s="8">
        <v>2</v>
      </c>
      <c r="E78" s="8">
        <v>4</v>
      </c>
      <c r="F78" s="8">
        <v>4</v>
      </c>
      <c r="G78" s="8">
        <v>4</v>
      </c>
      <c r="H78" s="8">
        <v>4</v>
      </c>
      <c r="I78" s="8">
        <v>4</v>
      </c>
      <c r="J78" s="8">
        <v>2</v>
      </c>
    </row>
    <row r="79" spans="2:10" x14ac:dyDescent="0.3">
      <c r="B79" s="7"/>
      <c r="C79" s="7" t="s">
        <v>38</v>
      </c>
      <c r="D79" s="8">
        <v>2</v>
      </c>
      <c r="E79" s="8">
        <v>4</v>
      </c>
      <c r="F79" s="8">
        <v>4</v>
      </c>
      <c r="G79" s="8">
        <v>4</v>
      </c>
      <c r="H79" s="8">
        <v>4</v>
      </c>
      <c r="I79" s="8">
        <v>4</v>
      </c>
      <c r="J79" s="8">
        <v>2</v>
      </c>
    </row>
    <row r="80" spans="2:10" x14ac:dyDescent="0.3">
      <c r="B80" s="7" t="s">
        <v>42</v>
      </c>
      <c r="C80" s="7" t="s">
        <v>36</v>
      </c>
      <c r="D80" s="8">
        <v>2</v>
      </c>
      <c r="E80" s="8">
        <v>3</v>
      </c>
      <c r="F80" s="8">
        <v>3</v>
      </c>
      <c r="G80" s="8">
        <v>4</v>
      </c>
      <c r="H80" s="8">
        <v>3</v>
      </c>
      <c r="I80" s="8">
        <v>3</v>
      </c>
      <c r="J80" s="8">
        <v>4</v>
      </c>
    </row>
    <row r="81" spans="2:10" x14ac:dyDescent="0.3">
      <c r="B81" s="7" t="s">
        <v>44</v>
      </c>
      <c r="C81" s="7" t="s">
        <v>37</v>
      </c>
      <c r="D81" s="8">
        <v>2</v>
      </c>
      <c r="E81" s="8">
        <v>3</v>
      </c>
      <c r="F81" s="8">
        <v>3</v>
      </c>
      <c r="G81" s="8">
        <v>4</v>
      </c>
      <c r="H81" s="8">
        <v>3</v>
      </c>
      <c r="I81" s="8">
        <v>3</v>
      </c>
      <c r="J81" s="8">
        <v>4</v>
      </c>
    </row>
    <row r="82" spans="2:10" x14ac:dyDescent="0.3">
      <c r="B82" s="7"/>
      <c r="C82" s="7" t="s">
        <v>38</v>
      </c>
      <c r="D82" s="8">
        <v>2</v>
      </c>
      <c r="E82" s="8">
        <v>3</v>
      </c>
      <c r="F82" s="8">
        <v>3</v>
      </c>
      <c r="G82" s="8">
        <v>4</v>
      </c>
      <c r="H82" s="8">
        <v>3</v>
      </c>
      <c r="I82" s="8">
        <v>3</v>
      </c>
      <c r="J82" s="8">
        <v>4</v>
      </c>
    </row>
    <row r="83" spans="2:10" x14ac:dyDescent="0.3">
      <c r="B83" s="7" t="s">
        <v>42</v>
      </c>
      <c r="C83" s="7" t="s">
        <v>36</v>
      </c>
      <c r="D83" s="8">
        <v>2</v>
      </c>
      <c r="E83" s="8">
        <v>4</v>
      </c>
      <c r="F83" s="8">
        <v>4</v>
      </c>
      <c r="G83" s="8">
        <v>4</v>
      </c>
      <c r="H83" s="8">
        <v>4</v>
      </c>
      <c r="I83" s="8">
        <v>4</v>
      </c>
      <c r="J83" s="8">
        <v>2</v>
      </c>
    </row>
    <row r="84" spans="2:10" x14ac:dyDescent="0.3">
      <c r="B84" s="7" t="s">
        <v>45</v>
      </c>
      <c r="C84" s="7" t="s">
        <v>37</v>
      </c>
      <c r="D84" s="8">
        <v>2</v>
      </c>
      <c r="E84" s="8">
        <v>3</v>
      </c>
      <c r="F84" s="8">
        <v>4</v>
      </c>
      <c r="G84" s="8">
        <v>4</v>
      </c>
      <c r="H84" s="8">
        <v>4</v>
      </c>
      <c r="I84" s="8">
        <v>3</v>
      </c>
      <c r="J84" s="8">
        <v>2</v>
      </c>
    </row>
    <row r="85" spans="2:10" x14ac:dyDescent="0.3">
      <c r="B85" s="7"/>
      <c r="C85" s="7" t="s">
        <v>38</v>
      </c>
      <c r="D85" s="8">
        <v>1</v>
      </c>
      <c r="E85" s="8">
        <v>2</v>
      </c>
      <c r="F85" s="8">
        <v>2</v>
      </c>
      <c r="G85" s="8">
        <v>3</v>
      </c>
      <c r="H85" s="8">
        <v>2</v>
      </c>
      <c r="I85" s="8">
        <v>3</v>
      </c>
      <c r="J85" s="8">
        <v>2</v>
      </c>
    </row>
    <row r="86" spans="2:10" x14ac:dyDescent="0.3">
      <c r="B86" s="7" t="s">
        <v>42</v>
      </c>
      <c r="C86" s="7" t="s">
        <v>36</v>
      </c>
      <c r="D86" s="8">
        <v>2</v>
      </c>
      <c r="E86" s="8">
        <v>3</v>
      </c>
      <c r="F86" s="8">
        <v>3</v>
      </c>
      <c r="G86" s="8">
        <v>3</v>
      </c>
      <c r="H86" s="8">
        <v>3</v>
      </c>
      <c r="I86" s="8">
        <v>3</v>
      </c>
      <c r="J86" s="8">
        <v>2</v>
      </c>
    </row>
    <row r="87" spans="2:10" x14ac:dyDescent="0.3">
      <c r="B87" s="7" t="s">
        <v>46</v>
      </c>
      <c r="C87" s="7" t="s">
        <v>37</v>
      </c>
      <c r="D87" s="8">
        <v>2</v>
      </c>
      <c r="E87" s="8">
        <v>2</v>
      </c>
      <c r="F87" s="8">
        <v>3</v>
      </c>
      <c r="G87" s="8">
        <v>3</v>
      </c>
      <c r="H87" s="8">
        <v>3</v>
      </c>
      <c r="I87" s="8">
        <v>2</v>
      </c>
      <c r="J87" s="8">
        <v>2</v>
      </c>
    </row>
    <row r="88" spans="2:10" x14ac:dyDescent="0.3">
      <c r="B88" s="7"/>
      <c r="C88" s="7" t="s">
        <v>38</v>
      </c>
      <c r="D88" s="8">
        <v>1</v>
      </c>
      <c r="E88" s="8">
        <v>2</v>
      </c>
      <c r="F88" s="8">
        <v>2</v>
      </c>
      <c r="G88" s="8">
        <v>2</v>
      </c>
      <c r="H88" s="8">
        <v>2</v>
      </c>
      <c r="I88" s="8">
        <v>2</v>
      </c>
      <c r="J88" s="8">
        <v>2</v>
      </c>
    </row>
  </sheetData>
  <mergeCells count="49">
    <mergeCell ref="C62:I62"/>
    <mergeCell ref="C63:E63"/>
    <mergeCell ref="B59:I59"/>
    <mergeCell ref="B71:J71"/>
    <mergeCell ref="D73:I73"/>
    <mergeCell ref="B55:C55"/>
    <mergeCell ref="D55:I55"/>
    <mergeCell ref="B48:C48"/>
    <mergeCell ref="D48:I48"/>
    <mergeCell ref="B49:C49"/>
    <mergeCell ref="D49:I49"/>
    <mergeCell ref="B50:C50"/>
    <mergeCell ref="D50:I50"/>
    <mergeCell ref="B51:C51"/>
    <mergeCell ref="D51:I51"/>
    <mergeCell ref="B52:C52"/>
    <mergeCell ref="D52:I52"/>
    <mergeCell ref="B2:K2"/>
    <mergeCell ref="B3:C3"/>
    <mergeCell ref="D3:E3"/>
    <mergeCell ref="F3:K3"/>
    <mergeCell ref="B16:K16"/>
    <mergeCell ref="B4:C4"/>
    <mergeCell ref="D4:E4"/>
    <mergeCell ref="F4:K4"/>
    <mergeCell ref="B5:C5"/>
    <mergeCell ref="D5:E5"/>
    <mergeCell ref="F5:K5"/>
    <mergeCell ref="B6:C6"/>
    <mergeCell ref="D6:E6"/>
    <mergeCell ref="F6:K6"/>
    <mergeCell ref="B10:C10"/>
    <mergeCell ref="D10:E10"/>
    <mergeCell ref="B17:K17"/>
    <mergeCell ref="B53:C53"/>
    <mergeCell ref="D53:I53"/>
    <mergeCell ref="B54:C54"/>
    <mergeCell ref="D54:I54"/>
    <mergeCell ref="B47:I47"/>
    <mergeCell ref="F10:K10"/>
    <mergeCell ref="B7:C7"/>
    <mergeCell ref="D7:E7"/>
    <mergeCell ref="F7:K7"/>
    <mergeCell ref="B8:C8"/>
    <mergeCell ref="D8:E8"/>
    <mergeCell ref="F8:K8"/>
    <mergeCell ref="B9:C9"/>
    <mergeCell ref="D9:E9"/>
    <mergeCell ref="F9:K9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C88905DDF8E04183C10D8B4B7F2798" ma:contentTypeVersion="12" ma:contentTypeDescription="Create a new document." ma:contentTypeScope="" ma:versionID="8b215603d90cf80e4b809a3f62d2d142">
  <xsd:schema xmlns:xsd="http://www.w3.org/2001/XMLSchema" xmlns:xs="http://www.w3.org/2001/XMLSchema" xmlns:p="http://schemas.microsoft.com/office/2006/metadata/properties" xmlns:ns3="13afd0a8-499a-4ffb-9494-87aa1c2e3d03" xmlns:ns4="e4fdd2ff-6914-445b-8263-4fae3211d5d6" targetNamespace="http://schemas.microsoft.com/office/2006/metadata/properties" ma:root="true" ma:fieldsID="e6184b7e688b3a9c657e330397b9a0fd" ns3:_="" ns4:_="">
    <xsd:import namespace="13afd0a8-499a-4ffb-9494-87aa1c2e3d03"/>
    <xsd:import namespace="e4fdd2ff-6914-445b-8263-4fae3211d5d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3afd0a8-499a-4ffb-9494-87aa1c2e3d0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fdd2ff-6914-445b-8263-4fae3211d5d6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0E5598C-4D55-45D6-90A0-F7875DC69D6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3afd0a8-499a-4ffb-9494-87aa1c2e3d03"/>
    <ds:schemaRef ds:uri="e4fdd2ff-6914-445b-8263-4fae3211d5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9AD5EF8-1A8F-41CA-9FE4-8239B330D45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DA641C5-9CC7-494D-A362-EF0BFBF6697B}">
  <ds:schemaRefs>
    <ds:schemaRef ds:uri="http://schemas.microsoft.com/office/2006/documentManagement/types"/>
    <ds:schemaRef ds:uri="http://www.w3.org/XML/1998/namespace"/>
    <ds:schemaRef ds:uri="http://schemas.openxmlformats.org/package/2006/metadata/core-properties"/>
    <ds:schemaRef ds:uri="13afd0a8-499a-4ffb-9494-87aa1c2e3d03"/>
    <ds:schemaRef ds:uri="http://purl.org/dc/dcmitype/"/>
    <ds:schemaRef ds:uri="http://schemas.microsoft.com/office/infopath/2007/PartnerControls"/>
    <ds:schemaRef ds:uri="e4fdd2ff-6914-445b-8263-4fae3211d5d6"/>
    <ds:schemaRef ds:uri="http://schemas.microsoft.com/office/2006/metadata/properties"/>
    <ds:schemaRef ds:uri="http://purl.org/dc/terms/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24</vt:i4>
      </vt:variant>
    </vt:vector>
  </HeadingPairs>
  <TitlesOfParts>
    <vt:vector size="26" baseType="lpstr">
      <vt:lpstr>Clean</vt:lpstr>
      <vt:lpstr>RAW</vt:lpstr>
      <vt:lpstr>ARate_1</vt:lpstr>
      <vt:lpstr>ARate_2</vt:lpstr>
      <vt:lpstr>ARate_3</vt:lpstr>
      <vt:lpstr>ARate_4</vt:lpstr>
      <vt:lpstr>ARate_5</vt:lpstr>
      <vt:lpstr>ARate_6</vt:lpstr>
      <vt:lpstr>ARate_7</vt:lpstr>
      <vt:lpstr>Arrive_P1</vt:lpstr>
      <vt:lpstr>Arrive_P2</vt:lpstr>
      <vt:lpstr>Arrive_P3</vt:lpstr>
      <vt:lpstr>Arrive_P4</vt:lpstr>
      <vt:lpstr>Arrive_P5</vt:lpstr>
      <vt:lpstr>Arrive_P6</vt:lpstr>
      <vt:lpstr>Arrive_P7</vt:lpstr>
      <vt:lpstr>Break_1</vt:lpstr>
      <vt:lpstr>Break_2</vt:lpstr>
      <vt:lpstr>Break_3</vt:lpstr>
      <vt:lpstr>Break_4</vt:lpstr>
      <vt:lpstr>Break_Curr</vt:lpstr>
      <vt:lpstr>Schdule_SACurr</vt:lpstr>
      <vt:lpstr>Schedule_SA1</vt:lpstr>
      <vt:lpstr>Schedule_SA2</vt:lpstr>
      <vt:lpstr>Schedule_SA3</vt:lpstr>
      <vt:lpstr>Schedule_SA4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2022-11-10T17:34:36Z</dcterms:created>
  <dcterms:modified xsi:type="dcterms:W3CDTF">2022-12-04T21:04:58Z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0x01010095C88905DDF8E04183C10D8B4B7F2798</vt:lpwstr>
  </property>
</Properties>
</file>