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0" windowWidth="14100" windowHeight="3915" activeTab="2"/>
  </bookViews>
  <sheets>
    <sheet name="All Items_NSA" sheetId="1" r:id="rId1"/>
    <sheet name="All Items_SA" sheetId="2" r:id="rId2"/>
    <sheet name="2017$Factors" sheetId="3" r:id="rId3"/>
    <sheet name="BLS Data Series _usedbyAddison" sheetId="4" r:id="rId4"/>
  </sheets>
  <calcPr calcId="145621"/>
</workbook>
</file>

<file path=xl/calcChain.xml><?xml version="1.0" encoding="utf-8"?>
<calcChain xmlns="http://schemas.openxmlformats.org/spreadsheetml/2006/main">
  <c r="S3" i="3" l="1"/>
  <c r="Q4" i="3"/>
  <c r="S4" i="3" s="1"/>
  <c r="Q5" i="3" l="1"/>
  <c r="S5" i="3" s="1"/>
  <c r="B4" i="3"/>
  <c r="B5" i="3"/>
  <c r="B6" i="3"/>
  <c r="B7" i="3"/>
  <c r="G4" i="3"/>
  <c r="F4" i="3"/>
  <c r="B3" i="3"/>
  <c r="I21" i="3"/>
  <c r="H21" i="3"/>
  <c r="I20" i="3"/>
  <c r="H20" i="3"/>
  <c r="I19" i="3"/>
  <c r="H19" i="3"/>
  <c r="I18" i="3"/>
  <c r="H18" i="3"/>
  <c r="I17" i="3"/>
  <c r="H17" i="3"/>
  <c r="I16" i="3"/>
  <c r="H16" i="3"/>
  <c r="I15" i="3"/>
  <c r="H15" i="3"/>
  <c r="I14" i="3"/>
  <c r="H14" i="3"/>
  <c r="I13" i="3"/>
  <c r="H13" i="3"/>
  <c r="I12" i="3"/>
  <c r="H12" i="3"/>
  <c r="I11" i="3"/>
  <c r="H11" i="3"/>
  <c r="I10" i="3"/>
  <c r="H10" i="3"/>
  <c r="I9" i="3"/>
  <c r="H9" i="3"/>
  <c r="I4" i="3"/>
  <c r="H4" i="3"/>
  <c r="J4" i="3" s="1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P36" i="4"/>
  <c r="P41" i="4"/>
  <c r="Q41" i="4"/>
  <c r="R41" i="4"/>
  <c r="S41" i="4"/>
  <c r="T41" i="4"/>
  <c r="U41" i="4"/>
  <c r="V41" i="4"/>
  <c r="W41" i="4"/>
  <c r="X41" i="4"/>
  <c r="Y41" i="4"/>
  <c r="Z41" i="4"/>
  <c r="AA41" i="4"/>
  <c r="AB41" i="4"/>
  <c r="AC41" i="4"/>
  <c r="P42" i="4"/>
  <c r="Q42" i="4"/>
  <c r="R42" i="4"/>
  <c r="S42" i="4"/>
  <c r="T42" i="4"/>
  <c r="U42" i="4"/>
  <c r="V42" i="4"/>
  <c r="W42" i="4"/>
  <c r="X42" i="4"/>
  <c r="Y42" i="4"/>
  <c r="Z42" i="4"/>
  <c r="AA42" i="4"/>
  <c r="AB42" i="4"/>
  <c r="AC42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AC43" i="4"/>
  <c r="P44" i="4"/>
  <c r="Q44" i="4"/>
  <c r="R44" i="4"/>
  <c r="S44" i="4"/>
  <c r="T44" i="4"/>
  <c r="U44" i="4"/>
  <c r="V44" i="4"/>
  <c r="W44" i="4"/>
  <c r="X44" i="4"/>
  <c r="Y44" i="4"/>
  <c r="Z44" i="4"/>
  <c r="AA44" i="4"/>
  <c r="AB44" i="4"/>
  <c r="AC44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P46" i="4"/>
  <c r="Q46" i="4"/>
  <c r="R46" i="4"/>
  <c r="S46" i="4"/>
  <c r="T46" i="4"/>
  <c r="U46" i="4"/>
  <c r="V46" i="4"/>
  <c r="W46" i="4"/>
  <c r="X46" i="4"/>
  <c r="Y46" i="4"/>
  <c r="Z46" i="4"/>
  <c r="AA46" i="4"/>
  <c r="AB46" i="4"/>
  <c r="AC46" i="4"/>
  <c r="P47" i="4"/>
  <c r="Q47" i="4"/>
  <c r="R47" i="4"/>
  <c r="S47" i="4"/>
  <c r="T47" i="4"/>
  <c r="U47" i="4"/>
  <c r="V47" i="4"/>
  <c r="W47" i="4"/>
  <c r="X47" i="4"/>
  <c r="Y47" i="4"/>
  <c r="Z47" i="4"/>
  <c r="AA47" i="4"/>
  <c r="AB47" i="4"/>
  <c r="AC47" i="4"/>
  <c r="P48" i="4"/>
  <c r="Q48" i="4"/>
  <c r="R48" i="4"/>
  <c r="S48" i="4"/>
  <c r="T48" i="4"/>
  <c r="U48" i="4"/>
  <c r="V48" i="4"/>
  <c r="W48" i="4"/>
  <c r="X48" i="4"/>
  <c r="Y48" i="4"/>
  <c r="Z48" i="4"/>
  <c r="AA48" i="4"/>
  <c r="AB48" i="4"/>
  <c r="AC48" i="4"/>
  <c r="P49" i="4"/>
  <c r="Q49" i="4"/>
  <c r="R49" i="4"/>
  <c r="S49" i="4"/>
  <c r="T49" i="4"/>
  <c r="U49" i="4"/>
  <c r="V49" i="4"/>
  <c r="W49" i="4"/>
  <c r="X49" i="4"/>
  <c r="Y49" i="4"/>
  <c r="Z49" i="4"/>
  <c r="AA49" i="4"/>
  <c r="AB49" i="4"/>
  <c r="AC49" i="4"/>
  <c r="P50" i="4"/>
  <c r="Q50" i="4"/>
  <c r="R50" i="4"/>
  <c r="S50" i="4"/>
  <c r="T50" i="4"/>
  <c r="U50" i="4"/>
  <c r="V50" i="4"/>
  <c r="W50" i="4"/>
  <c r="X50" i="4"/>
  <c r="Y50" i="4"/>
  <c r="Z50" i="4"/>
  <c r="AA50" i="4"/>
  <c r="AB50" i="4"/>
  <c r="AC50" i="4"/>
  <c r="P51" i="4"/>
  <c r="Q51" i="4"/>
  <c r="R51" i="4"/>
  <c r="S51" i="4"/>
  <c r="T51" i="4"/>
  <c r="U51" i="4"/>
  <c r="V51" i="4"/>
  <c r="W51" i="4"/>
  <c r="X51" i="4"/>
  <c r="Y51" i="4"/>
  <c r="Z51" i="4"/>
  <c r="AA51" i="4"/>
  <c r="AB51" i="4"/>
  <c r="AC51" i="4"/>
  <c r="P52" i="4"/>
  <c r="Q52" i="4"/>
  <c r="R52" i="4"/>
  <c r="S52" i="4"/>
  <c r="T52" i="4"/>
  <c r="U52" i="4"/>
  <c r="V52" i="4"/>
  <c r="W52" i="4"/>
  <c r="X52" i="4"/>
  <c r="Y52" i="4"/>
  <c r="Z52" i="4"/>
  <c r="AA52" i="4"/>
  <c r="AB52" i="4"/>
  <c r="AC52" i="4"/>
  <c r="P53" i="4"/>
  <c r="Q53" i="4"/>
  <c r="R53" i="4"/>
  <c r="S53" i="4"/>
  <c r="T53" i="4"/>
  <c r="U53" i="4"/>
  <c r="V53" i="4"/>
  <c r="W53" i="4"/>
  <c r="X53" i="4"/>
  <c r="Y53" i="4"/>
  <c r="Z53" i="4"/>
  <c r="AA53" i="4"/>
  <c r="AB53" i="4"/>
  <c r="AC53" i="4"/>
  <c r="K4" i="3" l="1"/>
  <c r="B20" i="3"/>
  <c r="B9" i="3"/>
  <c r="B10" i="3"/>
  <c r="B11" i="3"/>
  <c r="B12" i="3"/>
  <c r="B13" i="3"/>
  <c r="B14" i="3"/>
  <c r="B15" i="3"/>
  <c r="B16" i="3"/>
  <c r="B17" i="3"/>
  <c r="B18" i="3"/>
  <c r="B19" i="3"/>
  <c r="B8" i="3"/>
  <c r="T63" i="4" l="1"/>
  <c r="AB63" i="4"/>
  <c r="U63" i="4"/>
  <c r="AC63" i="4"/>
  <c r="V63" i="4"/>
  <c r="W63" i="4"/>
  <c r="F16" i="3"/>
  <c r="J16" i="3" s="1"/>
  <c r="P63" i="4"/>
  <c r="X63" i="4"/>
  <c r="G16" i="3"/>
  <c r="K16" i="3" s="1"/>
  <c r="S63" i="4"/>
  <c r="AA63" i="4"/>
  <c r="Y63" i="4"/>
  <c r="Q63" i="4"/>
  <c r="R63" i="4"/>
  <c r="Z63" i="4"/>
  <c r="V60" i="4"/>
  <c r="W60" i="4"/>
  <c r="P60" i="4"/>
  <c r="X60" i="4"/>
  <c r="Q60" i="4"/>
  <c r="Y60" i="4"/>
  <c r="R60" i="4"/>
  <c r="Z60" i="4"/>
  <c r="G13" i="3"/>
  <c r="K13" i="3" s="1"/>
  <c r="U60" i="4"/>
  <c r="AC60" i="4"/>
  <c r="F13" i="3"/>
  <c r="J13" i="3" s="1"/>
  <c r="T60" i="4"/>
  <c r="AB60" i="4"/>
  <c r="AA60" i="4"/>
  <c r="S60" i="4"/>
  <c r="V64" i="4"/>
  <c r="W64" i="4"/>
  <c r="P64" i="4"/>
  <c r="X64" i="4"/>
  <c r="Q64" i="4"/>
  <c r="Y64" i="4"/>
  <c r="R64" i="4"/>
  <c r="Z64" i="4"/>
  <c r="G17" i="3"/>
  <c r="K17" i="3" s="1"/>
  <c r="U64" i="4"/>
  <c r="AC64" i="4"/>
  <c r="AB64" i="4"/>
  <c r="T64" i="4"/>
  <c r="F17" i="3"/>
  <c r="J17" i="3" s="1"/>
  <c r="S64" i="4"/>
  <c r="AA64" i="4"/>
  <c r="AB68" i="4"/>
  <c r="U68" i="4"/>
  <c r="AC68" i="4"/>
  <c r="V68" i="4"/>
  <c r="P68" i="4"/>
  <c r="X68" i="4"/>
  <c r="G21" i="3"/>
  <c r="K21" i="3" s="1"/>
  <c r="S68" i="4"/>
  <c r="AA68" i="4"/>
  <c r="T68" i="4"/>
  <c r="Q68" i="4"/>
  <c r="W68" i="4"/>
  <c r="Y68" i="4"/>
  <c r="R68" i="4"/>
  <c r="F21" i="3"/>
  <c r="J21" i="3" s="1"/>
  <c r="Z68" i="4"/>
  <c r="R62" i="4"/>
  <c r="Z62" i="4"/>
  <c r="S62" i="4"/>
  <c r="AA62" i="4"/>
  <c r="F15" i="3"/>
  <c r="J15" i="3" s="1"/>
  <c r="T62" i="4"/>
  <c r="AB62" i="4"/>
  <c r="G15" i="3"/>
  <c r="K15" i="3" s="1"/>
  <c r="U62" i="4"/>
  <c r="AC62" i="4"/>
  <c r="V62" i="4"/>
  <c r="Q62" i="4"/>
  <c r="Y62" i="4"/>
  <c r="X62" i="4"/>
  <c r="P62" i="4"/>
  <c r="W62" i="4"/>
  <c r="F14" i="3"/>
  <c r="J14" i="3" s="1"/>
  <c r="P61" i="4"/>
  <c r="X61" i="4"/>
  <c r="G14" i="3"/>
  <c r="K14" i="3" s="1"/>
  <c r="Q61" i="4"/>
  <c r="Y61" i="4"/>
  <c r="R61" i="4"/>
  <c r="Z61" i="4"/>
  <c r="S61" i="4"/>
  <c r="AA61" i="4"/>
  <c r="T61" i="4"/>
  <c r="AB61" i="4"/>
  <c r="W61" i="4"/>
  <c r="U61" i="4"/>
  <c r="V61" i="4"/>
  <c r="AC61" i="4"/>
  <c r="G9" i="3"/>
  <c r="K9" i="3" s="1"/>
  <c r="V56" i="4"/>
  <c r="F9" i="3"/>
  <c r="J9" i="3" s="1"/>
  <c r="W56" i="4"/>
  <c r="P56" i="4"/>
  <c r="X56" i="4"/>
  <c r="Q56" i="4"/>
  <c r="Y56" i="4"/>
  <c r="R56" i="4"/>
  <c r="Z56" i="4"/>
  <c r="S56" i="4"/>
  <c r="AA56" i="4"/>
  <c r="U56" i="4"/>
  <c r="AC56" i="4"/>
  <c r="T56" i="4"/>
  <c r="AB56" i="4"/>
  <c r="X67" i="4"/>
  <c r="Q67" i="4"/>
  <c r="Y67" i="4"/>
  <c r="F20" i="3"/>
  <c r="J20" i="3" s="1"/>
  <c r="S67" i="4"/>
  <c r="AA67" i="4"/>
  <c r="G20" i="3"/>
  <c r="K20" i="3" s="1"/>
  <c r="V67" i="4"/>
  <c r="P67" i="4"/>
  <c r="W67" i="4"/>
  <c r="Z67" i="4"/>
  <c r="AB67" i="4"/>
  <c r="AC67" i="4"/>
  <c r="T67" i="4"/>
  <c r="R67" i="4"/>
  <c r="U67" i="4"/>
  <c r="T59" i="4"/>
  <c r="AB59" i="4"/>
  <c r="U59" i="4"/>
  <c r="AC59" i="4"/>
  <c r="V59" i="4"/>
  <c r="W59" i="4"/>
  <c r="F12" i="3"/>
  <c r="J12" i="3" s="1"/>
  <c r="P59" i="4"/>
  <c r="X59" i="4"/>
  <c r="G12" i="3"/>
  <c r="K12" i="3" s="1"/>
  <c r="S59" i="4"/>
  <c r="AA59" i="4"/>
  <c r="Q59" i="4"/>
  <c r="R59" i="4"/>
  <c r="Y59" i="4"/>
  <c r="Z59" i="4"/>
  <c r="R66" i="4"/>
  <c r="Z66" i="4"/>
  <c r="S66" i="4"/>
  <c r="AA66" i="4"/>
  <c r="F19" i="3"/>
  <c r="J19" i="3" s="1"/>
  <c r="T66" i="4"/>
  <c r="AB66" i="4"/>
  <c r="G19" i="3"/>
  <c r="K19" i="3" s="1"/>
  <c r="U66" i="4"/>
  <c r="V66" i="4"/>
  <c r="Q66" i="4"/>
  <c r="Y66" i="4"/>
  <c r="X66" i="4"/>
  <c r="P66" i="4"/>
  <c r="W66" i="4"/>
  <c r="AC66" i="4"/>
  <c r="R58" i="4"/>
  <c r="Z58" i="4"/>
  <c r="S58" i="4"/>
  <c r="AA58" i="4"/>
  <c r="F11" i="3"/>
  <c r="J11" i="3" s="1"/>
  <c r="T58" i="4"/>
  <c r="AB58" i="4"/>
  <c r="G11" i="3"/>
  <c r="K11" i="3" s="1"/>
  <c r="U58" i="4"/>
  <c r="AC58" i="4"/>
  <c r="V58" i="4"/>
  <c r="Q58" i="4"/>
  <c r="Y58" i="4"/>
  <c r="P58" i="4"/>
  <c r="W58" i="4"/>
  <c r="X58" i="4"/>
  <c r="F18" i="3"/>
  <c r="J18" i="3" s="1"/>
  <c r="X65" i="4"/>
  <c r="G18" i="3"/>
  <c r="K18" i="3" s="1"/>
  <c r="Q65" i="4"/>
  <c r="Y65" i="4"/>
  <c r="R65" i="4"/>
  <c r="Z65" i="4"/>
  <c r="S65" i="4"/>
  <c r="AA65" i="4"/>
  <c r="T65" i="4"/>
  <c r="AB65" i="4"/>
  <c r="W65" i="4"/>
  <c r="P65" i="4"/>
  <c r="U65" i="4"/>
  <c r="V65" i="4"/>
  <c r="AC65" i="4"/>
  <c r="F10" i="3"/>
  <c r="J10" i="3" s="1"/>
  <c r="P57" i="4"/>
  <c r="X57" i="4"/>
  <c r="G10" i="3"/>
  <c r="K10" i="3" s="1"/>
  <c r="Q57" i="4"/>
  <c r="Y57" i="4"/>
  <c r="R57" i="4"/>
  <c r="Z57" i="4"/>
  <c r="S57" i="4"/>
  <c r="AA57" i="4"/>
  <c r="T57" i="4"/>
  <c r="AB57" i="4"/>
  <c r="W57" i="4"/>
  <c r="U57" i="4"/>
  <c r="V57" i="4"/>
  <c r="AC57" i="4"/>
</calcChain>
</file>

<file path=xl/sharedStrings.xml><?xml version="1.0" encoding="utf-8"?>
<sst xmlns="http://schemas.openxmlformats.org/spreadsheetml/2006/main" count="99" uniqueCount="64">
  <si>
    <t>Consumer Price Index Research Series Using Current Methods (CPI-U-RS)</t>
  </si>
  <si>
    <t>U.S. city average</t>
  </si>
  <si>
    <t>All items</t>
  </si>
  <si>
    <t>December 1977=100</t>
  </si>
  <si>
    <t>YEAR</t>
  </si>
  <si>
    <r>
      <rPr>
        <sz val="11"/>
        <rFont val="Calibri"/>
        <family val="2"/>
        <scheme val="minor"/>
      </rPr>
      <t>JAN</t>
    </r>
  </si>
  <si>
    <r>
      <rPr>
        <sz val="11"/>
        <rFont val="Calibri"/>
        <family val="2"/>
        <scheme val="minor"/>
      </rPr>
      <t>FEB</t>
    </r>
  </si>
  <si>
    <r>
      <rPr>
        <sz val="11"/>
        <rFont val="Calibri"/>
        <family val="2"/>
        <scheme val="minor"/>
      </rPr>
      <t>MAR</t>
    </r>
  </si>
  <si>
    <r>
      <rPr>
        <sz val="11"/>
        <rFont val="Calibri"/>
        <family val="2"/>
        <scheme val="minor"/>
      </rPr>
      <t>APR</t>
    </r>
  </si>
  <si>
    <r>
      <rPr>
        <sz val="11"/>
        <rFont val="Calibri"/>
        <family val="2"/>
        <scheme val="minor"/>
      </rPr>
      <t>MAY</t>
    </r>
  </si>
  <si>
    <r>
      <rPr>
        <sz val="11"/>
        <rFont val="Calibri"/>
        <family val="2"/>
        <scheme val="minor"/>
      </rPr>
      <t>JUNE</t>
    </r>
  </si>
  <si>
    <r>
      <rPr>
        <sz val="11"/>
        <rFont val="Calibri"/>
        <family val="2"/>
        <scheme val="minor"/>
      </rPr>
      <t>JULY</t>
    </r>
  </si>
  <si>
    <r>
      <rPr>
        <sz val="11"/>
        <rFont val="Calibri"/>
        <family val="2"/>
        <scheme val="minor"/>
      </rPr>
      <t>AUG</t>
    </r>
  </si>
  <si>
    <r>
      <rPr>
        <sz val="11"/>
        <rFont val="Calibri"/>
        <family val="2"/>
        <scheme val="minor"/>
      </rPr>
      <t>SEP</t>
    </r>
  </si>
  <si>
    <r>
      <rPr>
        <sz val="11"/>
        <rFont val="Calibri"/>
        <family val="2"/>
        <scheme val="minor"/>
      </rPr>
      <t>OCT</t>
    </r>
  </si>
  <si>
    <r>
      <rPr>
        <sz val="11"/>
        <rFont val="Calibri"/>
        <family val="2"/>
        <scheme val="minor"/>
      </rPr>
      <t>NOV</t>
    </r>
  </si>
  <si>
    <r>
      <rPr>
        <sz val="11"/>
        <rFont val="Calibri"/>
        <family val="2"/>
        <scheme val="minor"/>
      </rPr>
      <t>DEC</t>
    </r>
  </si>
  <si>
    <r>
      <rPr>
        <sz val="11"/>
        <rFont val="Calibri"/>
        <family val="2"/>
        <scheme val="minor"/>
      </rPr>
      <t>AVG</t>
    </r>
  </si>
  <si>
    <t>Seasonally adjusted</t>
  </si>
  <si>
    <t>Not seasonally adjusted</t>
  </si>
  <si>
    <t>Year</t>
  </si>
  <si>
    <t>Adjustment to 2017</t>
  </si>
  <si>
    <t>https://www.census.gov/programs-surveys/acs/guidance/comparing-acs-data/2017.html</t>
  </si>
  <si>
    <t>https://www.bls.gov/cpi/research-series/home.htm</t>
  </si>
  <si>
    <t>https://acsdatacommunity.prb.org/acs-data-issues/measuring-trends-over-time-with-acs-data/f/8/t/16</t>
  </si>
  <si>
    <t>Source data for adjustment from BLS</t>
  </si>
  <si>
    <t>discussion, including possibilities for PUMS usage that better handles sampling of months that fold in prior year than data year</t>
  </si>
  <si>
    <t>Census Guidance. Including magic number for 2000-to-2017 factor</t>
  </si>
  <si>
    <t>HALF2</t>
  </si>
  <si>
    <t>HALF1</t>
  </si>
  <si>
    <t>Dec</t>
  </si>
  <si>
    <t>Nov</t>
  </si>
  <si>
    <t>Oct</t>
  </si>
  <si>
    <t>Sep</t>
  </si>
  <si>
    <t>Aug</t>
  </si>
  <si>
    <t>Jul</t>
  </si>
  <si>
    <t>Jun</t>
  </si>
  <si>
    <t>May</t>
  </si>
  <si>
    <t>Apr</t>
  </si>
  <si>
    <t>Mar</t>
  </si>
  <si>
    <t>Feb</t>
  </si>
  <si>
    <t>Jan</t>
  </si>
  <si>
    <t>1977 to 2019</t>
  </si>
  <si>
    <t>Years:</t>
  </si>
  <si>
    <t>1982-84=100</t>
  </si>
  <si>
    <t>Base Period:</t>
  </si>
  <si>
    <t>Item:</t>
  </si>
  <si>
    <t>Area:</t>
  </si>
  <si>
    <t>All items in U.S. city average, all urban consumers, not seasonally adjusted</t>
  </si>
  <si>
    <t>Series Title:</t>
  </si>
  <si>
    <t>Not Seasonally Adjusted</t>
  </si>
  <si>
    <t>CUUR0000SA0</t>
  </si>
  <si>
    <t>Series Id:</t>
  </si>
  <si>
    <t>Original Data Value</t>
  </si>
  <si>
    <t>CPI-All Urban Consumers (Current Series)</t>
  </si>
  <si>
    <t>ACS Guidance</t>
  </si>
  <si>
    <t>year</t>
  </si>
  <si>
    <t>Difference</t>
  </si>
  <si>
    <t>Addison BLS Jan factors</t>
  </si>
  <si>
    <t>Special ACS to Decennial Adjustment factor (2017$)</t>
  </si>
  <si>
    <t>Notes</t>
  </si>
  <si>
    <t>numeratorfor factor is 2017</t>
  </si>
  <si>
    <t>denominator for factor is data year</t>
  </si>
  <si>
    <t>*test on ramifications of factor choices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</si>
</sst>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(&quot;$&quot;* #,##0.00_);_(&quot;$&quot;* \(#,##0.00\);_(&quot;$&quot;* &quot;-&quot;??_);_(@_)"/>
    <numFmt numFmtId="164" formatCode="0.0"/>
    <numFmt numFmtId="165" formatCode="###0;###0"/>
    <numFmt numFmtId="166" formatCode="###0.0;###0.0"/>
    <numFmt numFmtId="167" formatCode="#0.000"/>
    <numFmt numFmtId="168" formatCode="#0.0"/>
    <numFmt numFmtId="169" formatCode="_(&quot;$&quot;* #,##0_);_(&quot;$&quot;* \(#,##0\);_(&quot;$&quot;* &quot;-&quot;??_);_(@_)"/>
  </numFmts>
  <fonts count="13" x14ac:knownFonts="1">
    <font>
      <sz val="10"/>
      <color rgb="FF000000"/>
      <name val="Times New Roman"/>
      <charset val="204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Times New Roman"/>
      <family val="1"/>
    </font>
    <font>
      <u/>
      <sz val="10"/>
      <color theme="10"/>
      <name val="Times New Roman"/>
      <family val="1"/>
    </font>
    <font>
      <b/>
      <sz val="10"/>
      <color rgb="FF000000"/>
      <name val="Times New Roman"/>
      <family val="1"/>
    </font>
    <font>
      <sz val="10"/>
      <color rgb="FF000000"/>
      <name val="Times New Roman"/>
      <charset val="204"/>
    </font>
    <font>
      <sz val="11"/>
      <color indexed="8"/>
      <name val="Calibri"/>
      <family val="2"/>
      <scheme val="minor"/>
    </font>
    <font>
      <sz val="10"/>
      <color indexed="8"/>
      <name val="Arial"/>
    </font>
    <font>
      <b/>
      <sz val="10"/>
      <color indexed="8"/>
      <name val="Arial"/>
    </font>
    <font>
      <b/>
      <sz val="12"/>
      <color indexed="8"/>
      <name val="Arial"/>
    </font>
    <font>
      <b/>
      <sz val="10"/>
      <color rgb="FFFF0000"/>
      <name val="Times New Roman"/>
      <family val="1"/>
    </font>
    <font>
      <sz val="10"/>
      <color rgb="FFFF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44" fontId="6" fillId="0" borderId="0" applyFont="0" applyFill="0" applyBorder="0" applyAlignment="0" applyProtection="0"/>
    <xf numFmtId="0" fontId="7" fillId="0" borderId="0"/>
  </cellStyleXfs>
  <cellXfs count="51">
    <xf numFmtId="0" fontId="0" fillId="0" borderId="0" xfId="0" applyFill="1" applyBorder="1" applyAlignment="1">
      <alignment horizontal="left" vertical="top"/>
    </xf>
    <xf numFmtId="0" fontId="1" fillId="0" borderId="0" xfId="0" applyFont="1"/>
    <xf numFmtId="0" fontId="1" fillId="0" borderId="0" xfId="0" applyFont="1" applyFill="1" applyBorder="1" applyAlignment="1">
      <alignment horizontal="left" vertical="top"/>
    </xf>
    <xf numFmtId="0" fontId="2" fillId="0" borderId="0" xfId="0" applyFont="1"/>
    <xf numFmtId="1" fontId="1" fillId="0" borderId="0" xfId="0" applyNumberFormat="1" applyFont="1"/>
    <xf numFmtId="164" fontId="1" fillId="0" borderId="0" xfId="0" applyNumberFormat="1" applyFont="1"/>
    <xf numFmtId="165" fontId="1" fillId="0" borderId="0" xfId="0" applyNumberFormat="1" applyFont="1"/>
    <xf numFmtId="166" fontId="1" fillId="0" borderId="0" xfId="0" applyNumberFormat="1" applyFont="1"/>
    <xf numFmtId="0" fontId="7" fillId="0" borderId="0" xfId="3"/>
    <xf numFmtId="167" fontId="8" fillId="0" borderId="0" xfId="3" applyNumberFormat="1" applyFont="1" applyFill="1" applyAlignment="1">
      <alignment horizontal="right"/>
    </xf>
    <xf numFmtId="0" fontId="9" fillId="0" borderId="0" xfId="3" applyFont="1" applyFill="1" applyAlignment="1">
      <alignment horizontal="left"/>
    </xf>
    <xf numFmtId="168" fontId="8" fillId="0" borderId="0" xfId="3" applyNumberFormat="1" applyFont="1" applyFill="1" applyAlignment="1">
      <alignment horizontal="right"/>
    </xf>
    <xf numFmtId="0" fontId="9" fillId="0" borderId="1" xfId="3" applyFont="1" applyFill="1" applyBorder="1" applyAlignment="1">
      <alignment horizontal="center" wrapText="1"/>
    </xf>
    <xf numFmtId="0" fontId="9" fillId="0" borderId="0" xfId="3" applyFont="1" applyFill="1" applyAlignment="1">
      <alignment horizontal="left" vertical="top" wrapText="1"/>
    </xf>
    <xf numFmtId="0" fontId="7" fillId="2" borderId="0" xfId="3" applyFill="1"/>
    <xf numFmtId="0" fontId="7" fillId="0" borderId="0" xfId="3" applyFill="1"/>
    <xf numFmtId="169" fontId="0" fillId="0" borderId="0" xfId="2" applyNumberFormat="1" applyFont="1" applyFill="1" applyBorder="1" applyAlignment="1">
      <alignment horizontal="left" vertical="top"/>
    </xf>
    <xf numFmtId="169" fontId="5" fillId="0" borderId="6" xfId="2" applyNumberFormat="1" applyFont="1" applyFill="1" applyBorder="1" applyAlignment="1">
      <alignment horizontal="left" vertical="top"/>
    </xf>
    <xf numFmtId="169" fontId="5" fillId="0" borderId="7" xfId="2" applyNumberFormat="1" applyFont="1" applyFill="1" applyBorder="1" applyAlignment="1">
      <alignment horizontal="left" vertical="top"/>
    </xf>
    <xf numFmtId="169" fontId="5" fillId="0" borderId="5" xfId="2" applyNumberFormat="1" applyFont="1" applyFill="1" applyBorder="1" applyAlignment="1">
      <alignment horizontal="left" vertical="top"/>
    </xf>
    <xf numFmtId="169" fontId="0" fillId="0" borderId="8" xfId="2" applyNumberFormat="1" applyFont="1" applyFill="1" applyBorder="1" applyAlignment="1">
      <alignment horizontal="left" vertical="top"/>
    </xf>
    <xf numFmtId="169" fontId="0" fillId="0" borderId="9" xfId="2" applyNumberFormat="1" applyFont="1" applyFill="1" applyBorder="1" applyAlignment="1">
      <alignment horizontal="left" vertical="top"/>
    </xf>
    <xf numFmtId="169" fontId="0" fillId="0" borderId="5" xfId="2" applyNumberFormat="1" applyFont="1" applyFill="1" applyBorder="1" applyAlignment="1">
      <alignment horizontal="left" vertical="top"/>
    </xf>
    <xf numFmtId="169" fontId="0" fillId="0" borderId="7" xfId="2" applyNumberFormat="1" applyFont="1" applyFill="1" applyBorder="1" applyAlignment="1">
      <alignment horizontal="left" vertical="top"/>
    </xf>
    <xf numFmtId="0" fontId="5" fillId="0" borderId="10" xfId="0" applyFont="1" applyFill="1" applyBorder="1" applyAlignment="1">
      <alignment horizontal="left" vertical="top"/>
    </xf>
    <xf numFmtId="0" fontId="0" fillId="0" borderId="11" xfId="0" applyFill="1" applyBorder="1" applyAlignment="1">
      <alignment horizontal="left" vertical="top"/>
    </xf>
    <xf numFmtId="0" fontId="0" fillId="0" borderId="12" xfId="0" applyFill="1" applyBorder="1" applyAlignment="1">
      <alignment horizontal="left" vertical="top"/>
    </xf>
    <xf numFmtId="169" fontId="0" fillId="0" borderId="6" xfId="2" applyNumberFormat="1" applyFont="1" applyFill="1" applyBorder="1" applyAlignment="1">
      <alignment horizontal="left" vertical="top"/>
    </xf>
    <xf numFmtId="44" fontId="0" fillId="0" borderId="0" xfId="2" applyNumberFormat="1" applyFont="1" applyFill="1" applyBorder="1" applyAlignment="1">
      <alignment horizontal="left" vertical="top"/>
    </xf>
    <xf numFmtId="0" fontId="1" fillId="3" borderId="0" xfId="0" applyFont="1" applyFill="1"/>
    <xf numFmtId="164" fontId="1" fillId="3" borderId="0" xfId="0" applyNumberFormat="1" applyFont="1" applyFill="1"/>
    <xf numFmtId="0" fontId="3" fillId="0" borderId="0" xfId="0" applyFont="1" applyFill="1" applyBorder="1" applyAlignment="1">
      <alignment horizontal="left" vertical="top"/>
    </xf>
    <xf numFmtId="0" fontId="12" fillId="0" borderId="0" xfId="0" applyFont="1" applyFill="1" applyBorder="1" applyAlignment="1">
      <alignment horizontal="left" vertical="top"/>
    </xf>
    <xf numFmtId="0" fontId="3" fillId="0" borderId="13" xfId="0" applyFont="1" applyFill="1" applyBorder="1" applyAlignment="1">
      <alignment horizontal="left" vertical="top" wrapText="1"/>
    </xf>
    <xf numFmtId="0" fontId="4" fillId="0" borderId="14" xfId="1" applyFill="1" applyBorder="1" applyAlignment="1">
      <alignment horizontal="left" vertical="top" wrapText="1"/>
    </xf>
    <xf numFmtId="0" fontId="3" fillId="0" borderId="15" xfId="0" applyFont="1" applyFill="1" applyBorder="1" applyAlignment="1">
      <alignment horizontal="left" vertical="top" wrapText="1"/>
    </xf>
    <xf numFmtId="0" fontId="4" fillId="0" borderId="16" xfId="1" applyFill="1" applyBorder="1" applyAlignment="1">
      <alignment horizontal="left" vertical="top" wrapText="1"/>
    </xf>
    <xf numFmtId="0" fontId="5" fillId="0" borderId="17" xfId="0" applyFont="1" applyFill="1" applyBorder="1" applyAlignment="1">
      <alignment horizontal="left" vertical="top"/>
    </xf>
    <xf numFmtId="0" fontId="0" fillId="0" borderId="18" xfId="0" applyFill="1" applyBorder="1" applyAlignment="1">
      <alignment horizontal="left" vertical="top"/>
    </xf>
    <xf numFmtId="0" fontId="5" fillId="0" borderId="6" xfId="0" applyFont="1" applyFill="1" applyBorder="1" applyAlignment="1">
      <alignment horizontal="left" vertical="top"/>
    </xf>
    <xf numFmtId="0" fontId="11" fillId="0" borderId="6" xfId="0" applyFont="1" applyFill="1" applyBorder="1" applyAlignment="1">
      <alignment horizontal="left" vertical="top" wrapText="1"/>
    </xf>
    <xf numFmtId="0" fontId="5" fillId="0" borderId="3" xfId="0" applyFont="1" applyFill="1" applyBorder="1" applyAlignment="1">
      <alignment horizontal="center" vertical="top"/>
    </xf>
    <xf numFmtId="0" fontId="5" fillId="0" borderId="2" xfId="0" applyFont="1" applyFill="1" applyBorder="1" applyAlignment="1">
      <alignment horizontal="center" vertical="top"/>
    </xf>
    <xf numFmtId="0" fontId="5" fillId="0" borderId="4" xfId="0" applyFont="1" applyFill="1" applyBorder="1" applyAlignment="1">
      <alignment horizontal="center" vertical="top"/>
    </xf>
    <xf numFmtId="0" fontId="3" fillId="0" borderId="13" xfId="0" applyFont="1" applyFill="1" applyBorder="1" applyAlignment="1">
      <alignment horizontal="left" vertical="top" wrapText="1"/>
    </xf>
    <xf numFmtId="0" fontId="3" fillId="0" borderId="14" xfId="0" applyFont="1" applyFill="1" applyBorder="1" applyAlignment="1">
      <alignment horizontal="left" vertical="top" wrapText="1"/>
    </xf>
    <xf numFmtId="0" fontId="10" fillId="0" borderId="0" xfId="3" applyFont="1" applyFill="1" applyAlignment="1">
      <alignment horizontal="left"/>
    </xf>
    <xf numFmtId="0" fontId="7" fillId="0" borderId="0" xfId="3"/>
    <xf numFmtId="0" fontId="8" fillId="0" borderId="0" xfId="3" applyFont="1" applyFill="1" applyAlignment="1">
      <alignment horizontal="left" vertical="top" wrapText="1"/>
    </xf>
    <xf numFmtId="0" fontId="9" fillId="0" borderId="0" xfId="3" applyFont="1" applyFill="1" applyAlignment="1">
      <alignment horizontal="left" vertical="top" wrapText="1"/>
    </xf>
    <xf numFmtId="0" fontId="8" fillId="0" borderId="0" xfId="3" applyFont="1" applyFill="1" applyAlignment="1">
      <alignment horizontal="left"/>
    </xf>
  </cellXfs>
  <cellStyles count="4">
    <cellStyle name="Currency" xfId="2" builtinId="4"/>
    <cellStyle name="Hyperlink" xfId="1" builtinId="8"/>
    <cellStyle name="Normal" xfId="0" builtinId="0"/>
    <cellStyle name="Normal 2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acsdatacommunity.prb.org/acs-data-issues/measuring-trends-over-time-with-acs-data/f/8/t/16" TargetMode="External"/><Relationship Id="rId2" Type="http://schemas.openxmlformats.org/officeDocument/2006/relationships/hyperlink" Target="https://www.bls.gov/cpi/research-series/home.htm" TargetMode="External"/><Relationship Id="rId1" Type="http://schemas.openxmlformats.org/officeDocument/2006/relationships/hyperlink" Target="https://www.census.gov/programs-surveys/acs/guidance/comparing-acs-data/2017.html" TargetMode="Externa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9"/>
  <sheetViews>
    <sheetView workbookViewId="0">
      <selection activeCell="P21" sqref="P21"/>
    </sheetView>
  </sheetViews>
  <sheetFormatPr defaultRowHeight="15" x14ac:dyDescent="0.25"/>
  <cols>
    <col min="1" max="13" width="8.83203125" style="1"/>
    <col min="14" max="14" width="8.83203125" style="29"/>
  </cols>
  <sheetData>
    <row r="1" spans="1:14" s="2" customFormat="1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29"/>
    </row>
    <row r="2" spans="1:14" s="2" customFormat="1" x14ac:dyDescent="0.25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29"/>
    </row>
    <row r="3" spans="1:14" s="2" customFormat="1" x14ac:dyDescent="0.25">
      <c r="A3" s="1" t="s">
        <v>2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29"/>
    </row>
    <row r="4" spans="1:14" s="2" customFormat="1" x14ac:dyDescent="0.25">
      <c r="A4" s="1" t="s">
        <v>19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29"/>
    </row>
    <row r="5" spans="1:14" s="2" customFormat="1" x14ac:dyDescent="0.25">
      <c r="A5" s="1" t="s">
        <v>3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29"/>
    </row>
    <row r="6" spans="1:14" s="2" customFormat="1" ht="13.15" customHeight="1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29"/>
    </row>
    <row r="7" spans="1:14" s="2" customFormat="1" ht="13.15" customHeight="1" x14ac:dyDescent="0.25">
      <c r="A7" s="3" t="s">
        <v>4</v>
      </c>
      <c r="B7" s="1" t="s">
        <v>5</v>
      </c>
      <c r="C7" s="1" t="s">
        <v>6</v>
      </c>
      <c r="D7" s="1" t="s">
        <v>7</v>
      </c>
      <c r="E7" s="1" t="s">
        <v>8</v>
      </c>
      <c r="F7" s="1" t="s">
        <v>9</v>
      </c>
      <c r="G7" s="1" t="s">
        <v>10</v>
      </c>
      <c r="H7" s="1" t="s">
        <v>11</v>
      </c>
      <c r="I7" s="1" t="s">
        <v>12</v>
      </c>
      <c r="J7" s="1" t="s">
        <v>13</v>
      </c>
      <c r="K7" s="1" t="s">
        <v>14</v>
      </c>
      <c r="L7" s="1" t="s">
        <v>15</v>
      </c>
      <c r="M7" s="1" t="s">
        <v>16</v>
      </c>
      <c r="N7" s="29" t="s">
        <v>17</v>
      </c>
    </row>
    <row r="8" spans="1:14" ht="16.149999999999999" customHeight="1" x14ac:dyDescent="0.25">
      <c r="A8" s="4">
        <v>1977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>
        <v>100</v>
      </c>
      <c r="N8" s="30"/>
    </row>
    <row r="9" spans="1:14" ht="15.75" customHeight="1" x14ac:dyDescent="0.25">
      <c r="A9" s="6">
        <v>1978</v>
      </c>
      <c r="B9" s="5">
        <v>100.5</v>
      </c>
      <c r="C9" s="5">
        <v>101.1</v>
      </c>
      <c r="D9" s="5">
        <v>101.8</v>
      </c>
      <c r="E9" s="5">
        <v>102.7</v>
      </c>
      <c r="F9" s="5">
        <v>103.6</v>
      </c>
      <c r="G9" s="5">
        <v>104.5</v>
      </c>
      <c r="H9" s="5">
        <v>105</v>
      </c>
      <c r="I9" s="5">
        <v>105.5</v>
      </c>
      <c r="J9" s="5">
        <v>106.1</v>
      </c>
      <c r="K9" s="5">
        <v>106.7</v>
      </c>
      <c r="L9" s="5">
        <v>107.3</v>
      </c>
      <c r="M9" s="5">
        <v>107.8</v>
      </c>
      <c r="N9" s="30">
        <v>104.4</v>
      </c>
    </row>
    <row r="10" spans="1:14" ht="15.75" customHeight="1" x14ac:dyDescent="0.25">
      <c r="A10" s="6">
        <v>1979</v>
      </c>
      <c r="B10" s="5">
        <v>108.7</v>
      </c>
      <c r="C10" s="5">
        <v>109.7</v>
      </c>
      <c r="D10" s="5">
        <v>110.7</v>
      </c>
      <c r="E10" s="5">
        <v>111.8</v>
      </c>
      <c r="F10" s="5">
        <v>113</v>
      </c>
      <c r="G10" s="5">
        <v>114.1</v>
      </c>
      <c r="H10" s="5">
        <v>115.1</v>
      </c>
      <c r="I10" s="5">
        <v>116</v>
      </c>
      <c r="J10" s="5">
        <v>117.1</v>
      </c>
      <c r="K10" s="5">
        <v>117.9</v>
      </c>
      <c r="L10" s="5">
        <v>118.5</v>
      </c>
      <c r="M10" s="5">
        <v>119.5</v>
      </c>
      <c r="N10" s="30">
        <v>114.3</v>
      </c>
    </row>
    <row r="11" spans="1:14" ht="15.75" customHeight="1" x14ac:dyDescent="0.25">
      <c r="A11" s="6">
        <v>1980</v>
      </c>
      <c r="B11" s="5">
        <v>120.8</v>
      </c>
      <c r="C11" s="5">
        <v>122.4</v>
      </c>
      <c r="D11" s="5">
        <v>123.8</v>
      </c>
      <c r="E11" s="5">
        <v>124.7</v>
      </c>
      <c r="F11" s="5">
        <v>125.7</v>
      </c>
      <c r="G11" s="5">
        <v>126.7</v>
      </c>
      <c r="H11" s="5">
        <v>127.5</v>
      </c>
      <c r="I11" s="5">
        <v>128.6</v>
      </c>
      <c r="J11" s="5">
        <v>129.9</v>
      </c>
      <c r="K11" s="5">
        <v>130.69999999999999</v>
      </c>
      <c r="L11" s="5">
        <v>131.5</v>
      </c>
      <c r="M11" s="5">
        <v>132.4</v>
      </c>
      <c r="N11" s="30">
        <v>127.1</v>
      </c>
    </row>
    <row r="12" spans="1:14" ht="15.75" customHeight="1" x14ac:dyDescent="0.25">
      <c r="A12" s="6">
        <v>1981</v>
      </c>
      <c r="B12" s="5">
        <v>133.6</v>
      </c>
      <c r="C12" s="5">
        <v>135.19999999999999</v>
      </c>
      <c r="D12" s="5">
        <v>136.30000000000001</v>
      </c>
      <c r="E12" s="5">
        <v>137.1</v>
      </c>
      <c r="F12" s="5">
        <v>137.9</v>
      </c>
      <c r="G12" s="5">
        <v>138.69999999999999</v>
      </c>
      <c r="H12" s="5">
        <v>139.69999999999999</v>
      </c>
      <c r="I12" s="5">
        <v>140.69999999999999</v>
      </c>
      <c r="J12" s="5">
        <v>141.80000000000001</v>
      </c>
      <c r="K12" s="5">
        <v>142.4</v>
      </c>
      <c r="L12" s="5">
        <v>142.9</v>
      </c>
      <c r="M12" s="5">
        <v>143.4</v>
      </c>
      <c r="N12" s="30">
        <v>139.1</v>
      </c>
    </row>
    <row r="13" spans="1:14" ht="15.75" customHeight="1" x14ac:dyDescent="0.25">
      <c r="A13" s="6">
        <v>1982</v>
      </c>
      <c r="B13" s="5">
        <v>144.19999999999999</v>
      </c>
      <c r="C13" s="5">
        <v>144.69999999999999</v>
      </c>
      <c r="D13" s="5">
        <v>144.9</v>
      </c>
      <c r="E13" s="5">
        <v>145</v>
      </c>
      <c r="F13" s="5">
        <v>146.1</v>
      </c>
      <c r="G13" s="5">
        <v>147.5</v>
      </c>
      <c r="H13" s="5">
        <v>148.5</v>
      </c>
      <c r="I13" s="5">
        <v>148.80000000000001</v>
      </c>
      <c r="J13" s="5">
        <v>149.5</v>
      </c>
      <c r="K13" s="5">
        <v>150.19999999999999</v>
      </c>
      <c r="L13" s="5">
        <v>150.5</v>
      </c>
      <c r="M13" s="5">
        <v>150.6</v>
      </c>
      <c r="N13" s="30">
        <v>147.5</v>
      </c>
    </row>
    <row r="14" spans="1:14" ht="15.75" customHeight="1" x14ac:dyDescent="0.25">
      <c r="A14" s="6">
        <v>1983</v>
      </c>
      <c r="B14" s="5">
        <v>151</v>
      </c>
      <c r="C14" s="5">
        <v>151.1</v>
      </c>
      <c r="D14" s="5">
        <v>151.19999999999999</v>
      </c>
      <c r="E14" s="5">
        <v>152.4</v>
      </c>
      <c r="F14" s="5">
        <v>153.19999999999999</v>
      </c>
      <c r="G14" s="5">
        <v>153.69999999999999</v>
      </c>
      <c r="H14" s="5">
        <v>154.30000000000001</v>
      </c>
      <c r="I14" s="5">
        <v>154.80000000000001</v>
      </c>
      <c r="J14" s="5">
        <v>155.6</v>
      </c>
      <c r="K14" s="5">
        <v>156</v>
      </c>
      <c r="L14" s="5">
        <v>156.19999999999999</v>
      </c>
      <c r="M14" s="5">
        <v>156.4</v>
      </c>
      <c r="N14" s="30">
        <v>153.80000000000001</v>
      </c>
    </row>
    <row r="15" spans="1:14" ht="15.75" customHeight="1" x14ac:dyDescent="0.25">
      <c r="A15" s="6">
        <v>1984</v>
      </c>
      <c r="B15" s="5">
        <v>157.19999999999999</v>
      </c>
      <c r="C15" s="5">
        <v>158</v>
      </c>
      <c r="D15" s="5">
        <v>158.30000000000001</v>
      </c>
      <c r="E15" s="5">
        <v>159.1</v>
      </c>
      <c r="F15" s="5">
        <v>159.5</v>
      </c>
      <c r="G15" s="5">
        <v>160</v>
      </c>
      <c r="H15" s="5">
        <v>160.5</v>
      </c>
      <c r="I15" s="5">
        <v>161.1</v>
      </c>
      <c r="J15" s="5">
        <v>161.80000000000001</v>
      </c>
      <c r="K15" s="5">
        <v>162.19999999999999</v>
      </c>
      <c r="L15" s="5">
        <v>162.19999999999999</v>
      </c>
      <c r="M15" s="5">
        <v>162.4</v>
      </c>
      <c r="N15" s="30">
        <v>160.19999999999999</v>
      </c>
    </row>
    <row r="16" spans="1:14" ht="15.75" customHeight="1" x14ac:dyDescent="0.25">
      <c r="A16" s="6">
        <v>1985</v>
      </c>
      <c r="B16" s="5">
        <v>162.6</v>
      </c>
      <c r="C16" s="5">
        <v>163.19999999999999</v>
      </c>
      <c r="D16" s="5">
        <v>164</v>
      </c>
      <c r="E16" s="5">
        <v>164.6</v>
      </c>
      <c r="F16" s="5">
        <v>165.3</v>
      </c>
      <c r="G16" s="5">
        <v>165.7</v>
      </c>
      <c r="H16" s="5">
        <v>166</v>
      </c>
      <c r="I16" s="5">
        <v>166.4</v>
      </c>
      <c r="J16" s="5">
        <v>166.9</v>
      </c>
      <c r="K16" s="5">
        <v>167.3</v>
      </c>
      <c r="L16" s="5">
        <v>167.9</v>
      </c>
      <c r="M16" s="5">
        <v>168.2</v>
      </c>
      <c r="N16" s="30">
        <v>165.7</v>
      </c>
    </row>
    <row r="17" spans="1:14" ht="15.75" customHeight="1" x14ac:dyDescent="0.25">
      <c r="A17" s="6">
        <v>1986</v>
      </c>
      <c r="B17" s="5">
        <v>168.7</v>
      </c>
      <c r="C17" s="5">
        <v>168.3</v>
      </c>
      <c r="D17" s="5">
        <v>167.5</v>
      </c>
      <c r="E17" s="5">
        <v>167.1</v>
      </c>
      <c r="F17" s="5">
        <v>167.6</v>
      </c>
      <c r="G17" s="5">
        <v>168.4</v>
      </c>
      <c r="H17" s="5">
        <v>168.4</v>
      </c>
      <c r="I17" s="5">
        <v>168.7</v>
      </c>
      <c r="J17" s="5">
        <v>169.6</v>
      </c>
      <c r="K17" s="5">
        <v>169.7</v>
      </c>
      <c r="L17" s="5">
        <v>169.7</v>
      </c>
      <c r="M17" s="5">
        <v>169.9</v>
      </c>
      <c r="N17" s="30">
        <v>168.6</v>
      </c>
    </row>
    <row r="18" spans="1:14" ht="15.75" customHeight="1" x14ac:dyDescent="0.25">
      <c r="A18" s="6">
        <v>1987</v>
      </c>
      <c r="B18" s="5">
        <v>170.9</v>
      </c>
      <c r="C18" s="5">
        <v>171.5</v>
      </c>
      <c r="D18" s="5">
        <v>172.3</v>
      </c>
      <c r="E18" s="5">
        <v>173.1</v>
      </c>
      <c r="F18" s="5">
        <v>173.6</v>
      </c>
      <c r="G18" s="5">
        <v>174.3</v>
      </c>
      <c r="H18" s="5">
        <v>174.6</v>
      </c>
      <c r="I18" s="5">
        <v>175.5</v>
      </c>
      <c r="J18" s="5">
        <v>176.4</v>
      </c>
      <c r="K18" s="5">
        <v>176.7</v>
      </c>
      <c r="L18" s="5">
        <v>176.9</v>
      </c>
      <c r="M18" s="5">
        <v>176.7</v>
      </c>
      <c r="N18" s="30">
        <v>174.4</v>
      </c>
    </row>
    <row r="19" spans="1:14" ht="15.75" customHeight="1" x14ac:dyDescent="0.25">
      <c r="A19" s="6">
        <v>1988</v>
      </c>
      <c r="B19" s="5">
        <v>177.2</v>
      </c>
      <c r="C19" s="5">
        <v>177.5</v>
      </c>
      <c r="D19" s="5">
        <v>178.3</v>
      </c>
      <c r="E19" s="5">
        <v>179.1</v>
      </c>
      <c r="F19" s="5">
        <v>179.7</v>
      </c>
      <c r="G19" s="5">
        <v>180.4</v>
      </c>
      <c r="H19" s="5">
        <v>181.1</v>
      </c>
      <c r="I19" s="5">
        <v>181.8</v>
      </c>
      <c r="J19" s="5">
        <v>183</v>
      </c>
      <c r="K19" s="5">
        <v>183.4</v>
      </c>
      <c r="L19" s="5">
        <v>183.6</v>
      </c>
      <c r="M19" s="5">
        <v>183.7</v>
      </c>
      <c r="N19" s="30">
        <v>180.7</v>
      </c>
    </row>
    <row r="20" spans="1:14" ht="15.75" customHeight="1" x14ac:dyDescent="0.25">
      <c r="A20" s="6">
        <v>1989</v>
      </c>
      <c r="B20" s="5">
        <v>184.5</v>
      </c>
      <c r="C20" s="5">
        <v>185.2</v>
      </c>
      <c r="D20" s="5">
        <v>186.2</v>
      </c>
      <c r="E20" s="5">
        <v>187.4</v>
      </c>
      <c r="F20" s="5">
        <v>188.4</v>
      </c>
      <c r="G20" s="5">
        <v>188.8</v>
      </c>
      <c r="H20" s="5">
        <v>189.3</v>
      </c>
      <c r="I20" s="5">
        <v>189.4</v>
      </c>
      <c r="J20" s="5">
        <v>190.1</v>
      </c>
      <c r="K20" s="5">
        <v>190.9</v>
      </c>
      <c r="L20" s="5">
        <v>191.2</v>
      </c>
      <c r="M20" s="5">
        <v>191.4</v>
      </c>
      <c r="N20" s="30">
        <v>188.6</v>
      </c>
    </row>
    <row r="21" spans="1:14" ht="15.75" customHeight="1" x14ac:dyDescent="0.25">
      <c r="A21" s="6">
        <v>1990</v>
      </c>
      <c r="B21" s="5">
        <v>193.3</v>
      </c>
      <c r="C21" s="5">
        <v>194.1</v>
      </c>
      <c r="D21" s="5">
        <v>195.2</v>
      </c>
      <c r="E21" s="5">
        <v>195.5</v>
      </c>
      <c r="F21" s="5">
        <v>195.8</v>
      </c>
      <c r="G21" s="5">
        <v>196.8</v>
      </c>
      <c r="H21" s="5">
        <v>197.6</v>
      </c>
      <c r="I21" s="5">
        <v>199.3</v>
      </c>
      <c r="J21" s="5">
        <v>200.9</v>
      </c>
      <c r="K21" s="5">
        <v>202</v>
      </c>
      <c r="L21" s="5">
        <v>202.3</v>
      </c>
      <c r="M21" s="5">
        <v>202.3</v>
      </c>
      <c r="N21" s="30">
        <v>197.9</v>
      </c>
    </row>
    <row r="22" spans="1:14" ht="15.75" customHeight="1" x14ac:dyDescent="0.25">
      <c r="A22" s="6">
        <v>1991</v>
      </c>
      <c r="B22" s="5">
        <v>203.2</v>
      </c>
      <c r="C22" s="5">
        <v>203.4</v>
      </c>
      <c r="D22" s="5">
        <v>203.6</v>
      </c>
      <c r="E22" s="5">
        <v>203.8</v>
      </c>
      <c r="F22" s="5">
        <v>204.4</v>
      </c>
      <c r="G22" s="5">
        <v>204.8</v>
      </c>
      <c r="H22" s="5">
        <v>205</v>
      </c>
      <c r="I22" s="5">
        <v>205.5</v>
      </c>
      <c r="J22" s="5">
        <v>206.4</v>
      </c>
      <c r="K22" s="5">
        <v>206.5</v>
      </c>
      <c r="L22" s="5">
        <v>207</v>
      </c>
      <c r="M22" s="5">
        <v>207.1</v>
      </c>
      <c r="N22" s="30">
        <v>205.1</v>
      </c>
    </row>
    <row r="23" spans="1:14" ht="15.75" customHeight="1" x14ac:dyDescent="0.25">
      <c r="A23" s="6">
        <v>1992</v>
      </c>
      <c r="B23" s="5">
        <v>207.5</v>
      </c>
      <c r="C23" s="5">
        <v>208.1</v>
      </c>
      <c r="D23" s="5">
        <v>208.9</v>
      </c>
      <c r="E23" s="5">
        <v>209.3</v>
      </c>
      <c r="F23" s="5">
        <v>209.6</v>
      </c>
      <c r="G23" s="5">
        <v>210.1</v>
      </c>
      <c r="H23" s="5">
        <v>210.4</v>
      </c>
      <c r="I23" s="5">
        <v>210.9</v>
      </c>
      <c r="J23" s="5">
        <v>211.5</v>
      </c>
      <c r="K23" s="5">
        <v>212.1</v>
      </c>
      <c r="L23" s="5">
        <v>212.4</v>
      </c>
      <c r="M23" s="5">
        <v>212.3</v>
      </c>
      <c r="N23" s="30">
        <v>210.2</v>
      </c>
    </row>
    <row r="24" spans="1:14" ht="15.75" customHeight="1" x14ac:dyDescent="0.25">
      <c r="A24" s="6">
        <v>1993</v>
      </c>
      <c r="B24" s="5">
        <v>212.9</v>
      </c>
      <c r="C24" s="5">
        <v>213.6</v>
      </c>
      <c r="D24" s="5">
        <v>214.3</v>
      </c>
      <c r="E24" s="5">
        <v>214.9</v>
      </c>
      <c r="F24" s="5">
        <v>215.3</v>
      </c>
      <c r="G24" s="5">
        <v>215.5</v>
      </c>
      <c r="H24" s="5">
        <v>215.6</v>
      </c>
      <c r="I24" s="5">
        <v>216.1</v>
      </c>
      <c r="J24" s="5">
        <v>216.3</v>
      </c>
      <c r="K24" s="5">
        <v>217.1</v>
      </c>
      <c r="L24" s="5">
        <v>217.2</v>
      </c>
      <c r="M24" s="5">
        <v>217</v>
      </c>
      <c r="N24" s="30">
        <v>215.5</v>
      </c>
    </row>
    <row r="25" spans="1:14" ht="15.75" customHeight="1" x14ac:dyDescent="0.25">
      <c r="A25" s="6">
        <v>1994</v>
      </c>
      <c r="B25" s="5">
        <v>217.4</v>
      </c>
      <c r="C25" s="5">
        <v>218</v>
      </c>
      <c r="D25" s="5">
        <v>218.7</v>
      </c>
      <c r="E25" s="5">
        <v>219</v>
      </c>
      <c r="F25" s="5">
        <v>219.2</v>
      </c>
      <c r="G25" s="5">
        <v>219.8</v>
      </c>
      <c r="H25" s="5">
        <v>220.3</v>
      </c>
      <c r="I25" s="5">
        <v>221.1</v>
      </c>
      <c r="J25" s="5">
        <v>221.4</v>
      </c>
      <c r="K25" s="5">
        <v>221.6</v>
      </c>
      <c r="L25" s="5">
        <v>221.8</v>
      </c>
      <c r="M25" s="5">
        <v>221.7</v>
      </c>
      <c r="N25" s="30">
        <v>220</v>
      </c>
    </row>
    <row r="26" spans="1:14" ht="15.75" customHeight="1" x14ac:dyDescent="0.25">
      <c r="A26" s="6">
        <v>1995</v>
      </c>
      <c r="B26" s="5">
        <v>222.5</v>
      </c>
      <c r="C26" s="5">
        <v>223.2</v>
      </c>
      <c r="D26" s="5">
        <v>223.9</v>
      </c>
      <c r="E26" s="5">
        <v>224.6</v>
      </c>
      <c r="F26" s="5">
        <v>225</v>
      </c>
      <c r="G26" s="5">
        <v>225.5</v>
      </c>
      <c r="H26" s="5">
        <v>225.6</v>
      </c>
      <c r="I26" s="5">
        <v>226</v>
      </c>
      <c r="J26" s="5">
        <v>226.5</v>
      </c>
      <c r="K26" s="5">
        <v>227</v>
      </c>
      <c r="L26" s="5">
        <v>226.9</v>
      </c>
      <c r="M26" s="5">
        <v>226.7</v>
      </c>
      <c r="N26" s="30">
        <v>225.3</v>
      </c>
    </row>
    <row r="27" spans="1:14" ht="15.75" customHeight="1" x14ac:dyDescent="0.25">
      <c r="A27" s="6">
        <v>1996</v>
      </c>
      <c r="B27" s="5">
        <v>227.8</v>
      </c>
      <c r="C27" s="5">
        <v>228.6</v>
      </c>
      <c r="D27" s="5">
        <v>229.8</v>
      </c>
      <c r="E27" s="5">
        <v>230.6</v>
      </c>
      <c r="F27" s="5">
        <v>231.1</v>
      </c>
      <c r="G27" s="5">
        <v>231.3</v>
      </c>
      <c r="H27" s="5">
        <v>231.6</v>
      </c>
      <c r="I27" s="5">
        <v>231.9</v>
      </c>
      <c r="J27" s="5">
        <v>232.7</v>
      </c>
      <c r="K27" s="5">
        <v>233.3</v>
      </c>
      <c r="L27" s="5">
        <v>233.7</v>
      </c>
      <c r="M27" s="5">
        <v>233.7</v>
      </c>
      <c r="N27" s="30">
        <v>231.3</v>
      </c>
    </row>
    <row r="28" spans="1:14" ht="15.75" customHeight="1" x14ac:dyDescent="0.25">
      <c r="A28" s="6">
        <v>1997</v>
      </c>
      <c r="B28" s="5">
        <v>234.4</v>
      </c>
      <c r="C28" s="5">
        <v>235.1</v>
      </c>
      <c r="D28" s="5">
        <v>235.6</v>
      </c>
      <c r="E28" s="5">
        <v>235.8</v>
      </c>
      <c r="F28" s="5">
        <v>235.8</v>
      </c>
      <c r="G28" s="5">
        <v>236.1</v>
      </c>
      <c r="H28" s="5">
        <v>236.2</v>
      </c>
      <c r="I28" s="5">
        <v>236.7</v>
      </c>
      <c r="J28" s="5">
        <v>237.4</v>
      </c>
      <c r="K28" s="5">
        <v>237.8</v>
      </c>
      <c r="L28" s="5">
        <v>237.8</v>
      </c>
      <c r="M28" s="5">
        <v>237.3</v>
      </c>
      <c r="N28" s="30">
        <v>236.3</v>
      </c>
    </row>
    <row r="29" spans="1:14" ht="15.75" customHeight="1" x14ac:dyDescent="0.25">
      <c r="A29" s="6">
        <v>1998</v>
      </c>
      <c r="B29" s="5">
        <v>237.8</v>
      </c>
      <c r="C29" s="5">
        <v>238.1</v>
      </c>
      <c r="D29" s="5">
        <v>238.5</v>
      </c>
      <c r="E29" s="5">
        <v>239</v>
      </c>
      <c r="F29" s="5">
        <v>239.3</v>
      </c>
      <c r="G29" s="5">
        <v>239.5</v>
      </c>
      <c r="H29" s="5">
        <v>239.7</v>
      </c>
      <c r="I29" s="5">
        <v>240.1</v>
      </c>
      <c r="J29" s="5">
        <v>240.4</v>
      </c>
      <c r="K29" s="5">
        <v>240.9</v>
      </c>
      <c r="L29" s="5">
        <v>240.8</v>
      </c>
      <c r="M29" s="5">
        <v>240.6</v>
      </c>
      <c r="N29" s="30">
        <v>239.5</v>
      </c>
    </row>
    <row r="30" spans="1:14" ht="15.75" customHeight="1" x14ac:dyDescent="0.25">
      <c r="A30" s="6">
        <v>1999</v>
      </c>
      <c r="B30" s="5">
        <v>241.3</v>
      </c>
      <c r="C30" s="5">
        <v>241.6</v>
      </c>
      <c r="D30" s="5">
        <v>242.3</v>
      </c>
      <c r="E30" s="5">
        <v>244</v>
      </c>
      <c r="F30" s="5">
        <v>244</v>
      </c>
      <c r="G30" s="5">
        <v>244.1</v>
      </c>
      <c r="H30" s="5">
        <v>244.7</v>
      </c>
      <c r="I30" s="5">
        <v>245.4</v>
      </c>
      <c r="J30" s="5">
        <v>246.5</v>
      </c>
      <c r="K30" s="5">
        <v>247.1</v>
      </c>
      <c r="L30" s="5">
        <v>247.2</v>
      </c>
      <c r="M30" s="5">
        <v>247.2</v>
      </c>
      <c r="N30" s="30">
        <v>244.6</v>
      </c>
    </row>
    <row r="31" spans="1:14" ht="15.6" customHeight="1" x14ac:dyDescent="0.25">
      <c r="A31" s="6">
        <v>2000</v>
      </c>
      <c r="B31" s="5">
        <v>248</v>
      </c>
      <c r="C31" s="5">
        <v>249.4</v>
      </c>
      <c r="D31" s="5">
        <v>251.4</v>
      </c>
      <c r="E31" s="5">
        <v>251.6</v>
      </c>
      <c r="F31" s="5">
        <v>251.8</v>
      </c>
      <c r="G31" s="5">
        <v>253.2</v>
      </c>
      <c r="H31" s="5">
        <v>253.7</v>
      </c>
      <c r="I31" s="5">
        <v>253.8</v>
      </c>
      <c r="J31" s="5">
        <v>255.1</v>
      </c>
      <c r="K31" s="5">
        <v>255.5</v>
      </c>
      <c r="L31" s="5">
        <v>255.7</v>
      </c>
      <c r="M31" s="5">
        <v>255.5</v>
      </c>
      <c r="N31" s="30">
        <v>252.9</v>
      </c>
    </row>
    <row r="32" spans="1:14" ht="15.6" customHeight="1" x14ac:dyDescent="0.25">
      <c r="A32" s="6">
        <v>2001</v>
      </c>
      <c r="B32" s="5">
        <v>257.2</v>
      </c>
      <c r="C32" s="5">
        <v>258.2</v>
      </c>
      <c r="D32" s="5">
        <v>258.89999999999998</v>
      </c>
      <c r="E32" s="5">
        <v>259.8</v>
      </c>
      <c r="F32" s="5">
        <v>260.89999999999998</v>
      </c>
      <c r="G32" s="5">
        <v>261.5</v>
      </c>
      <c r="H32" s="5">
        <v>260.7</v>
      </c>
      <c r="I32" s="5">
        <v>260.8</v>
      </c>
      <c r="J32" s="5">
        <v>261.8</v>
      </c>
      <c r="K32" s="5">
        <v>261</v>
      </c>
      <c r="L32" s="5">
        <v>260.5</v>
      </c>
      <c r="M32" s="5">
        <v>259.5</v>
      </c>
      <c r="N32" s="30">
        <v>260.10000000000002</v>
      </c>
    </row>
    <row r="33" spans="1:14" ht="15.6" customHeight="1" x14ac:dyDescent="0.25">
      <c r="A33" s="6">
        <v>2002</v>
      </c>
      <c r="B33" s="5">
        <v>260.2</v>
      </c>
      <c r="C33" s="5">
        <v>261.2</v>
      </c>
      <c r="D33" s="5">
        <v>262.60000000000002</v>
      </c>
      <c r="E33" s="5">
        <v>264.10000000000002</v>
      </c>
      <c r="F33" s="5">
        <v>264</v>
      </c>
      <c r="G33" s="5">
        <v>264.2</v>
      </c>
      <c r="H33" s="5">
        <v>264.5</v>
      </c>
      <c r="I33" s="5">
        <v>265.39999999999998</v>
      </c>
      <c r="J33" s="5">
        <v>265.8</v>
      </c>
      <c r="K33" s="5">
        <v>266.3</v>
      </c>
      <c r="L33" s="5">
        <v>266.3</v>
      </c>
      <c r="M33" s="5">
        <v>265.7</v>
      </c>
      <c r="N33" s="30">
        <v>264.2</v>
      </c>
    </row>
    <row r="34" spans="1:14" ht="16.149999999999999" customHeight="1" x14ac:dyDescent="0.25">
      <c r="A34" s="1">
        <v>2003</v>
      </c>
      <c r="B34" s="5">
        <v>266.89999999999998</v>
      </c>
      <c r="C34" s="5">
        <v>269</v>
      </c>
      <c r="D34" s="5">
        <v>270.60000000000002</v>
      </c>
      <c r="E34" s="5">
        <v>269.89999999999998</v>
      </c>
      <c r="F34" s="5">
        <v>269.5</v>
      </c>
      <c r="G34" s="5">
        <v>269.89999999999998</v>
      </c>
      <c r="H34" s="5">
        <v>270.2</v>
      </c>
      <c r="I34" s="5">
        <v>271.2</v>
      </c>
      <c r="J34" s="5">
        <v>272</v>
      </c>
      <c r="K34" s="5">
        <v>271.8</v>
      </c>
      <c r="L34" s="5">
        <v>271</v>
      </c>
      <c r="M34" s="5">
        <v>270.7</v>
      </c>
      <c r="N34" s="30">
        <v>270.2</v>
      </c>
    </row>
    <row r="35" spans="1:14" ht="15.75" customHeight="1" x14ac:dyDescent="0.25">
      <c r="A35" s="6">
        <v>2004</v>
      </c>
      <c r="B35" s="5">
        <v>272.10000000000002</v>
      </c>
      <c r="C35" s="5">
        <v>273.60000000000002</v>
      </c>
      <c r="D35" s="5">
        <v>275.3</v>
      </c>
      <c r="E35" s="5">
        <v>276.2</v>
      </c>
      <c r="F35" s="5">
        <v>277.7</v>
      </c>
      <c r="G35" s="5">
        <v>278.60000000000002</v>
      </c>
      <c r="H35" s="5">
        <v>278.3</v>
      </c>
      <c r="I35" s="5">
        <v>278.39999999999998</v>
      </c>
      <c r="J35" s="5">
        <v>278.89999999999998</v>
      </c>
      <c r="K35" s="5">
        <v>280.39999999999998</v>
      </c>
      <c r="L35" s="5">
        <v>280.60000000000002</v>
      </c>
      <c r="M35" s="5">
        <v>279.60000000000002</v>
      </c>
      <c r="N35" s="30">
        <v>277.5</v>
      </c>
    </row>
    <row r="36" spans="1:14" ht="15.75" customHeight="1" x14ac:dyDescent="0.25">
      <c r="A36" s="6">
        <v>2005</v>
      </c>
      <c r="B36" s="5">
        <v>280.10000000000002</v>
      </c>
      <c r="C36" s="5">
        <v>281.7</v>
      </c>
      <c r="D36" s="5">
        <v>283.89999999999998</v>
      </c>
      <c r="E36" s="5">
        <v>285.8</v>
      </c>
      <c r="F36" s="5">
        <v>285.60000000000002</v>
      </c>
      <c r="G36" s="5">
        <v>285.7</v>
      </c>
      <c r="H36" s="5">
        <v>287</v>
      </c>
      <c r="I36" s="5">
        <v>288.5</v>
      </c>
      <c r="J36" s="5">
        <v>292</v>
      </c>
      <c r="K36" s="5">
        <v>292.60000000000002</v>
      </c>
      <c r="L36" s="5">
        <v>290.3</v>
      </c>
      <c r="M36" s="5">
        <v>289</v>
      </c>
      <c r="N36" s="30">
        <v>286.89999999999998</v>
      </c>
    </row>
    <row r="37" spans="1:14" ht="15.75" customHeight="1" x14ac:dyDescent="0.25">
      <c r="A37" s="6">
        <v>2006</v>
      </c>
      <c r="B37" s="5">
        <v>291.3</v>
      </c>
      <c r="C37" s="5">
        <v>291.89999999999998</v>
      </c>
      <c r="D37" s="5">
        <v>293.60000000000002</v>
      </c>
      <c r="E37" s="5">
        <v>296</v>
      </c>
      <c r="F37" s="5">
        <v>297.39999999999998</v>
      </c>
      <c r="G37" s="5">
        <v>298.10000000000002</v>
      </c>
      <c r="H37" s="5">
        <v>298.89999999999998</v>
      </c>
      <c r="I37" s="5">
        <v>299.60000000000002</v>
      </c>
      <c r="J37" s="5">
        <v>298.10000000000002</v>
      </c>
      <c r="K37" s="5">
        <v>296.5</v>
      </c>
      <c r="L37" s="5">
        <v>296</v>
      </c>
      <c r="M37" s="5">
        <v>296.5</v>
      </c>
      <c r="N37" s="30">
        <v>296.2</v>
      </c>
    </row>
    <row r="38" spans="1:14" ht="15.75" customHeight="1" x14ac:dyDescent="0.25">
      <c r="A38" s="6">
        <v>2007</v>
      </c>
      <c r="B38" s="5">
        <v>297.39999999999998</v>
      </c>
      <c r="C38" s="5">
        <v>299</v>
      </c>
      <c r="D38" s="5">
        <v>301.7</v>
      </c>
      <c r="E38" s="5">
        <v>303.60000000000002</v>
      </c>
      <c r="F38" s="5">
        <v>305.5</v>
      </c>
      <c r="G38" s="5">
        <v>306.10000000000002</v>
      </c>
      <c r="H38" s="5">
        <v>306</v>
      </c>
      <c r="I38" s="5">
        <v>305.5</v>
      </c>
      <c r="J38" s="5">
        <v>306.3</v>
      </c>
      <c r="K38" s="5">
        <v>306.89999999999998</v>
      </c>
      <c r="L38" s="5">
        <v>308.8</v>
      </c>
      <c r="M38" s="5">
        <v>308.60000000000002</v>
      </c>
      <c r="N38" s="30">
        <v>304.60000000000002</v>
      </c>
    </row>
    <row r="39" spans="1:14" ht="15.75" customHeight="1" x14ac:dyDescent="0.25">
      <c r="A39" s="6">
        <v>2008</v>
      </c>
      <c r="B39" s="5">
        <v>310.10000000000002</v>
      </c>
      <c r="C39" s="5">
        <v>311</v>
      </c>
      <c r="D39" s="5">
        <v>313.7</v>
      </c>
      <c r="E39" s="5">
        <v>315.60000000000002</v>
      </c>
      <c r="F39" s="5">
        <v>318.2</v>
      </c>
      <c r="G39" s="5">
        <v>321.5</v>
      </c>
      <c r="H39" s="5">
        <v>323.2</v>
      </c>
      <c r="I39" s="5">
        <v>321.89999999999998</v>
      </c>
      <c r="J39" s="5">
        <v>321.39999999999998</v>
      </c>
      <c r="K39" s="5">
        <v>318.2</v>
      </c>
      <c r="L39" s="5">
        <v>312.10000000000002</v>
      </c>
      <c r="M39" s="5">
        <v>308.8</v>
      </c>
      <c r="N39" s="30">
        <v>316.3</v>
      </c>
    </row>
    <row r="40" spans="1:14" ht="15.75" customHeight="1" x14ac:dyDescent="0.25">
      <c r="A40" s="6">
        <v>2009</v>
      </c>
      <c r="B40" s="5">
        <v>310.2</v>
      </c>
      <c r="C40" s="5">
        <v>311.7</v>
      </c>
      <c r="D40" s="5">
        <v>312.5</v>
      </c>
      <c r="E40" s="5">
        <v>313.3</v>
      </c>
      <c r="F40" s="5">
        <v>314.2</v>
      </c>
      <c r="G40" s="5">
        <v>316.89999999999998</v>
      </c>
      <c r="H40" s="5">
        <v>316.39999999999998</v>
      </c>
      <c r="I40" s="5">
        <v>317.10000000000002</v>
      </c>
      <c r="J40" s="5">
        <v>317.3</v>
      </c>
      <c r="K40" s="5">
        <v>317.60000000000002</v>
      </c>
      <c r="L40" s="5">
        <v>317.8</v>
      </c>
      <c r="M40" s="5">
        <v>317.3</v>
      </c>
      <c r="N40" s="30">
        <v>315.2</v>
      </c>
    </row>
    <row r="41" spans="1:14" ht="15.75" customHeight="1" x14ac:dyDescent="0.25">
      <c r="A41" s="6">
        <v>2010</v>
      </c>
      <c r="B41" s="5">
        <v>318.3</v>
      </c>
      <c r="C41" s="5">
        <v>318.39999999999998</v>
      </c>
      <c r="D41" s="5">
        <v>319.7</v>
      </c>
      <c r="E41" s="5">
        <v>320.3</v>
      </c>
      <c r="F41" s="5">
        <v>320.5</v>
      </c>
      <c r="G41" s="5">
        <v>320.2</v>
      </c>
      <c r="H41" s="5">
        <v>320.3</v>
      </c>
      <c r="I41" s="5">
        <v>320.7</v>
      </c>
      <c r="J41" s="5">
        <v>320.89999999999998</v>
      </c>
      <c r="K41" s="5">
        <v>321.3</v>
      </c>
      <c r="L41" s="5">
        <v>321.5</v>
      </c>
      <c r="M41" s="5">
        <v>322</v>
      </c>
      <c r="N41" s="30">
        <v>320.39999999999998</v>
      </c>
    </row>
    <row r="42" spans="1:14" ht="15.75" customHeight="1" x14ac:dyDescent="0.25">
      <c r="A42" s="6">
        <v>2011</v>
      </c>
      <c r="B42" s="5">
        <v>323.60000000000002</v>
      </c>
      <c r="C42" s="5">
        <v>325.2</v>
      </c>
      <c r="D42" s="5">
        <v>328.3</v>
      </c>
      <c r="E42" s="5">
        <v>330.5</v>
      </c>
      <c r="F42" s="5">
        <v>332</v>
      </c>
      <c r="G42" s="5">
        <v>331.7</v>
      </c>
      <c r="H42" s="5">
        <v>332</v>
      </c>
      <c r="I42" s="5">
        <v>332.9</v>
      </c>
      <c r="J42" s="5">
        <v>333.4</v>
      </c>
      <c r="K42" s="5">
        <v>332.7</v>
      </c>
      <c r="L42" s="5">
        <v>332.4</v>
      </c>
      <c r="M42" s="5">
        <v>331.6</v>
      </c>
      <c r="N42" s="30">
        <v>330.5</v>
      </c>
    </row>
    <row r="43" spans="1:14" ht="15.75" customHeight="1" x14ac:dyDescent="0.25">
      <c r="A43" s="6">
        <v>2012</v>
      </c>
      <c r="B43" s="5">
        <v>333.1</v>
      </c>
      <c r="C43" s="5">
        <v>334.6</v>
      </c>
      <c r="D43" s="5">
        <v>337.1</v>
      </c>
      <c r="E43" s="5">
        <v>338.1</v>
      </c>
      <c r="F43" s="5">
        <v>337.7</v>
      </c>
      <c r="G43" s="5">
        <v>337.3</v>
      </c>
      <c r="H43" s="5">
        <v>336.7</v>
      </c>
      <c r="I43" s="5">
        <v>338.6</v>
      </c>
      <c r="J43" s="5">
        <v>340.1</v>
      </c>
      <c r="K43" s="5">
        <v>340</v>
      </c>
      <c r="L43" s="5">
        <v>338.4</v>
      </c>
      <c r="M43" s="5">
        <v>337.5</v>
      </c>
      <c r="N43" s="30">
        <v>337.5</v>
      </c>
    </row>
    <row r="44" spans="1:14" ht="15.75" customHeight="1" x14ac:dyDescent="0.25">
      <c r="A44" s="6">
        <v>2013</v>
      </c>
      <c r="B44" s="5">
        <v>338.6</v>
      </c>
      <c r="C44" s="5">
        <v>341.4</v>
      </c>
      <c r="D44" s="5">
        <v>342.2</v>
      </c>
      <c r="E44" s="5">
        <v>341.9</v>
      </c>
      <c r="F44" s="5">
        <v>342.5</v>
      </c>
      <c r="G44" s="5">
        <v>343.3</v>
      </c>
      <c r="H44" s="5">
        <v>343.5</v>
      </c>
      <c r="I44" s="5">
        <v>343.9</v>
      </c>
      <c r="J44" s="5">
        <v>344.3</v>
      </c>
      <c r="K44" s="5">
        <v>343.4</v>
      </c>
      <c r="L44" s="5">
        <v>342.8</v>
      </c>
      <c r="M44" s="5">
        <v>342.8</v>
      </c>
      <c r="N44" s="30">
        <v>342.5</v>
      </c>
    </row>
    <row r="45" spans="1:14" ht="15.75" customHeight="1" x14ac:dyDescent="0.25">
      <c r="A45" s="6">
        <v>2014</v>
      </c>
      <c r="B45" s="5">
        <v>344.1</v>
      </c>
      <c r="C45" s="5">
        <v>345.4</v>
      </c>
      <c r="D45" s="5">
        <v>347.6</v>
      </c>
      <c r="E45" s="5">
        <v>348.7</v>
      </c>
      <c r="F45" s="5">
        <v>350</v>
      </c>
      <c r="G45" s="5">
        <v>350.7</v>
      </c>
      <c r="H45" s="5">
        <v>350.5</v>
      </c>
      <c r="I45" s="5">
        <v>349.9</v>
      </c>
      <c r="J45" s="5">
        <v>350.2</v>
      </c>
      <c r="K45" s="5">
        <v>349.3</v>
      </c>
      <c r="L45" s="5">
        <v>347.5</v>
      </c>
      <c r="M45" s="5">
        <v>345.6</v>
      </c>
      <c r="N45" s="30">
        <v>348.3</v>
      </c>
    </row>
    <row r="46" spans="1:14" ht="15.75" customHeight="1" x14ac:dyDescent="0.25">
      <c r="A46" s="6">
        <v>2015</v>
      </c>
      <c r="B46" s="5">
        <v>344</v>
      </c>
      <c r="C46" s="5">
        <v>345.5</v>
      </c>
      <c r="D46" s="5">
        <v>347.5</v>
      </c>
      <c r="E46" s="5">
        <v>348.3</v>
      </c>
      <c r="F46" s="5">
        <v>350</v>
      </c>
      <c r="G46" s="5">
        <v>351.3</v>
      </c>
      <c r="H46" s="5">
        <v>351.3</v>
      </c>
      <c r="I46" s="5">
        <v>350.8</v>
      </c>
      <c r="J46" s="5">
        <v>350.3</v>
      </c>
      <c r="K46" s="5">
        <v>350.2</v>
      </c>
      <c r="L46" s="5">
        <v>349.4</v>
      </c>
      <c r="M46" s="5">
        <v>348.3</v>
      </c>
      <c r="N46" s="30">
        <v>348.9</v>
      </c>
    </row>
    <row r="47" spans="1:14" ht="15.75" customHeight="1" x14ac:dyDescent="0.25">
      <c r="A47" s="6">
        <v>2016</v>
      </c>
      <c r="B47" s="5">
        <v>348.8</v>
      </c>
      <c r="C47" s="5">
        <v>349.1</v>
      </c>
      <c r="D47" s="5">
        <v>350.6</v>
      </c>
      <c r="E47" s="5">
        <v>352.3</v>
      </c>
      <c r="F47" s="5">
        <v>353.7</v>
      </c>
      <c r="G47" s="5">
        <v>354.9</v>
      </c>
      <c r="H47" s="5">
        <v>354.3</v>
      </c>
      <c r="I47" s="5">
        <v>354.7</v>
      </c>
      <c r="J47" s="5">
        <v>355.5</v>
      </c>
      <c r="K47" s="5">
        <v>356</v>
      </c>
      <c r="L47" s="5">
        <v>355.4</v>
      </c>
      <c r="M47" s="5">
        <v>355.5</v>
      </c>
      <c r="N47" s="30">
        <v>353.4</v>
      </c>
    </row>
    <row r="48" spans="1:14" ht="15.75" customHeight="1" x14ac:dyDescent="0.25">
      <c r="A48" s="6">
        <v>2017</v>
      </c>
      <c r="B48" s="5">
        <v>357.6</v>
      </c>
      <c r="C48" s="5">
        <v>358.7</v>
      </c>
      <c r="D48" s="5">
        <v>359</v>
      </c>
      <c r="E48" s="5">
        <v>360.1</v>
      </c>
      <c r="F48" s="5">
        <v>360.4</v>
      </c>
      <c r="G48" s="5">
        <v>360.7</v>
      </c>
      <c r="H48" s="5">
        <v>360.5</v>
      </c>
      <c r="I48" s="5">
        <v>361.6</v>
      </c>
      <c r="J48" s="5">
        <v>363.5</v>
      </c>
      <c r="K48" s="5">
        <v>363.2</v>
      </c>
      <c r="L48" s="5">
        <v>363.3</v>
      </c>
      <c r="M48" s="5">
        <v>363.1</v>
      </c>
      <c r="N48" s="30">
        <v>361</v>
      </c>
    </row>
    <row r="49" spans="1:14" x14ac:dyDescent="0.25">
      <c r="A49" s="6">
        <v>2018</v>
      </c>
      <c r="B49" s="5">
        <v>365</v>
      </c>
      <c r="C49" s="5">
        <v>366.7</v>
      </c>
      <c r="D49" s="5">
        <v>367.5</v>
      </c>
      <c r="E49" s="5">
        <v>369</v>
      </c>
      <c r="F49" s="5">
        <v>370.5</v>
      </c>
      <c r="G49" s="5">
        <v>371.1</v>
      </c>
      <c r="H49" s="5">
        <v>371.1</v>
      </c>
      <c r="I49" s="5">
        <v>371.3</v>
      </c>
      <c r="J49" s="5">
        <v>371.8</v>
      </c>
      <c r="K49" s="5">
        <v>372.4</v>
      </c>
      <c r="L49" s="5">
        <v>371.2</v>
      </c>
      <c r="M49" s="5">
        <v>370</v>
      </c>
      <c r="N49" s="30">
        <v>369.8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N49"/>
  <sheetViews>
    <sheetView workbookViewId="0"/>
  </sheetViews>
  <sheetFormatPr defaultRowHeight="15" x14ac:dyDescent="0.25"/>
  <cols>
    <col min="1" max="14" width="8.83203125" style="1"/>
  </cols>
  <sheetData>
    <row r="1" spans="1:14" s="2" customFormat="1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s="2" customFormat="1" x14ac:dyDescent="0.25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s="2" customFormat="1" x14ac:dyDescent="0.25">
      <c r="A3" s="1" t="s">
        <v>2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 s="2" customFormat="1" x14ac:dyDescent="0.25">
      <c r="A4" s="1" t="s">
        <v>18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spans="1:14" s="2" customFormat="1" x14ac:dyDescent="0.25">
      <c r="A5" s="1" t="s">
        <v>3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</row>
    <row r="6" spans="1:14" ht="13.15" customHeight="1" x14ac:dyDescent="0.25"/>
    <row r="7" spans="1:14" s="2" customFormat="1" ht="13.15" customHeight="1" x14ac:dyDescent="0.25">
      <c r="A7" s="3" t="s">
        <v>4</v>
      </c>
      <c r="B7" s="1" t="s">
        <v>5</v>
      </c>
      <c r="C7" s="1" t="s">
        <v>6</v>
      </c>
      <c r="D7" s="1" t="s">
        <v>7</v>
      </c>
      <c r="E7" s="1" t="s">
        <v>8</v>
      </c>
      <c r="F7" s="1" t="s">
        <v>9</v>
      </c>
      <c r="G7" s="1" t="s">
        <v>10</v>
      </c>
      <c r="H7" s="1" t="s">
        <v>11</v>
      </c>
      <c r="I7" s="1" t="s">
        <v>12</v>
      </c>
      <c r="J7" s="1" t="s">
        <v>13</v>
      </c>
      <c r="K7" s="1" t="s">
        <v>14</v>
      </c>
      <c r="L7" s="1" t="s">
        <v>15</v>
      </c>
      <c r="M7" s="1" t="s">
        <v>16</v>
      </c>
      <c r="N7" s="1" t="s">
        <v>17</v>
      </c>
    </row>
    <row r="8" spans="1:14" ht="16.149999999999999" customHeight="1" x14ac:dyDescent="0.25">
      <c r="A8" s="4">
        <v>1977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>
        <v>100.3</v>
      </c>
      <c r="N8" s="5"/>
    </row>
    <row r="9" spans="1:14" ht="15.75" customHeight="1" x14ac:dyDescent="0.25">
      <c r="A9" s="6">
        <v>1978</v>
      </c>
      <c r="B9" s="7">
        <v>100.8</v>
      </c>
      <c r="C9" s="7">
        <v>101.3</v>
      </c>
      <c r="D9" s="7">
        <v>101.8</v>
      </c>
      <c r="E9" s="7">
        <v>102.7</v>
      </c>
      <c r="F9" s="7">
        <v>103.6</v>
      </c>
      <c r="G9" s="7">
        <v>104.2</v>
      </c>
      <c r="H9" s="7">
        <v>104.7</v>
      </c>
      <c r="I9" s="7">
        <v>105.3</v>
      </c>
      <c r="J9" s="7">
        <v>106.1</v>
      </c>
      <c r="K9" s="7">
        <v>106.7</v>
      </c>
      <c r="L9" s="7">
        <v>107.4</v>
      </c>
      <c r="M9" s="7">
        <v>108.2</v>
      </c>
      <c r="N9" s="7">
        <v>104.4</v>
      </c>
    </row>
    <row r="10" spans="1:14" ht="15.75" customHeight="1" x14ac:dyDescent="0.25">
      <c r="A10" s="6">
        <v>1979</v>
      </c>
      <c r="B10" s="7">
        <v>109</v>
      </c>
      <c r="C10" s="7">
        <v>109.9</v>
      </c>
      <c r="D10" s="7">
        <v>110.8</v>
      </c>
      <c r="E10" s="7">
        <v>111.8</v>
      </c>
      <c r="F10" s="7">
        <v>112.8</v>
      </c>
      <c r="G10" s="7">
        <v>114</v>
      </c>
      <c r="H10" s="7">
        <v>115</v>
      </c>
      <c r="I10" s="7">
        <v>115.9</v>
      </c>
      <c r="J10" s="7">
        <v>116.7</v>
      </c>
      <c r="K10" s="7">
        <v>117.9</v>
      </c>
      <c r="L10" s="7">
        <v>118.6</v>
      </c>
      <c r="M10" s="7">
        <v>119.8</v>
      </c>
      <c r="N10" s="7">
        <v>114.3</v>
      </c>
    </row>
    <row r="11" spans="1:14" ht="15.75" customHeight="1" x14ac:dyDescent="0.25">
      <c r="A11" s="6">
        <v>1980</v>
      </c>
      <c r="B11" s="7">
        <v>121.2</v>
      </c>
      <c r="C11" s="7">
        <v>122.6</v>
      </c>
      <c r="D11" s="7">
        <v>123.8</v>
      </c>
      <c r="E11" s="7">
        <v>124.6</v>
      </c>
      <c r="F11" s="7">
        <v>125.6</v>
      </c>
      <c r="G11" s="7">
        <v>126.4</v>
      </c>
      <c r="H11" s="7">
        <v>127.4</v>
      </c>
      <c r="I11" s="7">
        <v>128.5</v>
      </c>
      <c r="J11" s="7">
        <v>129.80000000000001</v>
      </c>
      <c r="K11" s="7">
        <v>130.6</v>
      </c>
      <c r="L11" s="7">
        <v>131.69999999999999</v>
      </c>
      <c r="M11" s="7">
        <v>132.5</v>
      </c>
      <c r="N11" s="7">
        <v>127</v>
      </c>
    </row>
    <row r="12" spans="1:14" ht="15.75" customHeight="1" x14ac:dyDescent="0.25">
      <c r="A12" s="6">
        <v>1981</v>
      </c>
      <c r="B12" s="7">
        <v>133.9</v>
      </c>
      <c r="C12" s="7">
        <v>135.4</v>
      </c>
      <c r="D12" s="7">
        <v>136.5</v>
      </c>
      <c r="E12" s="7">
        <v>137.1</v>
      </c>
      <c r="F12" s="7">
        <v>137.80000000000001</v>
      </c>
      <c r="G12" s="7">
        <v>138.5</v>
      </c>
      <c r="H12" s="7">
        <v>139.6</v>
      </c>
      <c r="I12" s="7">
        <v>140.5</v>
      </c>
      <c r="J12" s="7">
        <v>141.69999999999999</v>
      </c>
      <c r="K12" s="7">
        <v>142.4</v>
      </c>
      <c r="L12" s="7">
        <v>143.1</v>
      </c>
      <c r="M12" s="7">
        <v>143.6</v>
      </c>
      <c r="N12" s="7">
        <v>139.19999999999999</v>
      </c>
    </row>
    <row r="13" spans="1:14" ht="15.75" customHeight="1" x14ac:dyDescent="0.25">
      <c r="A13" s="6">
        <v>1982</v>
      </c>
      <c r="B13" s="7">
        <v>144.30000000000001</v>
      </c>
      <c r="C13" s="7">
        <v>144.80000000000001</v>
      </c>
      <c r="D13" s="7">
        <v>145.19999999999999</v>
      </c>
      <c r="E13" s="7">
        <v>145.19999999999999</v>
      </c>
      <c r="F13" s="7">
        <v>146.19999999999999</v>
      </c>
      <c r="G13" s="7">
        <v>147.5</v>
      </c>
      <c r="H13" s="7">
        <v>148.5</v>
      </c>
      <c r="I13" s="7">
        <v>148.80000000000001</v>
      </c>
      <c r="J13" s="7">
        <v>149.19999999999999</v>
      </c>
      <c r="K13" s="7">
        <v>150.1</v>
      </c>
      <c r="L13" s="7">
        <v>150.5</v>
      </c>
      <c r="M13" s="7">
        <v>150.80000000000001</v>
      </c>
      <c r="N13" s="7">
        <v>147.6</v>
      </c>
    </row>
    <row r="14" spans="1:14" ht="15.75" customHeight="1" x14ac:dyDescent="0.25">
      <c r="A14" s="6">
        <v>1983</v>
      </c>
      <c r="B14" s="7">
        <v>151.19999999999999</v>
      </c>
      <c r="C14" s="7">
        <v>151.30000000000001</v>
      </c>
      <c r="D14" s="7">
        <v>151.5</v>
      </c>
      <c r="E14" s="7">
        <v>152.69999999999999</v>
      </c>
      <c r="F14" s="7">
        <v>153.19999999999999</v>
      </c>
      <c r="G14" s="7">
        <v>153.6</v>
      </c>
      <c r="H14" s="7">
        <v>154.19999999999999</v>
      </c>
      <c r="I14" s="7">
        <v>154.6</v>
      </c>
      <c r="J14" s="7">
        <v>155.1</v>
      </c>
      <c r="K14" s="7">
        <v>155.69999999999999</v>
      </c>
      <c r="L14" s="7">
        <v>156</v>
      </c>
      <c r="M14" s="7">
        <v>156.5</v>
      </c>
      <c r="N14" s="7">
        <v>153.80000000000001</v>
      </c>
    </row>
    <row r="15" spans="1:14" ht="15.75" customHeight="1" x14ac:dyDescent="0.25">
      <c r="A15" s="6">
        <v>1984</v>
      </c>
      <c r="B15" s="7">
        <v>157.5</v>
      </c>
      <c r="C15" s="7">
        <v>158.30000000000001</v>
      </c>
      <c r="D15" s="7">
        <v>158.80000000000001</v>
      </c>
      <c r="E15" s="7">
        <v>159.4</v>
      </c>
      <c r="F15" s="7">
        <v>159.69999999999999</v>
      </c>
      <c r="G15" s="7">
        <v>160</v>
      </c>
      <c r="H15" s="7">
        <v>160.5</v>
      </c>
      <c r="I15" s="7">
        <v>160.9</v>
      </c>
      <c r="J15" s="7">
        <v>161.4</v>
      </c>
      <c r="K15" s="7">
        <v>161.9</v>
      </c>
      <c r="L15" s="7">
        <v>162.19999999999999</v>
      </c>
      <c r="M15" s="7">
        <v>162.69999999999999</v>
      </c>
      <c r="N15" s="7">
        <v>160.30000000000001</v>
      </c>
    </row>
    <row r="16" spans="1:14" ht="15.75" customHeight="1" x14ac:dyDescent="0.25">
      <c r="A16" s="6">
        <v>1985</v>
      </c>
      <c r="B16" s="7">
        <v>162.9</v>
      </c>
      <c r="C16" s="7">
        <v>163.69999999999999</v>
      </c>
      <c r="D16" s="7">
        <v>164.6</v>
      </c>
      <c r="E16" s="7">
        <v>164.8</v>
      </c>
      <c r="F16" s="7">
        <v>165.1</v>
      </c>
      <c r="G16" s="7">
        <v>165.6</v>
      </c>
      <c r="H16" s="7">
        <v>165.9</v>
      </c>
      <c r="I16" s="7">
        <v>166.2</v>
      </c>
      <c r="J16" s="7">
        <v>166.6</v>
      </c>
      <c r="K16" s="7">
        <v>167</v>
      </c>
      <c r="L16" s="7">
        <v>167.9</v>
      </c>
      <c r="M16" s="7">
        <v>168.5</v>
      </c>
      <c r="N16" s="7">
        <v>165.7</v>
      </c>
    </row>
    <row r="17" spans="1:14" ht="15.75" customHeight="1" x14ac:dyDescent="0.25">
      <c r="A17" s="6">
        <v>1986</v>
      </c>
      <c r="B17" s="7">
        <v>169.2</v>
      </c>
      <c r="C17" s="7">
        <v>168.9</v>
      </c>
      <c r="D17" s="7">
        <v>167.9</v>
      </c>
      <c r="E17" s="7">
        <v>167.3</v>
      </c>
      <c r="F17" s="7">
        <v>167.8</v>
      </c>
      <c r="G17" s="7">
        <v>168.3</v>
      </c>
      <c r="H17" s="7">
        <v>168.4</v>
      </c>
      <c r="I17" s="7">
        <v>168.6</v>
      </c>
      <c r="J17" s="7">
        <v>169.3</v>
      </c>
      <c r="K17" s="7">
        <v>169.5</v>
      </c>
      <c r="L17" s="7">
        <v>169.7</v>
      </c>
      <c r="M17" s="7">
        <v>170.3</v>
      </c>
      <c r="N17" s="7">
        <v>168.8</v>
      </c>
    </row>
    <row r="18" spans="1:14" ht="15.75" customHeight="1" x14ac:dyDescent="0.25">
      <c r="A18" s="6">
        <v>1987</v>
      </c>
      <c r="B18" s="7">
        <v>171.2</v>
      </c>
      <c r="C18" s="7">
        <v>171.8</v>
      </c>
      <c r="D18" s="7">
        <v>172.4</v>
      </c>
      <c r="E18" s="7">
        <v>173.1</v>
      </c>
      <c r="F18" s="7">
        <v>173.5</v>
      </c>
      <c r="G18" s="7">
        <v>174.3</v>
      </c>
      <c r="H18" s="7">
        <v>174.7</v>
      </c>
      <c r="I18" s="7">
        <v>175.4</v>
      </c>
      <c r="J18" s="7">
        <v>176</v>
      </c>
      <c r="K18" s="7">
        <v>176.3</v>
      </c>
      <c r="L18" s="7">
        <v>176.8</v>
      </c>
      <c r="M18" s="7">
        <v>177.1</v>
      </c>
      <c r="N18" s="7">
        <v>174.4</v>
      </c>
    </row>
    <row r="19" spans="1:14" ht="15.75" customHeight="1" x14ac:dyDescent="0.25">
      <c r="A19" s="6">
        <v>1988</v>
      </c>
      <c r="B19" s="7">
        <v>177.6</v>
      </c>
      <c r="C19" s="7">
        <v>177.8</v>
      </c>
      <c r="D19" s="7">
        <v>178.3</v>
      </c>
      <c r="E19" s="7">
        <v>179.2</v>
      </c>
      <c r="F19" s="7">
        <v>179.7</v>
      </c>
      <c r="G19" s="7">
        <v>180.4</v>
      </c>
      <c r="H19" s="7">
        <v>181.2</v>
      </c>
      <c r="I19" s="7">
        <v>181.7</v>
      </c>
      <c r="J19" s="7">
        <v>182.5</v>
      </c>
      <c r="K19" s="7">
        <v>183</v>
      </c>
      <c r="L19" s="7">
        <v>183.5</v>
      </c>
      <c r="M19" s="7">
        <v>184</v>
      </c>
      <c r="N19" s="7">
        <v>180.8</v>
      </c>
    </row>
    <row r="20" spans="1:14" ht="15.75" customHeight="1" x14ac:dyDescent="0.25">
      <c r="A20" s="6">
        <v>1989</v>
      </c>
      <c r="B20" s="7">
        <v>184.7</v>
      </c>
      <c r="C20" s="7">
        <v>185.3</v>
      </c>
      <c r="D20" s="7">
        <v>186.1</v>
      </c>
      <c r="E20" s="7">
        <v>187.4</v>
      </c>
      <c r="F20" s="7">
        <v>188.3</v>
      </c>
      <c r="G20" s="7">
        <v>188.8</v>
      </c>
      <c r="H20" s="7">
        <v>189.4</v>
      </c>
      <c r="I20" s="7">
        <v>189.4</v>
      </c>
      <c r="J20" s="7">
        <v>189.8</v>
      </c>
      <c r="K20" s="7">
        <v>190.6</v>
      </c>
      <c r="L20" s="7">
        <v>191.2</v>
      </c>
      <c r="M20" s="7">
        <v>191.8</v>
      </c>
      <c r="N20" s="7">
        <v>188.6</v>
      </c>
    </row>
    <row r="21" spans="1:14" ht="15.75" customHeight="1" x14ac:dyDescent="0.25">
      <c r="A21" s="6">
        <v>1990</v>
      </c>
      <c r="B21" s="7">
        <v>193.5</v>
      </c>
      <c r="C21" s="7">
        <v>194.2</v>
      </c>
      <c r="D21" s="7">
        <v>195</v>
      </c>
      <c r="E21" s="7">
        <v>195.4</v>
      </c>
      <c r="F21" s="7">
        <v>195.8</v>
      </c>
      <c r="G21" s="7">
        <v>196.8</v>
      </c>
      <c r="H21" s="7">
        <v>197.7</v>
      </c>
      <c r="I21" s="7">
        <v>199.3</v>
      </c>
      <c r="J21" s="7">
        <v>200.6</v>
      </c>
      <c r="K21" s="7">
        <v>201.8</v>
      </c>
      <c r="L21" s="7">
        <v>202.3</v>
      </c>
      <c r="M21" s="7">
        <v>202.8</v>
      </c>
      <c r="N21" s="7">
        <v>197.9</v>
      </c>
    </row>
    <row r="22" spans="1:14" ht="15.75" customHeight="1" x14ac:dyDescent="0.25">
      <c r="A22" s="6">
        <v>1991</v>
      </c>
      <c r="B22" s="7">
        <v>203.4</v>
      </c>
      <c r="C22" s="7">
        <v>203.4</v>
      </c>
      <c r="D22" s="7">
        <v>203.3</v>
      </c>
      <c r="E22" s="7">
        <v>203.7</v>
      </c>
      <c r="F22" s="7">
        <v>204.4</v>
      </c>
      <c r="G22" s="7">
        <v>204.8</v>
      </c>
      <c r="H22" s="7">
        <v>205</v>
      </c>
      <c r="I22" s="7">
        <v>205.5</v>
      </c>
      <c r="J22" s="7">
        <v>206.1</v>
      </c>
      <c r="K22" s="7">
        <v>206.3</v>
      </c>
      <c r="L22" s="7">
        <v>207.1</v>
      </c>
      <c r="M22" s="7">
        <v>207.7</v>
      </c>
      <c r="N22" s="7">
        <v>205.1</v>
      </c>
    </row>
    <row r="23" spans="1:14" ht="15.75" customHeight="1" x14ac:dyDescent="0.25">
      <c r="A23" s="6">
        <v>1992</v>
      </c>
      <c r="B23" s="7">
        <v>207.7</v>
      </c>
      <c r="C23" s="7">
        <v>208.1</v>
      </c>
      <c r="D23" s="7">
        <v>208.6</v>
      </c>
      <c r="E23" s="7">
        <v>209.1</v>
      </c>
      <c r="F23" s="7">
        <v>209.5</v>
      </c>
      <c r="G23" s="7">
        <v>210</v>
      </c>
      <c r="H23" s="7">
        <v>210.4</v>
      </c>
      <c r="I23" s="7">
        <v>210.9</v>
      </c>
      <c r="J23" s="7">
        <v>211.3</v>
      </c>
      <c r="K23" s="7">
        <v>212</v>
      </c>
      <c r="L23" s="7">
        <v>212.5</v>
      </c>
      <c r="M23" s="7">
        <v>212.9</v>
      </c>
      <c r="N23" s="7">
        <v>210.2</v>
      </c>
    </row>
    <row r="24" spans="1:14" ht="15.75" customHeight="1" x14ac:dyDescent="0.25">
      <c r="A24" s="6">
        <v>1993</v>
      </c>
      <c r="B24" s="7">
        <v>213.2</v>
      </c>
      <c r="C24" s="7">
        <v>213.6</v>
      </c>
      <c r="D24" s="7">
        <v>213.9</v>
      </c>
      <c r="E24" s="7">
        <v>214.6</v>
      </c>
      <c r="F24" s="7">
        <v>215.3</v>
      </c>
      <c r="G24" s="7">
        <v>215.4</v>
      </c>
      <c r="H24" s="7">
        <v>215.6</v>
      </c>
      <c r="I24" s="7">
        <v>216</v>
      </c>
      <c r="J24" s="7">
        <v>216.1</v>
      </c>
      <c r="K24" s="7">
        <v>217</v>
      </c>
      <c r="L24" s="7">
        <v>217.4</v>
      </c>
      <c r="M24" s="7">
        <v>217.7</v>
      </c>
      <c r="N24" s="7">
        <v>215.5</v>
      </c>
    </row>
    <row r="25" spans="1:14" ht="15.75" customHeight="1" x14ac:dyDescent="0.25">
      <c r="A25" s="6">
        <v>1994</v>
      </c>
      <c r="B25" s="7">
        <v>217.6</v>
      </c>
      <c r="C25" s="7">
        <v>218</v>
      </c>
      <c r="D25" s="7">
        <v>218.4</v>
      </c>
      <c r="E25" s="7">
        <v>218.8</v>
      </c>
      <c r="F25" s="7">
        <v>219.1</v>
      </c>
      <c r="G25" s="7">
        <v>219.8</v>
      </c>
      <c r="H25" s="7">
        <v>220.4</v>
      </c>
      <c r="I25" s="7">
        <v>221.1</v>
      </c>
      <c r="J25" s="7">
        <v>221.2</v>
      </c>
      <c r="K25" s="7">
        <v>221.4</v>
      </c>
      <c r="L25" s="7">
        <v>221.9</v>
      </c>
      <c r="M25" s="7">
        <v>222.3</v>
      </c>
      <c r="N25" s="7">
        <v>220</v>
      </c>
    </row>
    <row r="26" spans="1:14" ht="15.75" customHeight="1" x14ac:dyDescent="0.25">
      <c r="A26" s="6">
        <v>1995</v>
      </c>
      <c r="B26" s="7">
        <v>222.8</v>
      </c>
      <c r="C26" s="7">
        <v>223.2</v>
      </c>
      <c r="D26" s="7">
        <v>223.6</v>
      </c>
      <c r="E26" s="7">
        <v>224.4</v>
      </c>
      <c r="F26" s="7">
        <v>224.9</v>
      </c>
      <c r="G26" s="7">
        <v>225.4</v>
      </c>
      <c r="H26" s="7">
        <v>225.6</v>
      </c>
      <c r="I26" s="7">
        <v>226</v>
      </c>
      <c r="J26" s="7">
        <v>226.3</v>
      </c>
      <c r="K26" s="7">
        <v>226.9</v>
      </c>
      <c r="L26" s="7">
        <v>227</v>
      </c>
      <c r="M26" s="7">
        <v>227.4</v>
      </c>
      <c r="N26" s="7">
        <v>225.3</v>
      </c>
    </row>
    <row r="27" spans="1:14" ht="15.75" customHeight="1" x14ac:dyDescent="0.25">
      <c r="A27" s="6">
        <v>1996</v>
      </c>
      <c r="B27" s="7">
        <v>228.2</v>
      </c>
      <c r="C27" s="7">
        <v>228.8</v>
      </c>
      <c r="D27" s="7">
        <v>229.5</v>
      </c>
      <c r="E27" s="7">
        <v>230.3</v>
      </c>
      <c r="F27" s="7">
        <v>230.9</v>
      </c>
      <c r="G27" s="7">
        <v>231.1</v>
      </c>
      <c r="H27" s="7">
        <v>231.5</v>
      </c>
      <c r="I27" s="7">
        <v>231.8</v>
      </c>
      <c r="J27" s="7">
        <v>232.5</v>
      </c>
      <c r="K27" s="7">
        <v>233.1</v>
      </c>
      <c r="L27" s="7">
        <v>233.9</v>
      </c>
      <c r="M27" s="7">
        <v>234.5</v>
      </c>
      <c r="N27" s="7">
        <v>231.3</v>
      </c>
    </row>
    <row r="28" spans="1:14" ht="15.75" customHeight="1" x14ac:dyDescent="0.25">
      <c r="A28" s="6">
        <v>1997</v>
      </c>
      <c r="B28" s="7">
        <v>234.8</v>
      </c>
      <c r="C28" s="7">
        <v>235.2</v>
      </c>
      <c r="D28" s="7">
        <v>235.2</v>
      </c>
      <c r="E28" s="7">
        <v>235.5</v>
      </c>
      <c r="F28" s="7">
        <v>235.5</v>
      </c>
      <c r="G28" s="7">
        <v>236</v>
      </c>
      <c r="H28" s="7">
        <v>236.2</v>
      </c>
      <c r="I28" s="7">
        <v>236.6</v>
      </c>
      <c r="J28" s="7">
        <v>237.3</v>
      </c>
      <c r="K28" s="7">
        <v>237.7</v>
      </c>
      <c r="L28" s="7">
        <v>238</v>
      </c>
      <c r="M28" s="7">
        <v>238.1</v>
      </c>
      <c r="N28" s="7">
        <v>236.3</v>
      </c>
    </row>
    <row r="29" spans="1:14" ht="15.75" customHeight="1" x14ac:dyDescent="0.25">
      <c r="A29" s="6">
        <v>1998</v>
      </c>
      <c r="B29" s="7">
        <v>238.3</v>
      </c>
      <c r="C29" s="7">
        <v>238.3</v>
      </c>
      <c r="D29" s="7">
        <v>238.3</v>
      </c>
      <c r="E29" s="7">
        <v>238.5</v>
      </c>
      <c r="F29" s="7">
        <v>239.1</v>
      </c>
      <c r="G29" s="7">
        <v>239.3</v>
      </c>
      <c r="H29" s="7">
        <v>239.7</v>
      </c>
      <c r="I29" s="7">
        <v>240.1</v>
      </c>
      <c r="J29" s="7">
        <v>240.2</v>
      </c>
      <c r="K29" s="7">
        <v>240.6</v>
      </c>
      <c r="L29" s="7">
        <v>241</v>
      </c>
      <c r="M29" s="7">
        <v>241.4</v>
      </c>
      <c r="N29" s="7">
        <v>239.6</v>
      </c>
    </row>
    <row r="30" spans="1:14" ht="15.75" customHeight="1" x14ac:dyDescent="0.25">
      <c r="A30" s="6">
        <v>1999</v>
      </c>
      <c r="B30" s="7">
        <v>241.8</v>
      </c>
      <c r="C30" s="7">
        <v>241.7</v>
      </c>
      <c r="D30" s="7">
        <v>242</v>
      </c>
      <c r="E30" s="7">
        <v>243.5</v>
      </c>
      <c r="F30" s="7">
        <v>243.7</v>
      </c>
      <c r="G30" s="7">
        <v>243.8</v>
      </c>
      <c r="H30" s="7">
        <v>244.7</v>
      </c>
      <c r="I30" s="7">
        <v>245.4</v>
      </c>
      <c r="J30" s="7">
        <v>246.4</v>
      </c>
      <c r="K30" s="7">
        <v>246.9</v>
      </c>
      <c r="L30" s="7">
        <v>247.3</v>
      </c>
      <c r="M30" s="7">
        <v>248</v>
      </c>
      <c r="N30" s="7">
        <v>244.6</v>
      </c>
    </row>
    <row r="31" spans="1:14" ht="15.75" customHeight="1" x14ac:dyDescent="0.25">
      <c r="A31" s="6">
        <v>2000</v>
      </c>
      <c r="B31" s="7">
        <v>248.7</v>
      </c>
      <c r="C31" s="7">
        <v>249.7</v>
      </c>
      <c r="D31" s="7">
        <v>251.2</v>
      </c>
      <c r="E31" s="7">
        <v>251.1</v>
      </c>
      <c r="F31" s="7">
        <v>251.4</v>
      </c>
      <c r="G31" s="7">
        <v>252.9</v>
      </c>
      <c r="H31" s="7">
        <v>253.7</v>
      </c>
      <c r="I31" s="7">
        <v>253.7</v>
      </c>
      <c r="J31" s="7">
        <v>255</v>
      </c>
      <c r="K31" s="7">
        <v>255.3</v>
      </c>
      <c r="L31" s="7">
        <v>255.9</v>
      </c>
      <c r="M31" s="7">
        <v>256.39999999999998</v>
      </c>
      <c r="N31" s="7">
        <v>252.9</v>
      </c>
    </row>
    <row r="32" spans="1:14" ht="15.75" customHeight="1" x14ac:dyDescent="0.25">
      <c r="A32" s="6">
        <v>2001</v>
      </c>
      <c r="B32" s="7">
        <v>257.89999999999998</v>
      </c>
      <c r="C32" s="7">
        <v>258.5</v>
      </c>
      <c r="D32" s="7">
        <v>258.60000000000002</v>
      </c>
      <c r="E32" s="7">
        <v>259.2</v>
      </c>
      <c r="F32" s="7">
        <v>260.39999999999998</v>
      </c>
      <c r="G32" s="7">
        <v>261.10000000000002</v>
      </c>
      <c r="H32" s="7">
        <v>260.60000000000002</v>
      </c>
      <c r="I32" s="7">
        <v>260.60000000000002</v>
      </c>
      <c r="J32" s="7">
        <v>261.60000000000002</v>
      </c>
      <c r="K32" s="7">
        <v>260.8</v>
      </c>
      <c r="L32" s="7">
        <v>260.7</v>
      </c>
      <c r="M32" s="7">
        <v>260.5</v>
      </c>
      <c r="N32" s="7">
        <v>260</v>
      </c>
    </row>
    <row r="33" spans="1:14" ht="15.75" customHeight="1" x14ac:dyDescent="0.25">
      <c r="A33" s="6">
        <v>2002</v>
      </c>
      <c r="B33" s="7">
        <v>261</v>
      </c>
      <c r="C33" s="7">
        <v>261.39999999999998</v>
      </c>
      <c r="D33" s="7">
        <v>262.2</v>
      </c>
      <c r="E33" s="7">
        <v>263.39999999999998</v>
      </c>
      <c r="F33" s="7">
        <v>263.60000000000002</v>
      </c>
      <c r="G33" s="7">
        <v>263.8</v>
      </c>
      <c r="H33" s="7">
        <v>264.39999999999998</v>
      </c>
      <c r="I33" s="7">
        <v>265.2</v>
      </c>
      <c r="J33" s="7">
        <v>265.5</v>
      </c>
      <c r="K33" s="7">
        <v>266.10000000000002</v>
      </c>
      <c r="L33" s="7">
        <v>266.60000000000002</v>
      </c>
      <c r="M33" s="7">
        <v>267</v>
      </c>
      <c r="N33" s="7">
        <v>264.2</v>
      </c>
    </row>
    <row r="34" spans="1:14" ht="16.149999999999999" customHeight="1" x14ac:dyDescent="0.25">
      <c r="A34" s="1">
        <v>2003</v>
      </c>
      <c r="B34" s="7">
        <v>268.2</v>
      </c>
      <c r="C34" s="7">
        <v>269.60000000000002</v>
      </c>
      <c r="D34" s="7">
        <v>270.10000000000002</v>
      </c>
      <c r="E34" s="7">
        <v>269.10000000000002</v>
      </c>
      <c r="F34" s="7">
        <v>268.60000000000002</v>
      </c>
      <c r="G34" s="7">
        <v>269</v>
      </c>
      <c r="H34" s="7">
        <v>269.8</v>
      </c>
      <c r="I34" s="7">
        <v>271</v>
      </c>
      <c r="J34" s="7">
        <v>271.89999999999998</v>
      </c>
      <c r="K34" s="7">
        <v>271.60000000000002</v>
      </c>
      <c r="L34" s="7">
        <v>271.8</v>
      </c>
      <c r="M34" s="7">
        <v>272.5</v>
      </c>
      <c r="N34" s="7">
        <v>270.3</v>
      </c>
    </row>
    <row r="35" spans="1:14" ht="15.75" customHeight="1" x14ac:dyDescent="0.25">
      <c r="A35" s="6">
        <v>2004</v>
      </c>
      <c r="B35" s="7">
        <v>273.60000000000002</v>
      </c>
      <c r="C35" s="7">
        <v>274.3</v>
      </c>
      <c r="D35" s="7">
        <v>274.89999999999998</v>
      </c>
      <c r="E35" s="7">
        <v>275.2</v>
      </c>
      <c r="F35" s="7">
        <v>276.5</v>
      </c>
      <c r="G35" s="7">
        <v>277.5</v>
      </c>
      <c r="H35" s="7">
        <v>277.7</v>
      </c>
      <c r="I35" s="7">
        <v>277.89999999999998</v>
      </c>
      <c r="J35" s="7">
        <v>278.8</v>
      </c>
      <c r="K35" s="7">
        <v>280.2</v>
      </c>
      <c r="L35" s="7">
        <v>281.60000000000002</v>
      </c>
      <c r="M35" s="7">
        <v>281.7</v>
      </c>
      <c r="N35" s="7">
        <v>277.5</v>
      </c>
    </row>
    <row r="36" spans="1:14" ht="15.75" customHeight="1" x14ac:dyDescent="0.25">
      <c r="A36" s="6">
        <v>2005</v>
      </c>
      <c r="B36" s="7">
        <v>281.5</v>
      </c>
      <c r="C36" s="7">
        <v>282.60000000000002</v>
      </c>
      <c r="D36" s="7">
        <v>283.60000000000002</v>
      </c>
      <c r="E36" s="7">
        <v>284.60000000000002</v>
      </c>
      <c r="F36" s="7">
        <v>284.39999999999998</v>
      </c>
      <c r="G36" s="7">
        <v>284.60000000000002</v>
      </c>
      <c r="H36" s="7">
        <v>286.3</v>
      </c>
      <c r="I36" s="7">
        <v>288.10000000000002</v>
      </c>
      <c r="J36" s="7">
        <v>292</v>
      </c>
      <c r="K36" s="7">
        <v>292.5</v>
      </c>
      <c r="L36" s="7">
        <v>291.10000000000002</v>
      </c>
      <c r="M36" s="7">
        <v>291</v>
      </c>
      <c r="N36" s="7">
        <v>286.89999999999998</v>
      </c>
    </row>
    <row r="37" spans="1:14" ht="15.75" customHeight="1" x14ac:dyDescent="0.25">
      <c r="A37" s="6">
        <v>2006</v>
      </c>
      <c r="B37" s="7">
        <v>292.8</v>
      </c>
      <c r="C37" s="7">
        <v>292.89999999999998</v>
      </c>
      <c r="D37" s="7">
        <v>293.39999999999998</v>
      </c>
      <c r="E37" s="7">
        <v>294.89999999999998</v>
      </c>
      <c r="F37" s="7">
        <v>295.8</v>
      </c>
      <c r="G37" s="7">
        <v>296.5</v>
      </c>
      <c r="H37" s="7">
        <v>298.10000000000002</v>
      </c>
      <c r="I37" s="7">
        <v>299.3</v>
      </c>
      <c r="J37" s="7">
        <v>298</v>
      </c>
      <c r="K37" s="7">
        <v>296.60000000000002</v>
      </c>
      <c r="L37" s="7">
        <v>296.8</v>
      </c>
      <c r="M37" s="7">
        <v>298.39999999999998</v>
      </c>
      <c r="N37" s="7">
        <v>296.10000000000002</v>
      </c>
    </row>
    <row r="38" spans="1:14" ht="15.75" customHeight="1" x14ac:dyDescent="0.25">
      <c r="A38" s="6">
        <v>2007</v>
      </c>
      <c r="B38" s="7">
        <v>298.89999999999998</v>
      </c>
      <c r="C38" s="7">
        <v>300</v>
      </c>
      <c r="D38" s="7">
        <v>301.60000000000002</v>
      </c>
      <c r="E38" s="7">
        <v>302.5</v>
      </c>
      <c r="F38" s="7">
        <v>303.7</v>
      </c>
      <c r="G38" s="7">
        <v>304.39999999999998</v>
      </c>
      <c r="H38" s="7">
        <v>305</v>
      </c>
      <c r="I38" s="7">
        <v>305.10000000000002</v>
      </c>
      <c r="J38" s="7">
        <v>306.39999999999998</v>
      </c>
      <c r="K38" s="7">
        <v>307.3</v>
      </c>
      <c r="L38" s="7">
        <v>309.7</v>
      </c>
      <c r="M38" s="7">
        <v>310.60000000000002</v>
      </c>
      <c r="N38" s="7">
        <v>304.60000000000002</v>
      </c>
    </row>
    <row r="39" spans="1:14" ht="15.75" customHeight="1" x14ac:dyDescent="0.25">
      <c r="A39" s="6">
        <v>2008</v>
      </c>
      <c r="B39" s="7">
        <v>311.7</v>
      </c>
      <c r="C39" s="7">
        <v>312.5</v>
      </c>
      <c r="D39" s="7">
        <v>313.60000000000002</v>
      </c>
      <c r="E39" s="7">
        <v>314.3</v>
      </c>
      <c r="F39" s="7">
        <v>316.2</v>
      </c>
      <c r="G39" s="7">
        <v>319.5</v>
      </c>
      <c r="H39" s="7">
        <v>321.8</v>
      </c>
      <c r="I39" s="7">
        <v>321.3</v>
      </c>
      <c r="J39" s="7">
        <v>321.5</v>
      </c>
      <c r="K39" s="7">
        <v>318.8</v>
      </c>
      <c r="L39" s="7">
        <v>313.10000000000002</v>
      </c>
      <c r="M39" s="7">
        <v>310.60000000000002</v>
      </c>
      <c r="N39" s="7">
        <v>316.2</v>
      </c>
    </row>
    <row r="40" spans="1:14" ht="15.75" customHeight="1" x14ac:dyDescent="0.25">
      <c r="A40" s="6">
        <v>2009</v>
      </c>
      <c r="B40" s="7">
        <v>311.39999999999998</v>
      </c>
      <c r="C40" s="7">
        <v>312.5</v>
      </c>
      <c r="D40" s="7">
        <v>312.2</v>
      </c>
      <c r="E40" s="7">
        <v>312.5</v>
      </c>
      <c r="F40" s="7">
        <v>313</v>
      </c>
      <c r="G40" s="7">
        <v>315.60000000000002</v>
      </c>
      <c r="H40" s="7">
        <v>315.5</v>
      </c>
      <c r="I40" s="7">
        <v>316.5</v>
      </c>
      <c r="J40" s="7">
        <v>317.10000000000002</v>
      </c>
      <c r="K40" s="7">
        <v>318.10000000000002</v>
      </c>
      <c r="L40" s="7">
        <v>319.10000000000002</v>
      </c>
      <c r="M40" s="7">
        <v>319.3</v>
      </c>
      <c r="N40" s="7">
        <v>315.2</v>
      </c>
    </row>
    <row r="41" spans="1:14" ht="15.75" customHeight="1" x14ac:dyDescent="0.25">
      <c r="A41" s="6">
        <v>2010</v>
      </c>
      <c r="B41" s="7">
        <v>319.5</v>
      </c>
      <c r="C41" s="7">
        <v>319.2</v>
      </c>
      <c r="D41" s="7">
        <v>319.3</v>
      </c>
      <c r="E41" s="7">
        <v>319.39999999999998</v>
      </c>
      <c r="F41" s="7">
        <v>319.2</v>
      </c>
      <c r="G41" s="7">
        <v>319.10000000000002</v>
      </c>
      <c r="H41" s="7">
        <v>319.7</v>
      </c>
      <c r="I41" s="7">
        <v>320.2</v>
      </c>
      <c r="J41" s="7">
        <v>320.7</v>
      </c>
      <c r="K41" s="7">
        <v>321.8</v>
      </c>
      <c r="L41" s="7">
        <v>322.60000000000002</v>
      </c>
      <c r="M41" s="7">
        <v>323.89999999999998</v>
      </c>
      <c r="N41" s="7">
        <v>320.39999999999998</v>
      </c>
    </row>
    <row r="42" spans="1:14" ht="15.75" customHeight="1" x14ac:dyDescent="0.25">
      <c r="A42" s="6">
        <v>2011</v>
      </c>
      <c r="B42" s="7">
        <v>325</v>
      </c>
      <c r="C42" s="7">
        <v>326</v>
      </c>
      <c r="D42" s="7">
        <v>327.7</v>
      </c>
      <c r="E42" s="7">
        <v>329.3</v>
      </c>
      <c r="F42" s="7">
        <v>330.3</v>
      </c>
      <c r="G42" s="7">
        <v>330.3</v>
      </c>
      <c r="H42" s="7">
        <v>331.2</v>
      </c>
      <c r="I42" s="7">
        <v>332.2</v>
      </c>
      <c r="J42" s="7">
        <v>333</v>
      </c>
      <c r="K42" s="7">
        <v>333.2</v>
      </c>
      <c r="L42" s="7">
        <v>333.8</v>
      </c>
      <c r="M42" s="7">
        <v>333.9</v>
      </c>
      <c r="N42" s="7">
        <v>330.5</v>
      </c>
    </row>
    <row r="43" spans="1:14" ht="15.75" customHeight="1" x14ac:dyDescent="0.25">
      <c r="A43" s="6">
        <v>2012</v>
      </c>
      <c r="B43" s="7">
        <v>334.9</v>
      </c>
      <c r="C43" s="7">
        <v>335.6</v>
      </c>
      <c r="D43" s="7">
        <v>336.3</v>
      </c>
      <c r="E43" s="7">
        <v>336.8</v>
      </c>
      <c r="F43" s="7">
        <v>336.1</v>
      </c>
      <c r="G43" s="7">
        <v>335.9</v>
      </c>
      <c r="H43" s="7">
        <v>336</v>
      </c>
      <c r="I43" s="7">
        <v>338</v>
      </c>
      <c r="J43" s="7">
        <v>339.6</v>
      </c>
      <c r="K43" s="7">
        <v>340.5</v>
      </c>
      <c r="L43" s="7">
        <v>339.9</v>
      </c>
      <c r="M43" s="7">
        <v>339.9</v>
      </c>
      <c r="N43" s="7">
        <v>337.4</v>
      </c>
    </row>
    <row r="44" spans="1:14" ht="15.75" customHeight="1" x14ac:dyDescent="0.25">
      <c r="A44" s="6">
        <v>2013</v>
      </c>
      <c r="B44" s="7">
        <v>340.6</v>
      </c>
      <c r="C44" s="7">
        <v>342.5</v>
      </c>
      <c r="D44" s="7">
        <v>341.5</v>
      </c>
      <c r="E44" s="7">
        <v>340.8</v>
      </c>
      <c r="F44" s="7">
        <v>341</v>
      </c>
      <c r="G44" s="7">
        <v>341.8</v>
      </c>
      <c r="H44" s="7">
        <v>342.5</v>
      </c>
      <c r="I44" s="7">
        <v>343.3</v>
      </c>
      <c r="J44" s="7">
        <v>343.4</v>
      </c>
      <c r="K44" s="7">
        <v>343.6</v>
      </c>
      <c r="L44" s="7">
        <v>344.3</v>
      </c>
      <c r="M44" s="7">
        <v>345.2</v>
      </c>
      <c r="N44" s="7">
        <v>342.5</v>
      </c>
    </row>
    <row r="45" spans="1:14" ht="15.75" customHeight="1" x14ac:dyDescent="0.25">
      <c r="A45" s="6">
        <v>2014</v>
      </c>
      <c r="B45" s="7">
        <v>346.1</v>
      </c>
      <c r="C45" s="7">
        <v>346.5</v>
      </c>
      <c r="D45" s="7">
        <v>347.2</v>
      </c>
      <c r="E45" s="7">
        <v>347.9</v>
      </c>
      <c r="F45" s="7">
        <v>348.5</v>
      </c>
      <c r="G45" s="7">
        <v>349</v>
      </c>
      <c r="H45" s="7">
        <v>349.4</v>
      </c>
      <c r="I45" s="7">
        <v>349.4</v>
      </c>
      <c r="J45" s="7">
        <v>349.4</v>
      </c>
      <c r="K45" s="7">
        <v>349.3</v>
      </c>
      <c r="L45" s="7">
        <v>348.7</v>
      </c>
      <c r="M45" s="7">
        <v>347.7</v>
      </c>
      <c r="N45" s="7">
        <v>348.3</v>
      </c>
    </row>
    <row r="46" spans="1:14" ht="15.75" customHeight="1" x14ac:dyDescent="0.25">
      <c r="A46" s="6">
        <v>2015</v>
      </c>
      <c r="B46" s="7">
        <v>345.5</v>
      </c>
      <c r="C46" s="7">
        <v>346.2</v>
      </c>
      <c r="D46" s="7">
        <v>347.4</v>
      </c>
      <c r="E46" s="7">
        <v>347.6</v>
      </c>
      <c r="F46" s="7">
        <v>348.8</v>
      </c>
      <c r="G46" s="7">
        <v>349.9</v>
      </c>
      <c r="H46" s="7">
        <v>350.5</v>
      </c>
      <c r="I46" s="7">
        <v>350.4</v>
      </c>
      <c r="J46" s="7">
        <v>349.7</v>
      </c>
      <c r="K46" s="7">
        <v>350.1</v>
      </c>
      <c r="L46" s="7">
        <v>350.4</v>
      </c>
      <c r="M46" s="7">
        <v>350.2</v>
      </c>
      <c r="N46" s="7">
        <v>348.9</v>
      </c>
    </row>
    <row r="47" spans="1:14" ht="15.75" customHeight="1" x14ac:dyDescent="0.25">
      <c r="A47" s="6">
        <v>2016</v>
      </c>
      <c r="B47" s="7">
        <v>350.2</v>
      </c>
      <c r="C47" s="7">
        <v>349.7</v>
      </c>
      <c r="D47" s="7">
        <v>350.5</v>
      </c>
      <c r="E47" s="7">
        <v>351.7</v>
      </c>
      <c r="F47" s="7">
        <v>352.6</v>
      </c>
      <c r="G47" s="7">
        <v>353.6</v>
      </c>
      <c r="H47" s="7">
        <v>353.6</v>
      </c>
      <c r="I47" s="7">
        <v>354.3</v>
      </c>
      <c r="J47" s="7">
        <v>355</v>
      </c>
      <c r="K47" s="7">
        <v>355.9</v>
      </c>
      <c r="L47" s="7">
        <v>356.4</v>
      </c>
      <c r="M47" s="7">
        <v>357.5</v>
      </c>
      <c r="N47" s="7">
        <v>353.4</v>
      </c>
    </row>
    <row r="48" spans="1:14" ht="15.75" customHeight="1" x14ac:dyDescent="0.25">
      <c r="A48" s="6">
        <v>2017</v>
      </c>
      <c r="B48" s="7">
        <v>359</v>
      </c>
      <c r="C48" s="7">
        <v>359.3</v>
      </c>
      <c r="D48" s="7">
        <v>358.9</v>
      </c>
      <c r="E48" s="7">
        <v>359.4</v>
      </c>
      <c r="F48" s="7">
        <v>359.3</v>
      </c>
      <c r="G48" s="7">
        <v>359.6</v>
      </c>
      <c r="H48" s="7">
        <v>359.9</v>
      </c>
      <c r="I48" s="7">
        <v>361.2</v>
      </c>
      <c r="J48" s="7">
        <v>362.9</v>
      </c>
      <c r="K48" s="7">
        <v>363.1</v>
      </c>
      <c r="L48" s="7">
        <v>364.2</v>
      </c>
      <c r="M48" s="7">
        <v>365.1</v>
      </c>
      <c r="N48" s="7">
        <v>361</v>
      </c>
    </row>
    <row r="49" spans="1:14" x14ac:dyDescent="0.25">
      <c r="A49" s="6">
        <v>2018</v>
      </c>
      <c r="B49" s="7">
        <v>366.5</v>
      </c>
      <c r="C49" s="7">
        <v>367.2</v>
      </c>
      <c r="D49" s="7">
        <v>367.4</v>
      </c>
      <c r="E49" s="7">
        <v>368.1</v>
      </c>
      <c r="F49" s="7">
        <v>369.1</v>
      </c>
      <c r="G49" s="7">
        <v>369.8</v>
      </c>
      <c r="H49" s="7">
        <v>370.5</v>
      </c>
      <c r="I49" s="7">
        <v>370.9</v>
      </c>
      <c r="J49" s="7">
        <v>371.1</v>
      </c>
      <c r="K49" s="7">
        <v>372.3</v>
      </c>
      <c r="L49" s="7">
        <v>372.2</v>
      </c>
      <c r="M49" s="7">
        <v>372.2</v>
      </c>
      <c r="N49" s="7">
        <v>369.8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S27"/>
  <sheetViews>
    <sheetView tabSelected="1" workbookViewId="0">
      <selection activeCell="B3" sqref="B3"/>
    </sheetView>
  </sheetViews>
  <sheetFormatPr defaultRowHeight="12.75" x14ac:dyDescent="0.2"/>
  <cols>
    <col min="2" max="2" width="19.33203125" bestFit="1" customWidth="1"/>
    <col min="3" max="3" width="28.5" customWidth="1"/>
    <col min="6" max="11" width="12.83203125" bestFit="1" customWidth="1"/>
  </cols>
  <sheetData>
    <row r="1" spans="1:19" x14ac:dyDescent="0.2">
      <c r="E1" s="31" t="s">
        <v>63</v>
      </c>
    </row>
    <row r="2" spans="1:19" ht="25.5" x14ac:dyDescent="0.2">
      <c r="A2" s="39" t="s">
        <v>20</v>
      </c>
      <c r="B2" s="39" t="s">
        <v>21</v>
      </c>
      <c r="C2" s="40" t="s">
        <v>59</v>
      </c>
      <c r="E2" s="24" t="s">
        <v>56</v>
      </c>
      <c r="F2" s="41" t="s">
        <v>55</v>
      </c>
      <c r="G2" s="41"/>
      <c r="H2" s="42" t="s">
        <v>58</v>
      </c>
      <c r="I2" s="43"/>
      <c r="J2" s="41" t="s">
        <v>57</v>
      </c>
      <c r="K2" s="43"/>
    </row>
    <row r="3" spans="1:19" x14ac:dyDescent="0.2">
      <c r="A3">
        <v>2000</v>
      </c>
      <c r="B3">
        <f>'All Items_SA'!N$48/'All Items_SA'!N31</f>
        <v>1.4274416765519968</v>
      </c>
      <c r="C3" s="32">
        <v>1.47587899</v>
      </c>
      <c r="E3" s="25"/>
      <c r="F3" s="17">
        <v>50000</v>
      </c>
      <c r="G3" s="17">
        <v>30000</v>
      </c>
      <c r="H3" s="19">
        <v>50000</v>
      </c>
      <c r="I3" s="18">
        <v>30000</v>
      </c>
      <c r="J3" s="17">
        <v>50000</v>
      </c>
      <c r="K3" s="18">
        <v>30000</v>
      </c>
      <c r="Q3">
        <v>31525</v>
      </c>
      <c r="S3">
        <f t="shared" ref="S3:S4" si="0">R$5-Q3</f>
        <v>-1407</v>
      </c>
    </row>
    <row r="4" spans="1:19" x14ac:dyDescent="0.2">
      <c r="A4">
        <v>2001</v>
      </c>
      <c r="B4">
        <f>'All Items_SA'!N$48/'All Items_SA'!N32</f>
        <v>1.3884615384615384</v>
      </c>
      <c r="E4" s="26">
        <v>2000</v>
      </c>
      <c r="F4" s="28">
        <f>F$3*$C3</f>
        <v>73793.949500000002</v>
      </c>
      <c r="G4" s="28">
        <f>G$3*$C3</f>
        <v>44276.369700000003</v>
      </c>
      <c r="H4" s="20">
        <f>H$3*'BLS Data Series _usedbyAddison'!$P36</f>
        <v>71930.983412322268</v>
      </c>
      <c r="I4" s="21">
        <f>I$3*'BLS Data Series _usedbyAddison'!$P36</f>
        <v>43158.590047393358</v>
      </c>
      <c r="J4" s="16">
        <f>F4-H4</f>
        <v>1862.9660876777343</v>
      </c>
      <c r="K4" s="21">
        <f>G4-I4</f>
        <v>1117.779652606645</v>
      </c>
      <c r="Q4">
        <f>Q3/'BLS Data Series _usedbyAddison'!P36</f>
        <v>21913.366469142107</v>
      </c>
      <c r="S4">
        <f t="shared" si="0"/>
        <v>8204.6335308578928</v>
      </c>
    </row>
    <row r="5" spans="1:19" x14ac:dyDescent="0.2">
      <c r="A5">
        <v>2002</v>
      </c>
      <c r="B5">
        <f>'All Items_SA'!N$48/'All Items_SA'!N33</f>
        <v>1.3663890991672976</v>
      </c>
      <c r="E5" s="26">
        <v>2001</v>
      </c>
      <c r="F5" s="16"/>
      <c r="G5" s="16"/>
      <c r="H5" s="20"/>
      <c r="I5" s="21"/>
      <c r="J5" s="16"/>
      <c r="K5" s="21"/>
      <c r="Q5">
        <f>Q4*C3</f>
        <v>32341.47717197732</v>
      </c>
      <c r="R5">
        <v>30118</v>
      </c>
      <c r="S5">
        <f>R$5-Q5</f>
        <v>-2223.4771719773198</v>
      </c>
    </row>
    <row r="6" spans="1:19" x14ac:dyDescent="0.2">
      <c r="A6">
        <v>2003</v>
      </c>
      <c r="B6">
        <f>'All Items_SA'!N$48/'All Items_SA'!N34</f>
        <v>1.3355530891601923</v>
      </c>
      <c r="E6" s="26">
        <v>2002</v>
      </c>
      <c r="F6" s="16"/>
      <c r="G6" s="16"/>
      <c r="H6" s="20"/>
      <c r="I6" s="21"/>
      <c r="J6" s="16"/>
      <c r="K6" s="21"/>
    </row>
    <row r="7" spans="1:19" x14ac:dyDescent="0.2">
      <c r="A7">
        <v>2004</v>
      </c>
      <c r="B7">
        <f>'All Items_SA'!N$48/'All Items_SA'!N35</f>
        <v>1.3009009009009009</v>
      </c>
      <c r="E7" s="26">
        <v>2003</v>
      </c>
      <c r="F7" s="16"/>
      <c r="G7" s="16"/>
      <c r="H7" s="20"/>
      <c r="I7" s="21"/>
      <c r="J7" s="16"/>
      <c r="K7" s="21"/>
    </row>
    <row r="8" spans="1:19" x14ac:dyDescent="0.2">
      <c r="A8">
        <v>2005</v>
      </c>
      <c r="B8">
        <f>'All Items_SA'!N$48/'All Items_SA'!N36</f>
        <v>1.2582781456953644</v>
      </c>
      <c r="E8" s="26">
        <v>2004</v>
      </c>
      <c r="F8" s="16"/>
      <c r="G8" s="16"/>
      <c r="H8" s="20"/>
      <c r="I8" s="21"/>
      <c r="J8" s="16"/>
      <c r="K8" s="21"/>
    </row>
    <row r="9" spans="1:19" x14ac:dyDescent="0.2">
      <c r="A9">
        <v>2006</v>
      </c>
      <c r="B9">
        <f>'All Items_SA'!N$48/'All Items_SA'!N37</f>
        <v>1.2191827085444107</v>
      </c>
      <c r="E9" s="26">
        <v>2005</v>
      </c>
      <c r="F9" s="16">
        <f t="shared" ref="F9:F21" si="1">F$3*$B8</f>
        <v>62913.907284768226</v>
      </c>
      <c r="G9" s="16">
        <f t="shared" ref="G9:G21" si="2">G$3*$B8</f>
        <v>37748.344370860934</v>
      </c>
      <c r="H9" s="20">
        <f>H$3*'BLS Data Series _usedbyAddison'!$P41</f>
        <v>63670.424750917678</v>
      </c>
      <c r="I9" s="21">
        <f>I$3*'BLS Data Series _usedbyAddison'!$P41</f>
        <v>38202.254850550606</v>
      </c>
      <c r="J9" s="16">
        <f t="shared" ref="J9:J21" si="3">F9-H9</f>
        <v>-756.51746614945296</v>
      </c>
      <c r="K9" s="21">
        <f t="shared" ref="K9:K21" si="4">G9-I9</f>
        <v>-453.91047968967177</v>
      </c>
    </row>
    <row r="10" spans="1:19" x14ac:dyDescent="0.2">
      <c r="A10">
        <v>2007</v>
      </c>
      <c r="B10">
        <f>'All Items_SA'!N$48/'All Items_SA'!N38</f>
        <v>1.1851608667104399</v>
      </c>
      <c r="E10" s="26">
        <v>2006</v>
      </c>
      <c r="F10" s="16">
        <f t="shared" si="1"/>
        <v>60959.135427220535</v>
      </c>
      <c r="G10" s="16">
        <f t="shared" si="2"/>
        <v>36575.481256332321</v>
      </c>
      <c r="H10" s="20">
        <f>H$3*'BLS Data Series _usedbyAddison'!$P42</f>
        <v>61230.206757438224</v>
      </c>
      <c r="I10" s="21">
        <f>I$3*'BLS Data Series _usedbyAddison'!$P42</f>
        <v>36738.124054462933</v>
      </c>
      <c r="J10" s="16">
        <f t="shared" si="3"/>
        <v>-271.07133021768823</v>
      </c>
      <c r="K10" s="21">
        <f t="shared" si="4"/>
        <v>-162.64279813061148</v>
      </c>
    </row>
    <row r="11" spans="1:19" x14ac:dyDescent="0.2">
      <c r="A11">
        <v>2008</v>
      </c>
      <c r="B11">
        <f>'All Items_SA'!N$48/'All Items_SA'!N39</f>
        <v>1.1416824794433904</v>
      </c>
      <c r="E11" s="26">
        <v>2007</v>
      </c>
      <c r="F11" s="16">
        <f t="shared" si="1"/>
        <v>59258.043335521994</v>
      </c>
      <c r="G11" s="16">
        <f t="shared" si="2"/>
        <v>35554.826001313195</v>
      </c>
      <c r="H11" s="20">
        <f>H$3*'BLS Data Series _usedbyAddison'!$P43</f>
        <v>59985.129634021025</v>
      </c>
      <c r="I11" s="21">
        <f>I$3*'BLS Data Series _usedbyAddison'!$P43</f>
        <v>35991.077780412619</v>
      </c>
      <c r="J11" s="16">
        <f t="shared" si="3"/>
        <v>-727.08629849903082</v>
      </c>
      <c r="K11" s="21">
        <f t="shared" si="4"/>
        <v>-436.25177909942431</v>
      </c>
    </row>
    <row r="12" spans="1:19" x14ac:dyDescent="0.2">
      <c r="A12">
        <v>2009</v>
      </c>
      <c r="B12">
        <f>'All Items_SA'!N$48/'All Items_SA'!N40</f>
        <v>1.1453045685279188</v>
      </c>
      <c r="E12" s="26">
        <v>2008</v>
      </c>
      <c r="F12" s="16">
        <f t="shared" si="1"/>
        <v>57084.123972169524</v>
      </c>
      <c r="G12" s="16">
        <f t="shared" si="2"/>
        <v>34250.474383301713</v>
      </c>
      <c r="H12" s="20">
        <f>H$3*'BLS Data Series _usedbyAddison'!$P44</f>
        <v>57522.977070305089</v>
      </c>
      <c r="I12" s="21">
        <f>I$3*'BLS Data Series _usedbyAddison'!$P44</f>
        <v>34513.786242183058</v>
      </c>
      <c r="J12" s="16">
        <f t="shared" si="3"/>
        <v>-438.85309813556523</v>
      </c>
      <c r="K12" s="21">
        <f t="shared" si="4"/>
        <v>-263.31185888134496</v>
      </c>
    </row>
    <row r="13" spans="1:19" x14ac:dyDescent="0.2">
      <c r="A13">
        <v>2010</v>
      </c>
      <c r="B13">
        <f>'All Items_SA'!N$48/'All Items_SA'!N41</f>
        <v>1.1267166042446941</v>
      </c>
      <c r="E13" s="26">
        <v>2009</v>
      </c>
      <c r="F13" s="16">
        <f t="shared" si="1"/>
        <v>57265.228426395945</v>
      </c>
      <c r="G13" s="16">
        <f t="shared" si="2"/>
        <v>34359.137055837564</v>
      </c>
      <c r="H13" s="20">
        <f>H$3*'BLS Data Series _usedbyAddison'!$P45</f>
        <v>57505.813595525309</v>
      </c>
      <c r="I13" s="21">
        <f>I$3*'BLS Data Series _usedbyAddison'!$P45</f>
        <v>34503.488157315187</v>
      </c>
      <c r="J13" s="16">
        <f t="shared" si="3"/>
        <v>-240.58516912936466</v>
      </c>
      <c r="K13" s="21">
        <f t="shared" si="4"/>
        <v>-144.35110147762316</v>
      </c>
    </row>
    <row r="14" spans="1:19" x14ac:dyDescent="0.2">
      <c r="A14">
        <v>2011</v>
      </c>
      <c r="B14">
        <f>'All Items_SA'!N$48/'All Items_SA'!N42</f>
        <v>1.0922844175491679</v>
      </c>
      <c r="E14" s="26">
        <v>2010</v>
      </c>
      <c r="F14" s="16">
        <f t="shared" si="1"/>
        <v>56335.830212234709</v>
      </c>
      <c r="G14" s="16">
        <f t="shared" si="2"/>
        <v>33801.498127340827</v>
      </c>
      <c r="H14" s="20">
        <f>H$3*'BLS Data Series _usedbyAddison'!$P46</f>
        <v>56034.510607466073</v>
      </c>
      <c r="I14" s="21">
        <f>I$3*'BLS Data Series _usedbyAddison'!$P46</f>
        <v>33620.706364479644</v>
      </c>
      <c r="J14" s="16">
        <f t="shared" si="3"/>
        <v>301.31960476863605</v>
      </c>
      <c r="K14" s="21">
        <f t="shared" si="4"/>
        <v>180.79176286118309</v>
      </c>
    </row>
    <row r="15" spans="1:19" x14ac:dyDescent="0.2">
      <c r="A15">
        <v>2012</v>
      </c>
      <c r="B15">
        <f>'All Items_SA'!N$48/'All Items_SA'!N43</f>
        <v>1.0699466508595139</v>
      </c>
      <c r="E15" s="26">
        <v>2011</v>
      </c>
      <c r="F15" s="16">
        <f t="shared" si="1"/>
        <v>54614.2208774584</v>
      </c>
      <c r="G15" s="16">
        <f t="shared" si="2"/>
        <v>32768.532526475035</v>
      </c>
      <c r="H15" s="20">
        <f>H$3*'BLS Data Series _usedbyAddison'!$P47</f>
        <v>55134.795184880779</v>
      </c>
      <c r="I15" s="21">
        <f>I$3*'BLS Data Series _usedbyAddison'!$P47</f>
        <v>33080.877110928472</v>
      </c>
      <c r="J15" s="16">
        <f t="shared" si="3"/>
        <v>-520.57430742237921</v>
      </c>
      <c r="K15" s="21">
        <f t="shared" si="4"/>
        <v>-312.34458445343625</v>
      </c>
    </row>
    <row r="16" spans="1:19" x14ac:dyDescent="0.2">
      <c r="A16">
        <v>2013</v>
      </c>
      <c r="B16">
        <f>'All Items_SA'!N$48/'All Items_SA'!N44</f>
        <v>1.0540145985401459</v>
      </c>
      <c r="E16" s="26">
        <v>2012</v>
      </c>
      <c r="F16" s="16">
        <f t="shared" si="1"/>
        <v>53497.332542975695</v>
      </c>
      <c r="G16" s="16">
        <f t="shared" si="2"/>
        <v>32098.399525785419</v>
      </c>
      <c r="H16" s="20">
        <f>H$3*'BLS Data Series _usedbyAddison'!$P48</f>
        <v>53567.820351620234</v>
      </c>
      <c r="I16" s="21">
        <f>I$3*'BLS Data Series _usedbyAddison'!$P48</f>
        <v>32140.692210972138</v>
      </c>
      <c r="J16" s="16">
        <f t="shared" si="3"/>
        <v>-70.487808644538745</v>
      </c>
      <c r="K16" s="21">
        <f t="shared" si="4"/>
        <v>-42.292685186719609</v>
      </c>
    </row>
    <row r="17" spans="1:11" x14ac:dyDescent="0.2">
      <c r="A17">
        <v>2014</v>
      </c>
      <c r="B17">
        <f>'All Items_SA'!N$48/'All Items_SA'!N45</f>
        <v>1.0364628194085559</v>
      </c>
      <c r="E17" s="26">
        <v>2013</v>
      </c>
      <c r="F17" s="16">
        <f t="shared" si="1"/>
        <v>52700.729927007298</v>
      </c>
      <c r="G17" s="16">
        <f t="shared" si="2"/>
        <v>31620.437956204376</v>
      </c>
      <c r="H17" s="20">
        <f>H$3*'BLS Data Series _usedbyAddison'!$P49</f>
        <v>52726.897689768979</v>
      </c>
      <c r="I17" s="21">
        <f>I$3*'BLS Data Series _usedbyAddison'!$P49</f>
        <v>31636.138613861389</v>
      </c>
      <c r="J17" s="16">
        <f t="shared" si="3"/>
        <v>-26.167762761680933</v>
      </c>
      <c r="K17" s="21">
        <f t="shared" si="4"/>
        <v>-15.700657657012925</v>
      </c>
    </row>
    <row r="18" spans="1:11" x14ac:dyDescent="0.2">
      <c r="A18">
        <v>2015</v>
      </c>
      <c r="B18">
        <f>'All Items_SA'!N$48/'All Items_SA'!N46</f>
        <v>1.0346804241903125</v>
      </c>
      <c r="E18" s="26">
        <v>2014</v>
      </c>
      <c r="F18" s="16">
        <f t="shared" si="1"/>
        <v>51823.140970427798</v>
      </c>
      <c r="G18" s="16">
        <f t="shared" si="2"/>
        <v>31093.884582256676</v>
      </c>
      <c r="H18" s="20">
        <f>H$3*'BLS Data Series _usedbyAddison'!$P50</f>
        <v>51907.308606508319</v>
      </c>
      <c r="I18" s="21">
        <f>I$3*'BLS Data Series _usedbyAddison'!$P50</f>
        <v>31144.38516390499</v>
      </c>
      <c r="J18" s="16">
        <f t="shared" si="3"/>
        <v>-84.167636080521333</v>
      </c>
      <c r="K18" s="21">
        <f t="shared" si="4"/>
        <v>-50.500581648313528</v>
      </c>
    </row>
    <row r="19" spans="1:11" x14ac:dyDescent="0.2">
      <c r="A19">
        <v>2016</v>
      </c>
      <c r="B19">
        <f>'All Items_SA'!N$48/'All Items_SA'!N47</f>
        <v>1.021505376344086</v>
      </c>
      <c r="E19" s="26">
        <v>2015</v>
      </c>
      <c r="F19" s="16">
        <f t="shared" si="1"/>
        <v>51734.021209515624</v>
      </c>
      <c r="G19" s="16">
        <f t="shared" si="2"/>
        <v>31040.412725709375</v>
      </c>
      <c r="H19" s="20">
        <f>H$3*'BLS Data Series _usedbyAddison'!$P51</f>
        <v>51953.728386398354</v>
      </c>
      <c r="I19" s="21">
        <f>I$3*'BLS Data Series _usedbyAddison'!$P51</f>
        <v>31172.237031839013</v>
      </c>
      <c r="J19" s="16">
        <f t="shared" si="3"/>
        <v>-219.70717688272998</v>
      </c>
      <c r="K19" s="21">
        <f t="shared" si="4"/>
        <v>-131.82430612963799</v>
      </c>
    </row>
    <row r="20" spans="1:11" x14ac:dyDescent="0.2">
      <c r="A20">
        <v>2017</v>
      </c>
      <c r="B20">
        <f>'All Items_SA'!N$48/'All Items_SA'!N48</f>
        <v>1</v>
      </c>
      <c r="E20" s="26">
        <v>2016</v>
      </c>
      <c r="F20" s="16">
        <f t="shared" si="1"/>
        <v>51075.268817204298</v>
      </c>
      <c r="G20" s="16">
        <f t="shared" si="2"/>
        <v>30645.16129032258</v>
      </c>
      <c r="H20" s="20">
        <f>H$3*'BLS Data Series _usedbyAddison'!$P52</f>
        <v>51250.021104526502</v>
      </c>
      <c r="I20" s="21">
        <f>I$3*'BLS Data Series _usedbyAddison'!$P52</f>
        <v>30750.012662715901</v>
      </c>
      <c r="J20" s="16">
        <f t="shared" si="3"/>
        <v>-174.75228732220421</v>
      </c>
      <c r="K20" s="21">
        <f t="shared" si="4"/>
        <v>-104.85137239332107</v>
      </c>
    </row>
    <row r="21" spans="1:11" ht="13.5" thickBot="1" x14ac:dyDescent="0.25">
      <c r="E21" s="25">
        <v>2017</v>
      </c>
      <c r="F21" s="27">
        <f t="shared" si="1"/>
        <v>50000</v>
      </c>
      <c r="G21" s="27">
        <f t="shared" si="2"/>
        <v>30000</v>
      </c>
      <c r="H21" s="22">
        <f>H$3*'BLS Data Series _usedbyAddison'!$P53</f>
        <v>50000</v>
      </c>
      <c r="I21" s="23">
        <f>I$3*'BLS Data Series _usedbyAddison'!$P53</f>
        <v>30000</v>
      </c>
      <c r="J21" s="27">
        <f t="shared" si="3"/>
        <v>0</v>
      </c>
      <c r="K21" s="23">
        <f t="shared" si="4"/>
        <v>0</v>
      </c>
    </row>
    <row r="22" spans="1:11" x14ac:dyDescent="0.2">
      <c r="B22" s="37" t="s">
        <v>60</v>
      </c>
      <c r="C22" s="38"/>
      <c r="F22" s="16"/>
      <c r="G22" s="16"/>
      <c r="H22" s="16"/>
      <c r="I22" s="16"/>
      <c r="J22" s="16"/>
      <c r="K22" s="16"/>
    </row>
    <row r="23" spans="1:11" x14ac:dyDescent="0.2">
      <c r="B23" s="44" t="s">
        <v>61</v>
      </c>
      <c r="C23" s="45"/>
      <c r="F23" s="16"/>
      <c r="G23" s="16"/>
      <c r="H23" s="16"/>
      <c r="I23" s="16"/>
      <c r="J23" s="16"/>
      <c r="K23" s="16"/>
    </row>
    <row r="24" spans="1:11" x14ac:dyDescent="0.2">
      <c r="B24" s="44" t="s">
        <v>62</v>
      </c>
      <c r="C24" s="45"/>
      <c r="F24" s="16"/>
      <c r="G24" s="16"/>
      <c r="H24" s="16"/>
      <c r="I24" s="16"/>
      <c r="J24" s="16"/>
      <c r="K24" s="16"/>
    </row>
    <row r="25" spans="1:11" ht="51" x14ac:dyDescent="0.2">
      <c r="B25" s="33" t="s">
        <v>27</v>
      </c>
      <c r="C25" s="34" t="s">
        <v>22</v>
      </c>
    </row>
    <row r="26" spans="1:11" ht="38.25" x14ac:dyDescent="0.2">
      <c r="B26" s="33" t="s">
        <v>25</v>
      </c>
      <c r="C26" s="34" t="s">
        <v>23</v>
      </c>
    </row>
    <row r="27" spans="1:11" ht="102.75" thickBot="1" x14ac:dyDescent="0.25">
      <c r="B27" s="35" t="s">
        <v>26</v>
      </c>
      <c r="C27" s="36" t="s">
        <v>24</v>
      </c>
    </row>
  </sheetData>
  <mergeCells count="5">
    <mergeCell ref="F2:G2"/>
    <mergeCell ref="H2:I2"/>
    <mergeCell ref="J2:K2"/>
    <mergeCell ref="B24:C24"/>
    <mergeCell ref="B23:C23"/>
  </mergeCells>
  <hyperlinks>
    <hyperlink ref="C25" r:id="rId1"/>
    <hyperlink ref="C26" r:id="rId2"/>
    <hyperlink ref="C27" r:id="rId3"/>
  </hyperlinks>
  <pageMargins left="0.7" right="0.7" top="0.75" bottom="0.75" header="0.3" footer="0.3"/>
  <pageSetup orientation="portrait" horizontalDpi="300" verticalDpi="300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8"/>
  <sheetViews>
    <sheetView workbookViewId="0">
      <pane ySplit="12" topLeftCell="A28" activePane="bottomLeft" state="frozen"/>
      <selection pane="bottomLeft" activeCell="P36" sqref="P36"/>
    </sheetView>
  </sheetViews>
  <sheetFormatPr defaultRowHeight="15" x14ac:dyDescent="0.25"/>
  <cols>
    <col min="1" max="1" width="23.33203125" style="8" customWidth="1"/>
    <col min="2" max="2" width="9.33203125" style="8" customWidth="1"/>
    <col min="3" max="16384" width="9.33203125" style="8"/>
  </cols>
  <sheetData>
    <row r="1" spans="1:29" ht="15.75" x14ac:dyDescent="0.25">
      <c r="A1" s="46" t="s">
        <v>54</v>
      </c>
      <c r="B1" s="47"/>
      <c r="C1" s="47"/>
      <c r="D1" s="47"/>
      <c r="E1" s="47"/>
      <c r="F1" s="47"/>
    </row>
    <row r="2" spans="1:29" ht="15.75" x14ac:dyDescent="0.25">
      <c r="A2" s="46" t="s">
        <v>53</v>
      </c>
      <c r="B2" s="47"/>
      <c r="C2" s="47"/>
      <c r="D2" s="47"/>
      <c r="E2" s="47"/>
      <c r="F2" s="47"/>
    </row>
    <row r="3" spans="1:29" x14ac:dyDescent="0.25">
      <c r="A3" s="47"/>
      <c r="B3" s="47"/>
      <c r="C3" s="47"/>
      <c r="D3" s="47"/>
      <c r="E3" s="47"/>
      <c r="F3" s="47"/>
    </row>
    <row r="4" spans="1:29" x14ac:dyDescent="0.25">
      <c r="A4" s="13" t="s">
        <v>52</v>
      </c>
      <c r="B4" s="48" t="s">
        <v>51</v>
      </c>
      <c r="C4" s="47"/>
      <c r="D4" s="47"/>
      <c r="E4" s="47"/>
      <c r="F4" s="47"/>
    </row>
    <row r="5" spans="1:29" x14ac:dyDescent="0.25">
      <c r="A5" s="49" t="s">
        <v>50</v>
      </c>
      <c r="B5" s="47"/>
      <c r="C5" s="47"/>
      <c r="D5" s="47"/>
      <c r="E5" s="47"/>
      <c r="F5" s="47"/>
    </row>
    <row r="6" spans="1:29" x14ac:dyDescent="0.25">
      <c r="A6" s="13" t="s">
        <v>49</v>
      </c>
      <c r="B6" s="48" t="s">
        <v>48</v>
      </c>
      <c r="C6" s="47"/>
      <c r="D6" s="47"/>
      <c r="E6" s="47"/>
      <c r="F6" s="47"/>
    </row>
    <row r="7" spans="1:29" x14ac:dyDescent="0.25">
      <c r="A7" s="13" t="s">
        <v>47</v>
      </c>
      <c r="B7" s="48" t="s">
        <v>1</v>
      </c>
      <c r="C7" s="47"/>
      <c r="D7" s="47"/>
      <c r="E7" s="47"/>
      <c r="F7" s="47"/>
    </row>
    <row r="8" spans="1:29" x14ac:dyDescent="0.25">
      <c r="A8" s="13" t="s">
        <v>46</v>
      </c>
      <c r="B8" s="48" t="s">
        <v>2</v>
      </c>
      <c r="C8" s="47"/>
      <c r="D8" s="47"/>
      <c r="E8" s="47"/>
      <c r="F8" s="47"/>
    </row>
    <row r="9" spans="1:29" x14ac:dyDescent="0.25">
      <c r="A9" s="13" t="s">
        <v>45</v>
      </c>
      <c r="B9" s="48" t="s">
        <v>44</v>
      </c>
      <c r="C9" s="47"/>
      <c r="D9" s="47"/>
      <c r="E9" s="47"/>
      <c r="F9" s="47"/>
    </row>
    <row r="10" spans="1:29" x14ac:dyDescent="0.25">
      <c r="A10" s="13" t="s">
        <v>43</v>
      </c>
      <c r="B10" s="50" t="s">
        <v>42</v>
      </c>
      <c r="C10" s="47"/>
      <c r="D10" s="47"/>
      <c r="E10" s="47"/>
      <c r="F10" s="47"/>
    </row>
    <row r="12" spans="1:29" ht="15.75" thickBot="1" x14ac:dyDescent="0.3">
      <c r="A12" s="12" t="s">
        <v>20</v>
      </c>
      <c r="B12" s="12" t="s">
        <v>41</v>
      </c>
      <c r="C12" s="12" t="s">
        <v>40</v>
      </c>
      <c r="D12" s="12" t="s">
        <v>39</v>
      </c>
      <c r="E12" s="12" t="s">
        <v>38</v>
      </c>
      <c r="F12" s="12" t="s">
        <v>37</v>
      </c>
      <c r="G12" s="12" t="s">
        <v>36</v>
      </c>
      <c r="H12" s="12" t="s">
        <v>35</v>
      </c>
      <c r="I12" s="12" t="s">
        <v>34</v>
      </c>
      <c r="J12" s="12" t="s">
        <v>33</v>
      </c>
      <c r="K12" s="12" t="s">
        <v>32</v>
      </c>
      <c r="L12" s="12" t="s">
        <v>31</v>
      </c>
      <c r="M12" s="12" t="s">
        <v>30</v>
      </c>
      <c r="N12" s="12" t="s">
        <v>29</v>
      </c>
      <c r="O12" s="12" t="s">
        <v>28</v>
      </c>
      <c r="P12" s="12" t="s">
        <v>41</v>
      </c>
      <c r="Q12" s="12" t="s">
        <v>40</v>
      </c>
      <c r="R12" s="12" t="s">
        <v>39</v>
      </c>
      <c r="S12" s="12" t="s">
        <v>38</v>
      </c>
      <c r="T12" s="12" t="s">
        <v>37</v>
      </c>
      <c r="U12" s="12" t="s">
        <v>36</v>
      </c>
      <c r="V12" s="12" t="s">
        <v>35</v>
      </c>
      <c r="W12" s="12" t="s">
        <v>34</v>
      </c>
      <c r="X12" s="12" t="s">
        <v>33</v>
      </c>
      <c r="Y12" s="12" t="s">
        <v>32</v>
      </c>
      <c r="Z12" s="12" t="s">
        <v>31</v>
      </c>
      <c r="AA12" s="12" t="s">
        <v>30</v>
      </c>
      <c r="AB12" s="12" t="s">
        <v>29</v>
      </c>
      <c r="AC12" s="12" t="s">
        <v>28</v>
      </c>
    </row>
    <row r="13" spans="1:29" ht="15.75" thickTop="1" x14ac:dyDescent="0.25">
      <c r="A13" s="10">
        <v>1977</v>
      </c>
      <c r="B13" s="11">
        <v>58.5</v>
      </c>
      <c r="C13" s="11">
        <v>59.1</v>
      </c>
      <c r="D13" s="11">
        <v>59.5</v>
      </c>
      <c r="E13" s="11">
        <v>60</v>
      </c>
      <c r="F13" s="11">
        <v>60.3</v>
      </c>
      <c r="G13" s="11">
        <v>60.7</v>
      </c>
      <c r="H13" s="11">
        <v>61</v>
      </c>
      <c r="I13" s="11">
        <v>61.2</v>
      </c>
      <c r="J13" s="11">
        <v>61.4</v>
      </c>
      <c r="K13" s="11">
        <v>61.6</v>
      </c>
      <c r="L13" s="11">
        <v>61.9</v>
      </c>
      <c r="M13" s="11">
        <v>62.1</v>
      </c>
    </row>
    <row r="14" spans="1:29" x14ac:dyDescent="0.25">
      <c r="A14" s="10">
        <v>1978</v>
      </c>
      <c r="B14" s="11">
        <v>62.5</v>
      </c>
      <c r="C14" s="11">
        <v>62.9</v>
      </c>
      <c r="D14" s="11">
        <v>63.4</v>
      </c>
      <c r="E14" s="11">
        <v>63.9</v>
      </c>
      <c r="F14" s="11">
        <v>64.5</v>
      </c>
      <c r="G14" s="11">
        <v>65.2</v>
      </c>
      <c r="H14" s="11">
        <v>65.7</v>
      </c>
      <c r="I14" s="11">
        <v>66</v>
      </c>
      <c r="J14" s="11">
        <v>66.5</v>
      </c>
      <c r="K14" s="11">
        <v>67.099999999999994</v>
      </c>
      <c r="L14" s="11">
        <v>67.400000000000006</v>
      </c>
      <c r="M14" s="11">
        <v>67.7</v>
      </c>
    </row>
    <row r="15" spans="1:29" x14ac:dyDescent="0.25">
      <c r="A15" s="10">
        <v>1979</v>
      </c>
      <c r="B15" s="11">
        <v>68.3</v>
      </c>
      <c r="C15" s="11">
        <v>69.099999999999994</v>
      </c>
      <c r="D15" s="11">
        <v>69.8</v>
      </c>
      <c r="E15" s="11">
        <v>70.599999999999994</v>
      </c>
      <c r="F15" s="11">
        <v>71.5</v>
      </c>
      <c r="G15" s="11">
        <v>72.3</v>
      </c>
      <c r="H15" s="11">
        <v>73.099999999999994</v>
      </c>
      <c r="I15" s="11">
        <v>73.8</v>
      </c>
      <c r="J15" s="11">
        <v>74.599999999999994</v>
      </c>
      <c r="K15" s="11">
        <v>75.2</v>
      </c>
      <c r="L15" s="11">
        <v>75.900000000000006</v>
      </c>
      <c r="M15" s="11">
        <v>76.7</v>
      </c>
    </row>
    <row r="16" spans="1:29" x14ac:dyDescent="0.25">
      <c r="A16" s="10">
        <v>1980</v>
      </c>
      <c r="B16" s="11">
        <v>77.8</v>
      </c>
      <c r="C16" s="11">
        <v>78.900000000000006</v>
      </c>
      <c r="D16" s="11">
        <v>80.099999999999994</v>
      </c>
      <c r="E16" s="11">
        <v>81</v>
      </c>
      <c r="F16" s="11">
        <v>81.8</v>
      </c>
      <c r="G16" s="11">
        <v>82.7</v>
      </c>
      <c r="H16" s="11">
        <v>82.7</v>
      </c>
      <c r="I16" s="11">
        <v>83.3</v>
      </c>
      <c r="J16" s="11">
        <v>84</v>
      </c>
      <c r="K16" s="11">
        <v>84.8</v>
      </c>
      <c r="L16" s="11">
        <v>85.5</v>
      </c>
      <c r="M16" s="11">
        <v>86.3</v>
      </c>
    </row>
    <row r="17" spans="1:15" x14ac:dyDescent="0.25">
      <c r="A17" s="10">
        <v>1981</v>
      </c>
      <c r="B17" s="11">
        <v>87</v>
      </c>
      <c r="C17" s="11">
        <v>87.9</v>
      </c>
      <c r="D17" s="11">
        <v>88.5</v>
      </c>
      <c r="E17" s="11">
        <v>89.1</v>
      </c>
      <c r="F17" s="11">
        <v>89.8</v>
      </c>
      <c r="G17" s="11">
        <v>90.6</v>
      </c>
      <c r="H17" s="11">
        <v>91.6</v>
      </c>
      <c r="I17" s="11">
        <v>92.3</v>
      </c>
      <c r="J17" s="11">
        <v>93.2</v>
      </c>
      <c r="K17" s="11">
        <v>93.4</v>
      </c>
      <c r="L17" s="11">
        <v>93.7</v>
      </c>
      <c r="M17" s="11">
        <v>94</v>
      </c>
    </row>
    <row r="18" spans="1:15" x14ac:dyDescent="0.25">
      <c r="A18" s="10">
        <v>1982</v>
      </c>
      <c r="B18" s="11">
        <v>94.3</v>
      </c>
      <c r="C18" s="11">
        <v>94.6</v>
      </c>
      <c r="D18" s="11">
        <v>94.5</v>
      </c>
      <c r="E18" s="11">
        <v>94.9</v>
      </c>
      <c r="F18" s="11">
        <v>95.8</v>
      </c>
      <c r="G18" s="11">
        <v>97</v>
      </c>
      <c r="H18" s="11">
        <v>97.5</v>
      </c>
      <c r="I18" s="11">
        <v>97.7</v>
      </c>
      <c r="J18" s="11">
        <v>97.9</v>
      </c>
      <c r="K18" s="11">
        <v>98.2</v>
      </c>
      <c r="L18" s="11">
        <v>98</v>
      </c>
      <c r="M18" s="11">
        <v>97.6</v>
      </c>
    </row>
    <row r="19" spans="1:15" x14ac:dyDescent="0.25">
      <c r="A19" s="10">
        <v>1983</v>
      </c>
      <c r="B19" s="11">
        <v>97.8</v>
      </c>
      <c r="C19" s="11">
        <v>97.9</v>
      </c>
      <c r="D19" s="11">
        <v>97.9</v>
      </c>
      <c r="E19" s="11">
        <v>98.6</v>
      </c>
      <c r="F19" s="11">
        <v>99.2</v>
      </c>
      <c r="G19" s="11">
        <v>99.5</v>
      </c>
      <c r="H19" s="11">
        <v>99.9</v>
      </c>
      <c r="I19" s="11">
        <v>100.2</v>
      </c>
      <c r="J19" s="11">
        <v>100.7</v>
      </c>
      <c r="K19" s="11">
        <v>101</v>
      </c>
      <c r="L19" s="11">
        <v>101.2</v>
      </c>
      <c r="M19" s="11">
        <v>101.3</v>
      </c>
    </row>
    <row r="20" spans="1:15" x14ac:dyDescent="0.25">
      <c r="A20" s="10">
        <v>1984</v>
      </c>
      <c r="B20" s="11">
        <v>101.9</v>
      </c>
      <c r="C20" s="11">
        <v>102.4</v>
      </c>
      <c r="D20" s="11">
        <v>102.6</v>
      </c>
      <c r="E20" s="11">
        <v>103.1</v>
      </c>
      <c r="F20" s="11">
        <v>103.4</v>
      </c>
      <c r="G20" s="11">
        <v>103.7</v>
      </c>
      <c r="H20" s="11">
        <v>104.1</v>
      </c>
      <c r="I20" s="11">
        <v>104.5</v>
      </c>
      <c r="J20" s="11">
        <v>105</v>
      </c>
      <c r="K20" s="11">
        <v>105.3</v>
      </c>
      <c r="L20" s="11">
        <v>105.3</v>
      </c>
      <c r="M20" s="11">
        <v>105.3</v>
      </c>
      <c r="N20" s="11">
        <v>102.9</v>
      </c>
      <c r="O20" s="11">
        <v>104.9</v>
      </c>
    </row>
    <row r="21" spans="1:15" x14ac:dyDescent="0.25">
      <c r="A21" s="10">
        <v>1985</v>
      </c>
      <c r="B21" s="11">
        <v>105.5</v>
      </c>
      <c r="C21" s="11">
        <v>106</v>
      </c>
      <c r="D21" s="11">
        <v>106.4</v>
      </c>
      <c r="E21" s="11">
        <v>106.9</v>
      </c>
      <c r="F21" s="11">
        <v>107.3</v>
      </c>
      <c r="G21" s="11">
        <v>107.6</v>
      </c>
      <c r="H21" s="11">
        <v>107.8</v>
      </c>
      <c r="I21" s="11">
        <v>108</v>
      </c>
      <c r="J21" s="11">
        <v>108.3</v>
      </c>
      <c r="K21" s="11">
        <v>108.7</v>
      </c>
      <c r="L21" s="11">
        <v>109</v>
      </c>
      <c r="M21" s="11">
        <v>109.3</v>
      </c>
      <c r="N21" s="11">
        <v>106.6</v>
      </c>
      <c r="O21" s="11">
        <v>108.5</v>
      </c>
    </row>
    <row r="22" spans="1:15" x14ac:dyDescent="0.25">
      <c r="A22" s="10">
        <v>1986</v>
      </c>
      <c r="B22" s="11">
        <v>109.6</v>
      </c>
      <c r="C22" s="11">
        <v>109.3</v>
      </c>
      <c r="D22" s="11">
        <v>108.8</v>
      </c>
      <c r="E22" s="11">
        <v>108.6</v>
      </c>
      <c r="F22" s="11">
        <v>108.9</v>
      </c>
      <c r="G22" s="11">
        <v>109.5</v>
      </c>
      <c r="H22" s="11">
        <v>109.5</v>
      </c>
      <c r="I22" s="11">
        <v>109.7</v>
      </c>
      <c r="J22" s="11">
        <v>110.2</v>
      </c>
      <c r="K22" s="11">
        <v>110.3</v>
      </c>
      <c r="L22" s="11">
        <v>110.4</v>
      </c>
      <c r="M22" s="11">
        <v>110.5</v>
      </c>
      <c r="N22" s="11">
        <v>109.1</v>
      </c>
      <c r="O22" s="11">
        <v>110.1</v>
      </c>
    </row>
    <row r="23" spans="1:15" x14ac:dyDescent="0.25">
      <c r="A23" s="10">
        <v>1987</v>
      </c>
      <c r="B23" s="11">
        <v>111.2</v>
      </c>
      <c r="C23" s="11">
        <v>111.6</v>
      </c>
      <c r="D23" s="11">
        <v>112.1</v>
      </c>
      <c r="E23" s="11">
        <v>112.7</v>
      </c>
      <c r="F23" s="11">
        <v>113.1</v>
      </c>
      <c r="G23" s="11">
        <v>113.5</v>
      </c>
      <c r="H23" s="11">
        <v>113.8</v>
      </c>
      <c r="I23" s="11">
        <v>114.4</v>
      </c>
      <c r="J23" s="11">
        <v>115</v>
      </c>
      <c r="K23" s="11">
        <v>115.3</v>
      </c>
      <c r="L23" s="11">
        <v>115.4</v>
      </c>
      <c r="M23" s="11">
        <v>115.4</v>
      </c>
      <c r="N23" s="11">
        <v>112.4</v>
      </c>
      <c r="O23" s="11">
        <v>114.9</v>
      </c>
    </row>
    <row r="24" spans="1:15" x14ac:dyDescent="0.25">
      <c r="A24" s="10">
        <v>1988</v>
      </c>
      <c r="B24" s="11">
        <v>115.7</v>
      </c>
      <c r="C24" s="11">
        <v>116</v>
      </c>
      <c r="D24" s="11">
        <v>116.5</v>
      </c>
      <c r="E24" s="11">
        <v>117.1</v>
      </c>
      <c r="F24" s="11">
        <v>117.5</v>
      </c>
      <c r="G24" s="11">
        <v>118</v>
      </c>
      <c r="H24" s="11">
        <v>118.5</v>
      </c>
      <c r="I24" s="11">
        <v>119</v>
      </c>
      <c r="J24" s="11">
        <v>119.8</v>
      </c>
      <c r="K24" s="11">
        <v>120.2</v>
      </c>
      <c r="L24" s="11">
        <v>120.3</v>
      </c>
      <c r="M24" s="11">
        <v>120.5</v>
      </c>
      <c r="N24" s="11">
        <v>116.8</v>
      </c>
      <c r="O24" s="11">
        <v>119.7</v>
      </c>
    </row>
    <row r="25" spans="1:15" x14ac:dyDescent="0.25">
      <c r="A25" s="10">
        <v>1989</v>
      </c>
      <c r="B25" s="11">
        <v>121.1</v>
      </c>
      <c r="C25" s="11">
        <v>121.6</v>
      </c>
      <c r="D25" s="11">
        <v>122.3</v>
      </c>
      <c r="E25" s="11">
        <v>123.1</v>
      </c>
      <c r="F25" s="11">
        <v>123.8</v>
      </c>
      <c r="G25" s="11">
        <v>124.1</v>
      </c>
      <c r="H25" s="11">
        <v>124.4</v>
      </c>
      <c r="I25" s="11">
        <v>124.6</v>
      </c>
      <c r="J25" s="11">
        <v>125</v>
      </c>
      <c r="K25" s="11">
        <v>125.6</v>
      </c>
      <c r="L25" s="11">
        <v>125.9</v>
      </c>
      <c r="M25" s="11">
        <v>126.1</v>
      </c>
      <c r="N25" s="11">
        <v>122.7</v>
      </c>
      <c r="O25" s="11">
        <v>125.3</v>
      </c>
    </row>
    <row r="26" spans="1:15" x14ac:dyDescent="0.25">
      <c r="A26" s="10">
        <v>1990</v>
      </c>
      <c r="B26" s="11">
        <v>127.4</v>
      </c>
      <c r="C26" s="11">
        <v>128</v>
      </c>
      <c r="D26" s="11">
        <v>128.69999999999999</v>
      </c>
      <c r="E26" s="11">
        <v>128.9</v>
      </c>
      <c r="F26" s="11">
        <v>129.19999999999999</v>
      </c>
      <c r="G26" s="11">
        <v>129.9</v>
      </c>
      <c r="H26" s="11">
        <v>130.4</v>
      </c>
      <c r="I26" s="11">
        <v>131.6</v>
      </c>
      <c r="J26" s="11">
        <v>132.69999999999999</v>
      </c>
      <c r="K26" s="11">
        <v>133.5</v>
      </c>
      <c r="L26" s="11">
        <v>133.80000000000001</v>
      </c>
      <c r="M26" s="11">
        <v>133.80000000000001</v>
      </c>
      <c r="N26" s="11">
        <v>128.69999999999999</v>
      </c>
      <c r="O26" s="11">
        <v>132.6</v>
      </c>
    </row>
    <row r="27" spans="1:15" x14ac:dyDescent="0.25">
      <c r="A27" s="10">
        <v>1991</v>
      </c>
      <c r="B27" s="11">
        <v>134.6</v>
      </c>
      <c r="C27" s="11">
        <v>134.80000000000001</v>
      </c>
      <c r="D27" s="11">
        <v>135</v>
      </c>
      <c r="E27" s="11">
        <v>135.19999999999999</v>
      </c>
      <c r="F27" s="11">
        <v>135.6</v>
      </c>
      <c r="G27" s="11">
        <v>136</v>
      </c>
      <c r="H27" s="11">
        <v>136.19999999999999</v>
      </c>
      <c r="I27" s="11">
        <v>136.6</v>
      </c>
      <c r="J27" s="11">
        <v>137.19999999999999</v>
      </c>
      <c r="K27" s="11">
        <v>137.4</v>
      </c>
      <c r="L27" s="11">
        <v>137.80000000000001</v>
      </c>
      <c r="M27" s="11">
        <v>137.9</v>
      </c>
      <c r="N27" s="11">
        <v>135.19999999999999</v>
      </c>
      <c r="O27" s="11">
        <v>137.19999999999999</v>
      </c>
    </row>
    <row r="28" spans="1:15" x14ac:dyDescent="0.25">
      <c r="A28" s="10">
        <v>1992</v>
      </c>
      <c r="B28" s="11">
        <v>138.1</v>
      </c>
      <c r="C28" s="11">
        <v>138.6</v>
      </c>
      <c r="D28" s="11">
        <v>139.30000000000001</v>
      </c>
      <c r="E28" s="11">
        <v>139.5</v>
      </c>
      <c r="F28" s="11">
        <v>139.69999999999999</v>
      </c>
      <c r="G28" s="11">
        <v>140.19999999999999</v>
      </c>
      <c r="H28" s="11">
        <v>140.5</v>
      </c>
      <c r="I28" s="11">
        <v>140.9</v>
      </c>
      <c r="J28" s="11">
        <v>141.30000000000001</v>
      </c>
      <c r="K28" s="11">
        <v>141.80000000000001</v>
      </c>
      <c r="L28" s="11">
        <v>142</v>
      </c>
      <c r="M28" s="11">
        <v>141.9</v>
      </c>
      <c r="N28" s="11">
        <v>139.19999999999999</v>
      </c>
      <c r="O28" s="11">
        <v>141.4</v>
      </c>
    </row>
    <row r="29" spans="1:15" x14ac:dyDescent="0.25">
      <c r="A29" s="10">
        <v>1993</v>
      </c>
      <c r="B29" s="11">
        <v>142.6</v>
      </c>
      <c r="C29" s="11">
        <v>143.1</v>
      </c>
      <c r="D29" s="11">
        <v>143.6</v>
      </c>
      <c r="E29" s="11">
        <v>144</v>
      </c>
      <c r="F29" s="11">
        <v>144.19999999999999</v>
      </c>
      <c r="G29" s="11">
        <v>144.4</v>
      </c>
      <c r="H29" s="11">
        <v>144.4</v>
      </c>
      <c r="I29" s="11">
        <v>144.80000000000001</v>
      </c>
      <c r="J29" s="11">
        <v>145.1</v>
      </c>
      <c r="K29" s="11">
        <v>145.69999999999999</v>
      </c>
      <c r="L29" s="11">
        <v>145.80000000000001</v>
      </c>
      <c r="M29" s="11">
        <v>145.80000000000001</v>
      </c>
      <c r="N29" s="11">
        <v>143.69999999999999</v>
      </c>
      <c r="O29" s="11">
        <v>145.30000000000001</v>
      </c>
    </row>
    <row r="30" spans="1:15" x14ac:dyDescent="0.25">
      <c r="A30" s="10">
        <v>1994</v>
      </c>
      <c r="B30" s="11">
        <v>146.19999999999999</v>
      </c>
      <c r="C30" s="11">
        <v>146.69999999999999</v>
      </c>
      <c r="D30" s="11">
        <v>147.19999999999999</v>
      </c>
      <c r="E30" s="11">
        <v>147.4</v>
      </c>
      <c r="F30" s="11">
        <v>147.5</v>
      </c>
      <c r="G30" s="11">
        <v>148</v>
      </c>
      <c r="H30" s="11">
        <v>148.4</v>
      </c>
      <c r="I30" s="11">
        <v>149</v>
      </c>
      <c r="J30" s="11">
        <v>149.4</v>
      </c>
      <c r="K30" s="11">
        <v>149.5</v>
      </c>
      <c r="L30" s="11">
        <v>149.69999999999999</v>
      </c>
      <c r="M30" s="11">
        <v>149.69999999999999</v>
      </c>
      <c r="N30" s="11">
        <v>147.19999999999999</v>
      </c>
      <c r="O30" s="11">
        <v>149.30000000000001</v>
      </c>
    </row>
    <row r="31" spans="1:15" x14ac:dyDescent="0.25">
      <c r="A31" s="10">
        <v>1995</v>
      </c>
      <c r="B31" s="11">
        <v>150.30000000000001</v>
      </c>
      <c r="C31" s="11">
        <v>150.9</v>
      </c>
      <c r="D31" s="11">
        <v>151.4</v>
      </c>
      <c r="E31" s="11">
        <v>151.9</v>
      </c>
      <c r="F31" s="11">
        <v>152.19999999999999</v>
      </c>
      <c r="G31" s="11">
        <v>152.5</v>
      </c>
      <c r="H31" s="11">
        <v>152.5</v>
      </c>
      <c r="I31" s="11">
        <v>152.9</v>
      </c>
      <c r="J31" s="11">
        <v>153.19999999999999</v>
      </c>
      <c r="K31" s="11">
        <v>153.69999999999999</v>
      </c>
      <c r="L31" s="11">
        <v>153.6</v>
      </c>
      <c r="M31" s="11">
        <v>153.5</v>
      </c>
      <c r="N31" s="11">
        <v>151.5</v>
      </c>
      <c r="O31" s="11">
        <v>153.19999999999999</v>
      </c>
    </row>
    <row r="32" spans="1:15" x14ac:dyDescent="0.25">
      <c r="A32" s="10">
        <v>1996</v>
      </c>
      <c r="B32" s="11">
        <v>154.4</v>
      </c>
      <c r="C32" s="11">
        <v>154.9</v>
      </c>
      <c r="D32" s="11">
        <v>155.69999999999999</v>
      </c>
      <c r="E32" s="11">
        <v>156.30000000000001</v>
      </c>
      <c r="F32" s="11">
        <v>156.6</v>
      </c>
      <c r="G32" s="11">
        <v>156.69999999999999</v>
      </c>
      <c r="H32" s="11">
        <v>157</v>
      </c>
      <c r="I32" s="11">
        <v>157.30000000000001</v>
      </c>
      <c r="J32" s="11">
        <v>157.80000000000001</v>
      </c>
      <c r="K32" s="11">
        <v>158.30000000000001</v>
      </c>
      <c r="L32" s="11">
        <v>158.6</v>
      </c>
      <c r="M32" s="11">
        <v>158.6</v>
      </c>
      <c r="N32" s="11">
        <v>155.80000000000001</v>
      </c>
      <c r="O32" s="11">
        <v>157.9</v>
      </c>
    </row>
    <row r="33" spans="1:29" x14ac:dyDescent="0.25">
      <c r="A33" s="10">
        <v>1997</v>
      </c>
      <c r="B33" s="11">
        <v>159.1</v>
      </c>
      <c r="C33" s="11">
        <v>159.6</v>
      </c>
      <c r="D33" s="11">
        <v>160</v>
      </c>
      <c r="E33" s="11">
        <v>160.19999999999999</v>
      </c>
      <c r="F33" s="11">
        <v>160.1</v>
      </c>
      <c r="G33" s="11">
        <v>160.30000000000001</v>
      </c>
      <c r="H33" s="11">
        <v>160.5</v>
      </c>
      <c r="I33" s="11">
        <v>160.80000000000001</v>
      </c>
      <c r="J33" s="11">
        <v>161.19999999999999</v>
      </c>
      <c r="K33" s="11">
        <v>161.6</v>
      </c>
      <c r="L33" s="11">
        <v>161.5</v>
      </c>
      <c r="M33" s="11">
        <v>161.30000000000001</v>
      </c>
      <c r="N33" s="11">
        <v>159.9</v>
      </c>
      <c r="O33" s="11">
        <v>161.19999999999999</v>
      </c>
    </row>
    <row r="34" spans="1:29" x14ac:dyDescent="0.25">
      <c r="A34" s="10">
        <v>1998</v>
      </c>
      <c r="B34" s="11">
        <v>161.6</v>
      </c>
      <c r="C34" s="11">
        <v>161.9</v>
      </c>
      <c r="D34" s="11">
        <v>162.19999999999999</v>
      </c>
      <c r="E34" s="11">
        <v>162.5</v>
      </c>
      <c r="F34" s="11">
        <v>162.80000000000001</v>
      </c>
      <c r="G34" s="11">
        <v>163</v>
      </c>
      <c r="H34" s="11">
        <v>163.19999999999999</v>
      </c>
      <c r="I34" s="11">
        <v>163.4</v>
      </c>
      <c r="J34" s="11">
        <v>163.6</v>
      </c>
      <c r="K34" s="11">
        <v>164</v>
      </c>
      <c r="L34" s="11">
        <v>164</v>
      </c>
      <c r="M34" s="11">
        <v>163.9</v>
      </c>
      <c r="N34" s="11">
        <v>162.30000000000001</v>
      </c>
      <c r="O34" s="11">
        <v>163.69999999999999</v>
      </c>
    </row>
    <row r="35" spans="1:29" x14ac:dyDescent="0.25">
      <c r="A35" s="10">
        <v>1999</v>
      </c>
      <c r="B35" s="11">
        <v>164.3</v>
      </c>
      <c r="C35" s="11">
        <v>164.5</v>
      </c>
      <c r="D35" s="11">
        <v>165</v>
      </c>
      <c r="E35" s="11">
        <v>166.2</v>
      </c>
      <c r="F35" s="11">
        <v>166.2</v>
      </c>
      <c r="G35" s="11">
        <v>166.2</v>
      </c>
      <c r="H35" s="11">
        <v>166.7</v>
      </c>
      <c r="I35" s="11">
        <v>167.1</v>
      </c>
      <c r="J35" s="11">
        <v>167.9</v>
      </c>
      <c r="K35" s="11">
        <v>168.2</v>
      </c>
      <c r="L35" s="11">
        <v>168.3</v>
      </c>
      <c r="M35" s="11">
        <v>168.3</v>
      </c>
      <c r="N35" s="11">
        <v>165.4</v>
      </c>
      <c r="O35" s="11">
        <v>167.8</v>
      </c>
    </row>
    <row r="36" spans="1:29" x14ac:dyDescent="0.25">
      <c r="A36" s="10">
        <v>2000</v>
      </c>
      <c r="B36" s="11">
        <v>168.8</v>
      </c>
      <c r="C36" s="11">
        <v>169.8</v>
      </c>
      <c r="D36" s="11">
        <v>171.2</v>
      </c>
      <c r="E36" s="11">
        <v>171.3</v>
      </c>
      <c r="F36" s="11">
        <v>171.5</v>
      </c>
      <c r="G36" s="11">
        <v>172.4</v>
      </c>
      <c r="H36" s="11">
        <v>172.8</v>
      </c>
      <c r="I36" s="11">
        <v>172.8</v>
      </c>
      <c r="J36" s="11">
        <v>173.7</v>
      </c>
      <c r="K36" s="11">
        <v>174</v>
      </c>
      <c r="L36" s="11">
        <v>174.1</v>
      </c>
      <c r="M36" s="11">
        <v>174</v>
      </c>
      <c r="N36" s="11">
        <v>170.8</v>
      </c>
      <c r="O36" s="11">
        <v>173.6</v>
      </c>
      <c r="P36" s="14">
        <f>B$53/B36</f>
        <v>1.4386196682464454</v>
      </c>
      <c r="Q36" s="15">
        <f t="shared" ref="Q36:AC36" si="0">C$53/C36</f>
        <v>1.4346466431095406</v>
      </c>
      <c r="R36" s="15">
        <f t="shared" si="0"/>
        <v>1.4240712616822431</v>
      </c>
      <c r="S36" s="15">
        <f t="shared" si="0"/>
        <v>1.4274605954465849</v>
      </c>
      <c r="T36" s="15">
        <f t="shared" si="0"/>
        <v>1.4270145772594753</v>
      </c>
      <c r="U36" s="15">
        <f t="shared" si="0"/>
        <v>1.420852668213457</v>
      </c>
      <c r="V36" s="15">
        <f t="shared" si="0"/>
        <v>1.416585648148148</v>
      </c>
      <c r="W36" s="15">
        <f t="shared" si="0"/>
        <v>1.4208275462962963</v>
      </c>
      <c r="X36" s="15">
        <f t="shared" si="0"/>
        <v>1.4209499136442141</v>
      </c>
      <c r="Y36" s="15">
        <f t="shared" si="0"/>
        <v>1.4176034482758622</v>
      </c>
      <c r="Z36" s="15">
        <f t="shared" si="0"/>
        <v>1.4168236645605974</v>
      </c>
      <c r="AA36" s="15">
        <f t="shared" si="0"/>
        <v>1.4168045977011494</v>
      </c>
      <c r="AB36" s="15">
        <f t="shared" si="0"/>
        <v>1.4290163934426228</v>
      </c>
      <c r="AC36" s="15">
        <f t="shared" si="0"/>
        <v>1.4179896313364055</v>
      </c>
    </row>
    <row r="37" spans="1:29" x14ac:dyDescent="0.25">
      <c r="A37" s="10">
        <v>2001</v>
      </c>
      <c r="B37" s="11">
        <v>175.1</v>
      </c>
      <c r="C37" s="11">
        <v>175.8</v>
      </c>
      <c r="D37" s="11">
        <v>176.2</v>
      </c>
      <c r="E37" s="11">
        <v>176.9</v>
      </c>
      <c r="F37" s="11">
        <v>177.7</v>
      </c>
      <c r="G37" s="11">
        <v>178</v>
      </c>
      <c r="H37" s="11">
        <v>177.5</v>
      </c>
      <c r="I37" s="11">
        <v>177.5</v>
      </c>
      <c r="J37" s="11">
        <v>178.3</v>
      </c>
      <c r="K37" s="11">
        <v>177.7</v>
      </c>
      <c r="L37" s="11">
        <v>177.4</v>
      </c>
      <c r="M37" s="11">
        <v>176.7</v>
      </c>
      <c r="N37" s="11">
        <v>176.6</v>
      </c>
      <c r="O37" s="11">
        <v>177.5</v>
      </c>
    </row>
    <row r="38" spans="1:29" x14ac:dyDescent="0.25">
      <c r="A38" s="10">
        <v>2002</v>
      </c>
      <c r="B38" s="11">
        <v>177.1</v>
      </c>
      <c r="C38" s="11">
        <v>177.8</v>
      </c>
      <c r="D38" s="11">
        <v>178.8</v>
      </c>
      <c r="E38" s="11">
        <v>179.8</v>
      </c>
      <c r="F38" s="11">
        <v>179.8</v>
      </c>
      <c r="G38" s="11">
        <v>179.9</v>
      </c>
      <c r="H38" s="11">
        <v>180.1</v>
      </c>
      <c r="I38" s="11">
        <v>180.7</v>
      </c>
      <c r="J38" s="11">
        <v>181</v>
      </c>
      <c r="K38" s="11">
        <v>181.3</v>
      </c>
      <c r="L38" s="11">
        <v>181.3</v>
      </c>
      <c r="M38" s="11">
        <v>180.9</v>
      </c>
      <c r="N38" s="11">
        <v>178.9</v>
      </c>
      <c r="O38" s="11">
        <v>180.9</v>
      </c>
    </row>
    <row r="39" spans="1:29" x14ac:dyDescent="0.25">
      <c r="A39" s="10">
        <v>2003</v>
      </c>
      <c r="B39" s="11">
        <v>181.7</v>
      </c>
      <c r="C39" s="11">
        <v>183.1</v>
      </c>
      <c r="D39" s="11">
        <v>184.2</v>
      </c>
      <c r="E39" s="11">
        <v>183.8</v>
      </c>
      <c r="F39" s="11">
        <v>183.5</v>
      </c>
      <c r="G39" s="11">
        <v>183.7</v>
      </c>
      <c r="H39" s="11">
        <v>183.9</v>
      </c>
      <c r="I39" s="11">
        <v>184.6</v>
      </c>
      <c r="J39" s="11">
        <v>185.2</v>
      </c>
      <c r="K39" s="11">
        <v>185</v>
      </c>
      <c r="L39" s="11">
        <v>184.5</v>
      </c>
      <c r="M39" s="11">
        <v>184.3</v>
      </c>
      <c r="N39" s="11">
        <v>183.3</v>
      </c>
      <c r="O39" s="11">
        <v>184.6</v>
      </c>
    </row>
    <row r="40" spans="1:29" x14ac:dyDescent="0.25">
      <c r="A40" s="10">
        <v>2004</v>
      </c>
      <c r="B40" s="11">
        <v>185.2</v>
      </c>
      <c r="C40" s="11">
        <v>186.2</v>
      </c>
      <c r="D40" s="11">
        <v>187.4</v>
      </c>
      <c r="E40" s="11">
        <v>188</v>
      </c>
      <c r="F40" s="11">
        <v>189.1</v>
      </c>
      <c r="G40" s="11">
        <v>189.7</v>
      </c>
      <c r="H40" s="11">
        <v>189.4</v>
      </c>
      <c r="I40" s="11">
        <v>189.5</v>
      </c>
      <c r="J40" s="11">
        <v>189.9</v>
      </c>
      <c r="K40" s="11">
        <v>190.9</v>
      </c>
      <c r="L40" s="11">
        <v>191</v>
      </c>
      <c r="M40" s="11">
        <v>190.3</v>
      </c>
      <c r="N40" s="11">
        <v>187.6</v>
      </c>
      <c r="O40" s="11">
        <v>190.2</v>
      </c>
    </row>
    <row r="41" spans="1:29" x14ac:dyDescent="0.25">
      <c r="A41" s="10">
        <v>2005</v>
      </c>
      <c r="B41" s="11">
        <v>190.7</v>
      </c>
      <c r="C41" s="11">
        <v>191.8</v>
      </c>
      <c r="D41" s="11">
        <v>193.3</v>
      </c>
      <c r="E41" s="11">
        <v>194.6</v>
      </c>
      <c r="F41" s="11">
        <v>194.4</v>
      </c>
      <c r="G41" s="11">
        <v>194.5</v>
      </c>
      <c r="H41" s="11">
        <v>195.4</v>
      </c>
      <c r="I41" s="11">
        <v>196.4</v>
      </c>
      <c r="J41" s="11">
        <v>198.8</v>
      </c>
      <c r="K41" s="11">
        <v>199.2</v>
      </c>
      <c r="L41" s="11">
        <v>197.6</v>
      </c>
      <c r="M41" s="11">
        <v>196.8</v>
      </c>
      <c r="N41" s="11">
        <v>193.2</v>
      </c>
      <c r="O41" s="11">
        <v>197.4</v>
      </c>
      <c r="P41" s="14">
        <f t="shared" ref="P41:P53" si="1">B$53/B41</f>
        <v>1.2734084950183535</v>
      </c>
      <c r="Q41" s="8">
        <f t="shared" ref="Q41:Q53" si="2">C$53/C41</f>
        <v>1.2700886339937434</v>
      </c>
      <c r="R41" s="8">
        <f t="shared" ref="R41:R53" si="3">D$53/D41</f>
        <v>1.2612571132953956</v>
      </c>
      <c r="S41" s="8">
        <f t="shared" ref="S41:S53" si="4">E$53/E41</f>
        <v>1.256546762589928</v>
      </c>
      <c r="T41" s="8">
        <f t="shared" ref="T41:T53" si="5">F$53/F41</f>
        <v>1.2589146090534979</v>
      </c>
      <c r="U41" s="8">
        <f t="shared" ref="U41:U53" si="6">G$53/G41</f>
        <v>1.2594087403598972</v>
      </c>
      <c r="V41" s="8">
        <f t="shared" ref="V41:V53" si="7">H$53/H41</f>
        <v>1.2527430910951893</v>
      </c>
      <c r="W41" s="8">
        <f t="shared" ref="W41:W53" si="8">I$53/I41</f>
        <v>1.2500967413441955</v>
      </c>
      <c r="X41" s="8">
        <f t="shared" ref="X41:X53" si="9">J$53/J41</f>
        <v>1.2415442655935613</v>
      </c>
      <c r="Y41" s="8">
        <f t="shared" ref="Y41:Y53" si="10">K$53/K41</f>
        <v>1.2382680722891568</v>
      </c>
      <c r="Z41" s="8">
        <f t="shared" ref="Z41:Z53" si="11">L$53/L41</f>
        <v>1.2483248987854252</v>
      </c>
      <c r="AA41" s="8">
        <f t="shared" ref="AA41:AA53" si="12">M$53/M41</f>
        <v>1.2526626016260163</v>
      </c>
      <c r="AB41" s="8">
        <f t="shared" ref="AB41:AB53" si="13">N$53/N41</f>
        <v>1.2633333333333334</v>
      </c>
      <c r="AC41" s="8">
        <f t="shared" ref="AC41:AC53" si="14">O$53/O41</f>
        <v>1.2470263424518744</v>
      </c>
    </row>
    <row r="42" spans="1:29" x14ac:dyDescent="0.25">
      <c r="A42" s="10">
        <v>2006</v>
      </c>
      <c r="B42" s="11">
        <v>198.3</v>
      </c>
      <c r="C42" s="11">
        <v>198.7</v>
      </c>
      <c r="D42" s="11">
        <v>199.8</v>
      </c>
      <c r="E42" s="11">
        <v>201.5</v>
      </c>
      <c r="F42" s="11">
        <v>202.5</v>
      </c>
      <c r="G42" s="11">
        <v>202.9</v>
      </c>
      <c r="H42" s="11">
        <v>203.5</v>
      </c>
      <c r="I42" s="11">
        <v>203.9</v>
      </c>
      <c r="J42" s="11">
        <v>202.9</v>
      </c>
      <c r="K42" s="11">
        <v>201.8</v>
      </c>
      <c r="L42" s="11">
        <v>201.5</v>
      </c>
      <c r="M42" s="11">
        <v>201.8</v>
      </c>
      <c r="N42" s="11">
        <v>200.6</v>
      </c>
      <c r="O42" s="11">
        <v>202.6</v>
      </c>
      <c r="P42" s="14">
        <f t="shared" si="1"/>
        <v>1.2246041351487644</v>
      </c>
      <c r="Q42" s="8">
        <f t="shared" si="2"/>
        <v>1.2259838953195774</v>
      </c>
      <c r="R42" s="8">
        <f t="shared" si="3"/>
        <v>1.220225225225225</v>
      </c>
      <c r="S42" s="8">
        <f t="shared" si="4"/>
        <v>1.2135186104218363</v>
      </c>
      <c r="T42" s="8">
        <f t="shared" si="5"/>
        <v>1.2085580246913581</v>
      </c>
      <c r="U42" s="8">
        <f t="shared" si="6"/>
        <v>1.2072695909314934</v>
      </c>
      <c r="V42" s="8">
        <f t="shared" si="7"/>
        <v>1.2028796068796068</v>
      </c>
      <c r="W42" s="8">
        <f t="shared" si="8"/>
        <v>1.204114762138303</v>
      </c>
      <c r="X42" s="8">
        <f t="shared" si="9"/>
        <v>1.216456382454411</v>
      </c>
      <c r="Y42" s="8">
        <f t="shared" si="10"/>
        <v>1.2223141724479683</v>
      </c>
      <c r="Z42" s="8">
        <f t="shared" si="11"/>
        <v>1.224163771712159</v>
      </c>
      <c r="AA42" s="8">
        <f t="shared" si="12"/>
        <v>1.221625371655104</v>
      </c>
      <c r="AB42" s="8">
        <f t="shared" si="13"/>
        <v>1.2167298105682951</v>
      </c>
      <c r="AC42" s="8">
        <f t="shared" si="14"/>
        <v>1.2150197433366239</v>
      </c>
    </row>
    <row r="43" spans="1:29" x14ac:dyDescent="0.25">
      <c r="A43" s="10">
        <v>2007</v>
      </c>
      <c r="B43" s="9">
        <v>202.416</v>
      </c>
      <c r="C43" s="9">
        <v>203.499</v>
      </c>
      <c r="D43" s="9">
        <v>205.352</v>
      </c>
      <c r="E43" s="9">
        <v>206.68600000000001</v>
      </c>
      <c r="F43" s="9">
        <v>207.94900000000001</v>
      </c>
      <c r="G43" s="9">
        <v>208.352</v>
      </c>
      <c r="H43" s="9">
        <v>208.29900000000001</v>
      </c>
      <c r="I43" s="9">
        <v>207.917</v>
      </c>
      <c r="J43" s="9">
        <v>208.49</v>
      </c>
      <c r="K43" s="9">
        <v>208.93600000000001</v>
      </c>
      <c r="L43" s="9">
        <v>210.17699999999999</v>
      </c>
      <c r="M43" s="9">
        <v>210.036</v>
      </c>
      <c r="N43" s="9">
        <v>205.709</v>
      </c>
      <c r="O43" s="9">
        <v>208.976</v>
      </c>
      <c r="P43" s="14">
        <f t="shared" si="1"/>
        <v>1.1997025926804206</v>
      </c>
      <c r="Q43" s="8">
        <f t="shared" si="2"/>
        <v>1.1970722214851179</v>
      </c>
      <c r="R43" s="8">
        <f t="shared" si="3"/>
        <v>1.1872346020491642</v>
      </c>
      <c r="S43" s="8">
        <f t="shared" si="4"/>
        <v>1.1830699708736925</v>
      </c>
      <c r="T43" s="8">
        <f t="shared" si="5"/>
        <v>1.1768895257971905</v>
      </c>
      <c r="U43" s="8">
        <f t="shared" si="6"/>
        <v>1.1756786591921364</v>
      </c>
      <c r="V43" s="8">
        <f t="shared" si="7"/>
        <v>1.1751664674338331</v>
      </c>
      <c r="W43" s="8">
        <f t="shared" si="8"/>
        <v>1.1808510126637071</v>
      </c>
      <c r="X43" s="8">
        <f t="shared" si="9"/>
        <v>1.1838409516043933</v>
      </c>
      <c r="Y43" s="8">
        <f t="shared" si="10"/>
        <v>1.1805672550446069</v>
      </c>
      <c r="Z43" s="8">
        <f t="shared" si="11"/>
        <v>1.1736250874263121</v>
      </c>
      <c r="AA43" s="8">
        <f t="shared" si="12"/>
        <v>1.1737225999352492</v>
      </c>
      <c r="AB43" s="8">
        <f t="shared" si="13"/>
        <v>1.1865110422976146</v>
      </c>
      <c r="AC43" s="8">
        <f t="shared" si="14"/>
        <v>1.1779486639614118</v>
      </c>
    </row>
    <row r="44" spans="1:29" x14ac:dyDescent="0.25">
      <c r="A44" s="10">
        <v>2008</v>
      </c>
      <c r="B44" s="9">
        <v>211.08</v>
      </c>
      <c r="C44" s="9">
        <v>211.69300000000001</v>
      </c>
      <c r="D44" s="9">
        <v>213.52799999999999</v>
      </c>
      <c r="E44" s="9">
        <v>214.82300000000001</v>
      </c>
      <c r="F44" s="9">
        <v>216.63200000000001</v>
      </c>
      <c r="G44" s="9">
        <v>218.815</v>
      </c>
      <c r="H44" s="9">
        <v>219.964</v>
      </c>
      <c r="I44" s="9">
        <v>219.08600000000001</v>
      </c>
      <c r="J44" s="9">
        <v>218.78299999999999</v>
      </c>
      <c r="K44" s="9">
        <v>216.57300000000001</v>
      </c>
      <c r="L44" s="9">
        <v>212.42500000000001</v>
      </c>
      <c r="M44" s="9">
        <v>210.22800000000001</v>
      </c>
      <c r="N44" s="9">
        <v>214.429</v>
      </c>
      <c r="O44" s="9">
        <v>216.17699999999999</v>
      </c>
      <c r="P44" s="14">
        <f t="shared" si="1"/>
        <v>1.1504595414061018</v>
      </c>
      <c r="Q44" s="8">
        <f t="shared" si="2"/>
        <v>1.1507371523857661</v>
      </c>
      <c r="R44" s="8">
        <f t="shared" si="3"/>
        <v>1.1417753175227605</v>
      </c>
      <c r="S44" s="8">
        <f t="shared" si="4"/>
        <v>1.1382580077552218</v>
      </c>
      <c r="T44" s="8">
        <f t="shared" si="5"/>
        <v>1.1297176779053879</v>
      </c>
      <c r="U44" s="8">
        <f t="shared" si="6"/>
        <v>1.1194616456824258</v>
      </c>
      <c r="V44" s="8">
        <f t="shared" si="7"/>
        <v>1.1128457383935553</v>
      </c>
      <c r="W44" s="8">
        <f t="shared" si="8"/>
        <v>1.1206512511068711</v>
      </c>
      <c r="X44" s="8">
        <f t="shared" si="9"/>
        <v>1.1281452398038239</v>
      </c>
      <c r="Y44" s="8">
        <f t="shared" si="10"/>
        <v>1.1389369866049786</v>
      </c>
      <c r="Z44" s="8">
        <f t="shared" si="11"/>
        <v>1.1612051312227845</v>
      </c>
      <c r="AA44" s="8">
        <f t="shared" si="12"/>
        <v>1.1726506459653327</v>
      </c>
      <c r="AB44" s="8">
        <f t="shared" si="13"/>
        <v>1.1382602166684543</v>
      </c>
      <c r="AC44" s="8">
        <f t="shared" si="14"/>
        <v>1.1387104086003599</v>
      </c>
    </row>
    <row r="45" spans="1:29" x14ac:dyDescent="0.25">
      <c r="A45" s="10">
        <v>2009</v>
      </c>
      <c r="B45" s="9">
        <v>211.143</v>
      </c>
      <c r="C45" s="9">
        <v>212.19300000000001</v>
      </c>
      <c r="D45" s="9">
        <v>212.709</v>
      </c>
      <c r="E45" s="9">
        <v>213.24</v>
      </c>
      <c r="F45" s="9">
        <v>213.85599999999999</v>
      </c>
      <c r="G45" s="9">
        <v>215.69300000000001</v>
      </c>
      <c r="H45" s="9">
        <v>215.351</v>
      </c>
      <c r="I45" s="9">
        <v>215.834</v>
      </c>
      <c r="J45" s="9">
        <v>215.96899999999999</v>
      </c>
      <c r="K45" s="9">
        <v>216.17699999999999</v>
      </c>
      <c r="L45" s="9">
        <v>216.33</v>
      </c>
      <c r="M45" s="9">
        <v>215.94900000000001</v>
      </c>
      <c r="N45" s="9">
        <v>213.13900000000001</v>
      </c>
      <c r="O45" s="9">
        <v>215.935</v>
      </c>
      <c r="P45" s="14">
        <f t="shared" si="1"/>
        <v>1.1501162719105062</v>
      </c>
      <c r="Q45" s="8">
        <f t="shared" si="2"/>
        <v>1.1480256181872164</v>
      </c>
      <c r="R45" s="8">
        <f t="shared" si="3"/>
        <v>1.1461715301186126</v>
      </c>
      <c r="S45" s="8">
        <f t="shared" si="4"/>
        <v>1.1467079347214406</v>
      </c>
      <c r="T45" s="8">
        <f t="shared" si="5"/>
        <v>1.1443822011072873</v>
      </c>
      <c r="U45" s="8">
        <f t="shared" si="6"/>
        <v>1.1356650424445855</v>
      </c>
      <c r="V45" s="8">
        <f t="shared" si="7"/>
        <v>1.1366838324409918</v>
      </c>
      <c r="W45" s="8">
        <f t="shared" si="8"/>
        <v>1.1375362547142711</v>
      </c>
      <c r="X45" s="8">
        <f t="shared" si="9"/>
        <v>1.1428445749158445</v>
      </c>
      <c r="Y45" s="8">
        <f t="shared" si="10"/>
        <v>1.1410233281061353</v>
      </c>
      <c r="Z45" s="8">
        <f t="shared" si="11"/>
        <v>1.140244071557343</v>
      </c>
      <c r="AA45" s="8">
        <f t="shared" si="12"/>
        <v>1.1415843555654344</v>
      </c>
      <c r="AB45" s="8">
        <f t="shared" si="13"/>
        <v>1.145149409540253</v>
      </c>
      <c r="AC45" s="8">
        <f t="shared" si="14"/>
        <v>1.1399865700326488</v>
      </c>
    </row>
    <row r="46" spans="1:29" x14ac:dyDescent="0.25">
      <c r="A46" s="10">
        <v>2010</v>
      </c>
      <c r="B46" s="9">
        <v>216.68700000000001</v>
      </c>
      <c r="C46" s="9">
        <v>216.74100000000001</v>
      </c>
      <c r="D46" s="9">
        <v>217.631</v>
      </c>
      <c r="E46" s="9">
        <v>218.00899999999999</v>
      </c>
      <c r="F46" s="9">
        <v>218.178</v>
      </c>
      <c r="G46" s="9">
        <v>217.965</v>
      </c>
      <c r="H46" s="9">
        <v>218.011</v>
      </c>
      <c r="I46" s="9">
        <v>218.31200000000001</v>
      </c>
      <c r="J46" s="9">
        <v>218.43899999999999</v>
      </c>
      <c r="K46" s="9">
        <v>218.71100000000001</v>
      </c>
      <c r="L46" s="9">
        <v>218.803</v>
      </c>
      <c r="M46" s="9">
        <v>219.179</v>
      </c>
      <c r="N46" s="9">
        <v>217.535</v>
      </c>
      <c r="O46" s="9">
        <v>218.57599999999999</v>
      </c>
      <c r="P46" s="14">
        <f t="shared" si="1"/>
        <v>1.1206902121493214</v>
      </c>
      <c r="Q46" s="8">
        <f t="shared" si="2"/>
        <v>1.1239359419768296</v>
      </c>
      <c r="R46" s="8">
        <f t="shared" si="3"/>
        <v>1.1202494129972291</v>
      </c>
      <c r="S46" s="8">
        <f t="shared" si="4"/>
        <v>1.1216234192166379</v>
      </c>
      <c r="T46" s="8">
        <f t="shared" si="5"/>
        <v>1.1217125466362328</v>
      </c>
      <c r="U46" s="8">
        <f t="shared" si="6"/>
        <v>1.1238272199665085</v>
      </c>
      <c r="V46" s="8">
        <f t="shared" si="7"/>
        <v>1.1228149038351276</v>
      </c>
      <c r="W46" s="8">
        <f t="shared" si="8"/>
        <v>1.1246243907801678</v>
      </c>
      <c r="X46" s="8">
        <f t="shared" si="9"/>
        <v>1.1299218546138738</v>
      </c>
      <c r="Y46" s="8">
        <f t="shared" si="10"/>
        <v>1.1278033569413519</v>
      </c>
      <c r="Z46" s="8">
        <f t="shared" si="11"/>
        <v>1.1273565718934384</v>
      </c>
      <c r="AA46" s="8">
        <f t="shared" si="12"/>
        <v>1.1247610400631447</v>
      </c>
      <c r="AB46" s="8">
        <f t="shared" si="13"/>
        <v>1.1220079527432367</v>
      </c>
      <c r="AC46" s="8">
        <f t="shared" si="14"/>
        <v>1.1262123929434156</v>
      </c>
    </row>
    <row r="47" spans="1:29" x14ac:dyDescent="0.25">
      <c r="A47" s="10">
        <v>2011</v>
      </c>
      <c r="B47" s="9">
        <v>220.22300000000001</v>
      </c>
      <c r="C47" s="9">
        <v>221.309</v>
      </c>
      <c r="D47" s="9">
        <v>223.46700000000001</v>
      </c>
      <c r="E47" s="9">
        <v>224.90600000000001</v>
      </c>
      <c r="F47" s="9">
        <v>225.964</v>
      </c>
      <c r="G47" s="9">
        <v>225.72200000000001</v>
      </c>
      <c r="H47" s="9">
        <v>225.922</v>
      </c>
      <c r="I47" s="9">
        <v>226.54499999999999</v>
      </c>
      <c r="J47" s="9">
        <v>226.88900000000001</v>
      </c>
      <c r="K47" s="9">
        <v>226.42099999999999</v>
      </c>
      <c r="L47" s="9">
        <v>226.23</v>
      </c>
      <c r="M47" s="9">
        <v>225.672</v>
      </c>
      <c r="N47" s="9">
        <v>223.59800000000001</v>
      </c>
      <c r="O47" s="9">
        <v>226.28</v>
      </c>
      <c r="P47" s="14">
        <f t="shared" si="1"/>
        <v>1.1026959036976156</v>
      </c>
      <c r="Q47" s="8">
        <f t="shared" si="2"/>
        <v>1.1007369786136127</v>
      </c>
      <c r="R47" s="8">
        <f t="shared" si="3"/>
        <v>1.0909933010243122</v>
      </c>
      <c r="S47" s="8">
        <f t="shared" si="4"/>
        <v>1.0872275528442994</v>
      </c>
      <c r="T47" s="8">
        <f t="shared" si="5"/>
        <v>1.0830619036660707</v>
      </c>
      <c r="U47" s="8">
        <f t="shared" si="6"/>
        <v>1.0852065815472129</v>
      </c>
      <c r="V47" s="8">
        <f t="shared" si="7"/>
        <v>1.0834978443887713</v>
      </c>
      <c r="W47" s="8">
        <f t="shared" si="8"/>
        <v>1.0837537796022867</v>
      </c>
      <c r="X47" s="8">
        <f t="shared" si="9"/>
        <v>1.0878403095786926</v>
      </c>
      <c r="Y47" s="8">
        <f t="shared" si="10"/>
        <v>1.0893998348209752</v>
      </c>
      <c r="Z47" s="8">
        <f t="shared" si="11"/>
        <v>1.0903461079432437</v>
      </c>
      <c r="AA47" s="8">
        <f t="shared" si="12"/>
        <v>1.0923995887837215</v>
      </c>
      <c r="AB47" s="8">
        <f t="shared" si="13"/>
        <v>1.0915840034347355</v>
      </c>
      <c r="AC47" s="8">
        <f t="shared" si="14"/>
        <v>1.0878690118437335</v>
      </c>
    </row>
    <row r="48" spans="1:29" x14ac:dyDescent="0.25">
      <c r="A48" s="10">
        <v>2012</v>
      </c>
      <c r="B48" s="9">
        <v>226.66499999999999</v>
      </c>
      <c r="C48" s="9">
        <v>227.66300000000001</v>
      </c>
      <c r="D48" s="9">
        <v>229.392</v>
      </c>
      <c r="E48" s="9">
        <v>230.08500000000001</v>
      </c>
      <c r="F48" s="9">
        <v>229.815</v>
      </c>
      <c r="G48" s="9">
        <v>229.47800000000001</v>
      </c>
      <c r="H48" s="9">
        <v>229.10400000000001</v>
      </c>
      <c r="I48" s="9">
        <v>230.37899999999999</v>
      </c>
      <c r="J48" s="9">
        <v>231.40700000000001</v>
      </c>
      <c r="K48" s="9">
        <v>231.31700000000001</v>
      </c>
      <c r="L48" s="9">
        <v>230.221</v>
      </c>
      <c r="M48" s="9">
        <v>229.601</v>
      </c>
      <c r="N48" s="9">
        <v>228.85</v>
      </c>
      <c r="O48" s="9">
        <v>230.33799999999999</v>
      </c>
      <c r="P48" s="14">
        <f t="shared" si="1"/>
        <v>1.0713564070324046</v>
      </c>
      <c r="Q48" s="8">
        <f t="shared" si="2"/>
        <v>1.0700157689216079</v>
      </c>
      <c r="R48" s="8">
        <f t="shared" si="3"/>
        <v>1.062813873195229</v>
      </c>
      <c r="S48" s="8">
        <f t="shared" si="4"/>
        <v>1.0627550687789296</v>
      </c>
      <c r="T48" s="8">
        <f t="shared" si="5"/>
        <v>1.0649130822618194</v>
      </c>
      <c r="U48" s="8">
        <f t="shared" si="6"/>
        <v>1.0674443737526038</v>
      </c>
      <c r="V48" s="8">
        <f t="shared" si="7"/>
        <v>1.0684492632167051</v>
      </c>
      <c r="W48" s="8">
        <f t="shared" si="8"/>
        <v>1.0657177954587875</v>
      </c>
      <c r="X48" s="8">
        <f t="shared" si="9"/>
        <v>1.0666012696245142</v>
      </c>
      <c r="Y48" s="8">
        <f t="shared" si="10"/>
        <v>1.0663418598719507</v>
      </c>
      <c r="Z48" s="8">
        <f t="shared" si="11"/>
        <v>1.071444394733756</v>
      </c>
      <c r="AA48" s="8">
        <f t="shared" si="12"/>
        <v>1.0737061249733233</v>
      </c>
      <c r="AB48" s="8">
        <f t="shared" si="13"/>
        <v>1.0665326633165828</v>
      </c>
      <c r="AC48" s="8">
        <f t="shared" si="14"/>
        <v>1.0687033837230506</v>
      </c>
    </row>
    <row r="49" spans="1:29" x14ac:dyDescent="0.25">
      <c r="A49" s="10">
        <v>2013</v>
      </c>
      <c r="B49" s="9">
        <v>230.28</v>
      </c>
      <c r="C49" s="9">
        <v>232.166</v>
      </c>
      <c r="D49" s="9">
        <v>232.773</v>
      </c>
      <c r="E49" s="9">
        <v>232.53100000000001</v>
      </c>
      <c r="F49" s="9">
        <v>232.94499999999999</v>
      </c>
      <c r="G49" s="9">
        <v>233.50399999999999</v>
      </c>
      <c r="H49" s="9">
        <v>233.596</v>
      </c>
      <c r="I49" s="9">
        <v>233.87700000000001</v>
      </c>
      <c r="J49" s="9">
        <v>234.149</v>
      </c>
      <c r="K49" s="9">
        <v>233.54599999999999</v>
      </c>
      <c r="L49" s="9">
        <v>233.06899999999999</v>
      </c>
      <c r="M49" s="9">
        <v>233.04900000000001</v>
      </c>
      <c r="N49" s="9">
        <v>232.36600000000001</v>
      </c>
      <c r="O49" s="9">
        <v>233.548</v>
      </c>
      <c r="P49" s="14">
        <f t="shared" si="1"/>
        <v>1.0545379537953796</v>
      </c>
      <c r="Q49" s="8">
        <f t="shared" si="2"/>
        <v>1.0492621658640802</v>
      </c>
      <c r="R49" s="8">
        <f t="shared" si="3"/>
        <v>1.0473766287327138</v>
      </c>
      <c r="S49" s="8">
        <f t="shared" si="4"/>
        <v>1.0515759189097367</v>
      </c>
      <c r="T49" s="8">
        <f t="shared" si="5"/>
        <v>1.0506042198802292</v>
      </c>
      <c r="U49" s="8">
        <f t="shared" si="6"/>
        <v>1.0490398451418392</v>
      </c>
      <c r="V49" s="8">
        <f t="shared" si="7"/>
        <v>1.047903217520848</v>
      </c>
      <c r="W49" s="8">
        <f t="shared" si="8"/>
        <v>1.0497783022699967</v>
      </c>
      <c r="X49" s="8">
        <f t="shared" si="9"/>
        <v>1.0541108439497926</v>
      </c>
      <c r="Y49" s="8">
        <f t="shared" si="10"/>
        <v>1.056164524333536</v>
      </c>
      <c r="Z49" s="8">
        <f t="shared" si="11"/>
        <v>1.058351818560169</v>
      </c>
      <c r="AA49" s="8">
        <f t="shared" si="12"/>
        <v>1.0578204583585427</v>
      </c>
      <c r="AB49" s="8">
        <f t="shared" si="13"/>
        <v>1.050394636048303</v>
      </c>
      <c r="AC49" s="8">
        <f t="shared" si="14"/>
        <v>1.0540145922893795</v>
      </c>
    </row>
    <row r="50" spans="1:29" x14ac:dyDescent="0.25">
      <c r="A50" s="10">
        <v>2014</v>
      </c>
      <c r="B50" s="9">
        <v>233.916</v>
      </c>
      <c r="C50" s="9">
        <v>234.78100000000001</v>
      </c>
      <c r="D50" s="9">
        <v>236.29300000000001</v>
      </c>
      <c r="E50" s="9">
        <v>237.072</v>
      </c>
      <c r="F50" s="9">
        <v>237.9</v>
      </c>
      <c r="G50" s="9">
        <v>238.34299999999999</v>
      </c>
      <c r="H50" s="9">
        <v>238.25</v>
      </c>
      <c r="I50" s="9">
        <v>237.852</v>
      </c>
      <c r="J50" s="9">
        <v>238.03100000000001</v>
      </c>
      <c r="K50" s="9">
        <v>237.43299999999999</v>
      </c>
      <c r="L50" s="9">
        <v>236.15100000000001</v>
      </c>
      <c r="M50" s="9">
        <v>234.81200000000001</v>
      </c>
      <c r="N50" s="9">
        <v>236.38399999999999</v>
      </c>
      <c r="O50" s="9">
        <v>237.08799999999999</v>
      </c>
      <c r="P50" s="14">
        <f t="shared" si="1"/>
        <v>1.0381461721301664</v>
      </c>
      <c r="Q50" s="8">
        <f t="shared" si="2"/>
        <v>1.0375754426465515</v>
      </c>
      <c r="R50" s="8">
        <f t="shared" si="3"/>
        <v>1.0317741109554661</v>
      </c>
      <c r="S50" s="8">
        <f t="shared" si="4"/>
        <v>1.0314334885604373</v>
      </c>
      <c r="T50" s="8">
        <f t="shared" si="5"/>
        <v>1.0287221521647751</v>
      </c>
      <c r="U50" s="8">
        <f t="shared" si="6"/>
        <v>1.0277415321616328</v>
      </c>
      <c r="V50" s="8">
        <f t="shared" si="7"/>
        <v>1.0274333683105981</v>
      </c>
      <c r="W50" s="8">
        <f t="shared" si="8"/>
        <v>1.0322343305921329</v>
      </c>
      <c r="X50" s="8">
        <f t="shared" si="9"/>
        <v>1.0369195608975301</v>
      </c>
      <c r="Y50" s="8">
        <f t="shared" si="10"/>
        <v>1.0388741244898561</v>
      </c>
      <c r="Z50" s="8">
        <f t="shared" si="11"/>
        <v>1.0445392990078382</v>
      </c>
      <c r="AA50" s="8">
        <f t="shared" si="12"/>
        <v>1.0498782004326865</v>
      </c>
      <c r="AB50" s="8">
        <f t="shared" si="13"/>
        <v>1.032540273453364</v>
      </c>
      <c r="AC50" s="8">
        <f t="shared" si="14"/>
        <v>1.0382769267107572</v>
      </c>
    </row>
    <row r="51" spans="1:29" x14ac:dyDescent="0.25">
      <c r="A51" s="10">
        <v>2015</v>
      </c>
      <c r="B51" s="9">
        <v>233.70699999999999</v>
      </c>
      <c r="C51" s="9">
        <v>234.72200000000001</v>
      </c>
      <c r="D51" s="9">
        <v>236.119</v>
      </c>
      <c r="E51" s="9">
        <v>236.59899999999999</v>
      </c>
      <c r="F51" s="9">
        <v>237.80500000000001</v>
      </c>
      <c r="G51" s="9">
        <v>238.63800000000001</v>
      </c>
      <c r="H51" s="9">
        <v>238.654</v>
      </c>
      <c r="I51" s="9">
        <v>238.316</v>
      </c>
      <c r="J51" s="9">
        <v>237.94499999999999</v>
      </c>
      <c r="K51" s="9">
        <v>237.83799999999999</v>
      </c>
      <c r="L51" s="9">
        <v>237.33600000000001</v>
      </c>
      <c r="M51" s="9">
        <v>236.52500000000001</v>
      </c>
      <c r="N51" s="9">
        <v>236.26499999999999</v>
      </c>
      <c r="O51" s="9">
        <v>237.76900000000001</v>
      </c>
      <c r="P51" s="14">
        <f t="shared" si="1"/>
        <v>1.0390745677279671</v>
      </c>
      <c r="Q51" s="8">
        <f t="shared" si="2"/>
        <v>1.0378362488390522</v>
      </c>
      <c r="R51" s="8">
        <f t="shared" si="3"/>
        <v>1.0325344423786311</v>
      </c>
      <c r="S51" s="8">
        <f t="shared" si="4"/>
        <v>1.0334954923731716</v>
      </c>
      <c r="T51" s="8">
        <f t="shared" si="5"/>
        <v>1.0291331132650701</v>
      </c>
      <c r="U51" s="8">
        <f t="shared" si="6"/>
        <v>1.0264710565794215</v>
      </c>
      <c r="V51" s="8">
        <f t="shared" si="7"/>
        <v>1.0256941010835772</v>
      </c>
      <c r="W51" s="8">
        <f t="shared" si="8"/>
        <v>1.030224575773343</v>
      </c>
      <c r="X51" s="8">
        <f t="shared" si="9"/>
        <v>1.0372943327239488</v>
      </c>
      <c r="Y51" s="8">
        <f t="shared" si="10"/>
        <v>1.0371050883374398</v>
      </c>
      <c r="Z51" s="8">
        <f t="shared" si="11"/>
        <v>1.0393239963595915</v>
      </c>
      <c r="AA51" s="8">
        <f t="shared" si="12"/>
        <v>1.0422746009935524</v>
      </c>
      <c r="AB51" s="8">
        <f t="shared" si="13"/>
        <v>1.0330603347935581</v>
      </c>
      <c r="AC51" s="8">
        <f t="shared" si="14"/>
        <v>1.0353031724068318</v>
      </c>
    </row>
    <row r="52" spans="1:29" x14ac:dyDescent="0.25">
      <c r="A52" s="10">
        <v>2016</v>
      </c>
      <c r="B52" s="9">
        <v>236.916</v>
      </c>
      <c r="C52" s="9">
        <v>237.11099999999999</v>
      </c>
      <c r="D52" s="9">
        <v>238.13200000000001</v>
      </c>
      <c r="E52" s="9">
        <v>239.261</v>
      </c>
      <c r="F52" s="9">
        <v>240.22900000000001</v>
      </c>
      <c r="G52" s="9">
        <v>241.018</v>
      </c>
      <c r="H52" s="9">
        <v>240.62799999999999</v>
      </c>
      <c r="I52" s="9">
        <v>240.84899999999999</v>
      </c>
      <c r="J52" s="9">
        <v>241.428</v>
      </c>
      <c r="K52" s="9">
        <v>241.72900000000001</v>
      </c>
      <c r="L52" s="9">
        <v>241.35300000000001</v>
      </c>
      <c r="M52" s="9">
        <v>241.43199999999999</v>
      </c>
      <c r="N52" s="9">
        <v>238.77799999999999</v>
      </c>
      <c r="O52" s="9">
        <v>241.23699999999999</v>
      </c>
      <c r="P52" s="14">
        <f t="shared" si="1"/>
        <v>1.02500042209053</v>
      </c>
      <c r="Q52" s="8">
        <f t="shared" si="2"/>
        <v>1.0273795817148932</v>
      </c>
      <c r="R52" s="8">
        <f t="shared" si="3"/>
        <v>1.0238061243344028</v>
      </c>
      <c r="S52" s="8">
        <f t="shared" si="4"/>
        <v>1.021996898784173</v>
      </c>
      <c r="T52" s="8">
        <f t="shared" si="5"/>
        <v>1.0187487772084136</v>
      </c>
      <c r="U52" s="8">
        <f t="shared" si="6"/>
        <v>1.0163348795525646</v>
      </c>
      <c r="V52" s="8">
        <f t="shared" si="7"/>
        <v>1.0172797845637249</v>
      </c>
      <c r="W52" s="8">
        <f t="shared" si="8"/>
        <v>1.0193897421205818</v>
      </c>
      <c r="X52" s="8">
        <f t="shared" si="9"/>
        <v>1.0223296386500322</v>
      </c>
      <c r="Y52" s="8">
        <f t="shared" si="10"/>
        <v>1.0204112870197617</v>
      </c>
      <c r="Z52" s="8">
        <f t="shared" si="11"/>
        <v>1.0220258293868318</v>
      </c>
      <c r="AA52" s="8">
        <f t="shared" si="12"/>
        <v>1.0210908247456842</v>
      </c>
      <c r="AB52" s="8">
        <f t="shared" si="13"/>
        <v>1.0221879737664274</v>
      </c>
      <c r="AC52" s="8">
        <f t="shared" si="14"/>
        <v>1.0204197531887729</v>
      </c>
    </row>
    <row r="53" spans="1:29" x14ac:dyDescent="0.25">
      <c r="A53" s="10">
        <v>2017</v>
      </c>
      <c r="B53" s="9">
        <v>242.839</v>
      </c>
      <c r="C53" s="9">
        <v>243.60300000000001</v>
      </c>
      <c r="D53" s="9">
        <v>243.80099999999999</v>
      </c>
      <c r="E53" s="9">
        <v>244.524</v>
      </c>
      <c r="F53" s="9">
        <v>244.733</v>
      </c>
      <c r="G53" s="9">
        <v>244.95500000000001</v>
      </c>
      <c r="H53" s="9">
        <v>244.786</v>
      </c>
      <c r="I53" s="9">
        <v>245.51900000000001</v>
      </c>
      <c r="J53" s="9">
        <v>246.81899999999999</v>
      </c>
      <c r="K53" s="9">
        <v>246.66300000000001</v>
      </c>
      <c r="L53" s="9">
        <v>246.66900000000001</v>
      </c>
      <c r="M53" s="9">
        <v>246.524</v>
      </c>
      <c r="N53" s="9">
        <v>244.07599999999999</v>
      </c>
      <c r="O53" s="9">
        <v>246.16300000000001</v>
      </c>
      <c r="P53" s="14">
        <f t="shared" si="1"/>
        <v>1</v>
      </c>
      <c r="Q53" s="8">
        <f t="shared" si="2"/>
        <v>1</v>
      </c>
      <c r="R53" s="8">
        <f t="shared" si="3"/>
        <v>1</v>
      </c>
      <c r="S53" s="8">
        <f t="shared" si="4"/>
        <v>1</v>
      </c>
      <c r="T53" s="8">
        <f t="shared" si="5"/>
        <v>1</v>
      </c>
      <c r="U53" s="8">
        <f t="shared" si="6"/>
        <v>1</v>
      </c>
      <c r="V53" s="8">
        <f t="shared" si="7"/>
        <v>1</v>
      </c>
      <c r="W53" s="8">
        <f t="shared" si="8"/>
        <v>1</v>
      </c>
      <c r="X53" s="8">
        <f t="shared" si="9"/>
        <v>1</v>
      </c>
      <c r="Y53" s="8">
        <f t="shared" si="10"/>
        <v>1</v>
      </c>
      <c r="Z53" s="8">
        <f t="shared" si="11"/>
        <v>1</v>
      </c>
      <c r="AA53" s="8">
        <f t="shared" si="12"/>
        <v>1</v>
      </c>
      <c r="AB53" s="8">
        <f t="shared" si="13"/>
        <v>1</v>
      </c>
      <c r="AC53" s="8">
        <f t="shared" si="14"/>
        <v>1</v>
      </c>
    </row>
    <row r="54" spans="1:29" x14ac:dyDescent="0.25">
      <c r="A54" s="10">
        <v>2018</v>
      </c>
      <c r="B54" s="9">
        <v>247.86699999999999</v>
      </c>
      <c r="C54" s="9">
        <v>248.99100000000001</v>
      </c>
      <c r="D54" s="9">
        <v>249.554</v>
      </c>
      <c r="E54" s="9">
        <v>250.54599999999999</v>
      </c>
      <c r="F54" s="9">
        <v>251.58799999999999</v>
      </c>
      <c r="G54" s="9">
        <v>251.989</v>
      </c>
      <c r="H54" s="9">
        <v>252.006</v>
      </c>
      <c r="I54" s="9">
        <v>252.14599999999999</v>
      </c>
      <c r="J54" s="9">
        <v>252.43899999999999</v>
      </c>
      <c r="K54" s="9">
        <v>252.88499999999999</v>
      </c>
      <c r="L54" s="9">
        <v>252.03800000000001</v>
      </c>
      <c r="M54" s="9">
        <v>251.233</v>
      </c>
      <c r="N54" s="9">
        <v>250.089</v>
      </c>
      <c r="O54" s="9">
        <v>252.125</v>
      </c>
    </row>
    <row r="55" spans="1:29" x14ac:dyDescent="0.25">
      <c r="A55" s="10">
        <v>2019</v>
      </c>
      <c r="B55" s="9">
        <v>251.71199999999999</v>
      </c>
      <c r="C55" s="9">
        <v>252.77600000000001</v>
      </c>
      <c r="D55" s="9">
        <v>254.202</v>
      </c>
      <c r="E55" s="9">
        <v>255.548</v>
      </c>
      <c r="F55" s="9">
        <v>256.09199999999998</v>
      </c>
      <c r="G55" s="9">
        <v>256.14299999999997</v>
      </c>
      <c r="N55" s="9">
        <v>254.41200000000001</v>
      </c>
    </row>
    <row r="56" spans="1:29" x14ac:dyDescent="0.25">
      <c r="P56" s="8">
        <f>'2017$Factors'!$B8-'BLS Data Series _usedbyAddison'!P41</f>
        <v>-1.5130349322989067E-2</v>
      </c>
      <c r="Q56" s="8">
        <f>'2017$Factors'!$B8-'BLS Data Series _usedbyAddison'!Q41</f>
        <v>-1.1810488298378941E-2</v>
      </c>
      <c r="R56" s="8">
        <f>'2017$Factors'!$B8-'BLS Data Series _usedbyAddison'!R41</f>
        <v>-2.9789676000311349E-3</v>
      </c>
      <c r="S56" s="8">
        <f>'2017$Factors'!$B8-'BLS Data Series _usedbyAddison'!S41</f>
        <v>1.7313831054364126E-3</v>
      </c>
      <c r="T56" s="8">
        <f>'2017$Factors'!$B8-'BLS Data Series _usedbyAddison'!T41</f>
        <v>-6.3646335813349886E-4</v>
      </c>
      <c r="U56" s="8">
        <f>'2017$Factors'!$B8-'BLS Data Series _usedbyAddison'!U41</f>
        <v>-1.1305946645328024E-3</v>
      </c>
      <c r="V56" s="8">
        <f>'2017$Factors'!$B8-'BLS Data Series _usedbyAddison'!V41</f>
        <v>5.5350546001751155E-3</v>
      </c>
      <c r="W56" s="8">
        <f>'2017$Factors'!$B8-'BLS Data Series _usedbyAddison'!W41</f>
        <v>8.181404351168986E-3</v>
      </c>
      <c r="X56" s="8">
        <f>'2017$Factors'!$B8-'BLS Data Series _usedbyAddison'!X41</f>
        <v>1.67338801018031E-2</v>
      </c>
      <c r="Y56" s="8">
        <f>'2017$Factors'!$B8-'BLS Data Series _usedbyAddison'!Y41</f>
        <v>2.001007340620764E-2</v>
      </c>
      <c r="Z56" s="8">
        <f>'2017$Factors'!$B8-'BLS Data Series _usedbyAddison'!Z41</f>
        <v>9.9532469099392618E-3</v>
      </c>
      <c r="AA56" s="8">
        <f>'2017$Factors'!$B8-'BLS Data Series _usedbyAddison'!AA41</f>
        <v>5.6155440693481662E-3</v>
      </c>
      <c r="AB56" s="8">
        <f>'2017$Factors'!$B8-'BLS Data Series _usedbyAddison'!AB41</f>
        <v>-5.055187637968972E-3</v>
      </c>
      <c r="AC56" s="8">
        <f>'2017$Factors'!$B8-'BLS Data Series _usedbyAddison'!AC41</f>
        <v>1.1251803243490066E-2</v>
      </c>
    </row>
    <row r="57" spans="1:29" x14ac:dyDescent="0.25">
      <c r="P57" s="8">
        <f>'2017$Factors'!$B9-'BLS Data Series _usedbyAddison'!P42</f>
        <v>-5.4214266043537407E-3</v>
      </c>
      <c r="Q57" s="8">
        <f>'2017$Factors'!$B9-'BLS Data Series _usedbyAddison'!Q42</f>
        <v>-6.8011867751667232E-3</v>
      </c>
      <c r="R57" s="8">
        <f>'2017$Factors'!$B9-'BLS Data Series _usedbyAddison'!R42</f>
        <v>-1.0425166808143427E-3</v>
      </c>
      <c r="S57" s="8">
        <f>'2017$Factors'!$B9-'BLS Data Series _usedbyAddison'!S42</f>
        <v>5.6640981225744014E-3</v>
      </c>
      <c r="T57" s="8">
        <f>'2017$Factors'!$B9-'BLS Data Series _usedbyAddison'!T42</f>
        <v>1.0624683853052597E-2</v>
      </c>
      <c r="U57" s="8">
        <f>'2017$Factors'!$B9-'BLS Data Series _usedbyAddison'!U42</f>
        <v>1.1913117612917246E-2</v>
      </c>
      <c r="V57" s="8">
        <f>'2017$Factors'!$B9-'BLS Data Series _usedbyAddison'!V42</f>
        <v>1.6303101664803865E-2</v>
      </c>
      <c r="W57" s="8">
        <f>'2017$Factors'!$B9-'BLS Data Series _usedbyAddison'!W42</f>
        <v>1.5067946406107646E-2</v>
      </c>
      <c r="X57" s="8">
        <f>'2017$Factors'!$B9-'BLS Data Series _usedbyAddison'!X42</f>
        <v>2.7263260899996755E-3</v>
      </c>
      <c r="Y57" s="8">
        <f>'2017$Factors'!$B9-'BLS Data Series _usedbyAddison'!Y42</f>
        <v>-3.1314639035575631E-3</v>
      </c>
      <c r="Z57" s="8">
        <f>'2017$Factors'!$B9-'BLS Data Series _usedbyAddison'!Z42</f>
        <v>-4.9810631677482675E-3</v>
      </c>
      <c r="AA57" s="8">
        <f>'2017$Factors'!$B9-'BLS Data Series _usedbyAddison'!AA42</f>
        <v>-2.4426631106932994E-3</v>
      </c>
      <c r="AB57" s="8">
        <f>'2017$Factors'!$B9-'BLS Data Series _usedbyAddison'!AB42</f>
        <v>2.4528979761155867E-3</v>
      </c>
      <c r="AC57" s="8">
        <f>'2017$Factors'!$B9-'BLS Data Series _usedbyAddison'!AC42</f>
        <v>4.1629652077868062E-3</v>
      </c>
    </row>
    <row r="58" spans="1:29" x14ac:dyDescent="0.25">
      <c r="P58" s="8">
        <f>'2017$Factors'!$B10-'BLS Data Series _usedbyAddison'!P43</f>
        <v>-1.4541725969980712E-2</v>
      </c>
      <c r="Q58" s="8">
        <f>'2017$Factors'!$B10-'BLS Data Series _usedbyAddison'!Q43</f>
        <v>-1.1911354774678085E-2</v>
      </c>
      <c r="R58" s="8">
        <f>'2017$Factors'!$B10-'BLS Data Series _usedbyAddison'!R43</f>
        <v>-2.0737353387243473E-3</v>
      </c>
      <c r="S58" s="8">
        <f>'2017$Factors'!$B10-'BLS Data Series _usedbyAddison'!S43</f>
        <v>2.0908958367473751E-3</v>
      </c>
      <c r="T58" s="8">
        <f>'2017$Factors'!$B10-'BLS Data Series _usedbyAddison'!T43</f>
        <v>8.2713409132493254E-3</v>
      </c>
      <c r="U58" s="8">
        <f>'2017$Factors'!$B10-'BLS Data Series _usedbyAddison'!U43</f>
        <v>9.4822075183034205E-3</v>
      </c>
      <c r="V58" s="8">
        <f>'2017$Factors'!$B10-'BLS Data Series _usedbyAddison'!V43</f>
        <v>9.9943992766067247E-3</v>
      </c>
      <c r="W58" s="8">
        <f>'2017$Factors'!$B10-'BLS Data Series _usedbyAddison'!W43</f>
        <v>4.3098540467327862E-3</v>
      </c>
      <c r="X58" s="8">
        <f>'2017$Factors'!$B10-'BLS Data Series _usedbyAddison'!X43</f>
        <v>1.3199151060465653E-3</v>
      </c>
      <c r="Y58" s="8">
        <f>'2017$Factors'!$B10-'BLS Data Series _usedbyAddison'!Y43</f>
        <v>4.5936116658329418E-3</v>
      </c>
      <c r="Z58" s="8">
        <f>'2017$Factors'!$B10-'BLS Data Series _usedbyAddison'!Z43</f>
        <v>1.1535779284127745E-2</v>
      </c>
      <c r="AA58" s="8">
        <f>'2017$Factors'!$B10-'BLS Data Series _usedbyAddison'!AA43</f>
        <v>1.1438266775190664E-2</v>
      </c>
      <c r="AB58" s="8">
        <f>'2017$Factors'!$B10-'BLS Data Series _usedbyAddison'!AB43</f>
        <v>-1.3501755871747623E-3</v>
      </c>
      <c r="AC58" s="8">
        <f>'2017$Factors'!$B10-'BLS Data Series _usedbyAddison'!AC43</f>
        <v>7.2122027490280072E-3</v>
      </c>
    </row>
    <row r="59" spans="1:29" x14ac:dyDescent="0.25">
      <c r="P59" s="8">
        <f>'2017$Factors'!$B11-'BLS Data Series _usedbyAddison'!P44</f>
        <v>-8.777061962711441E-3</v>
      </c>
      <c r="Q59" s="8">
        <f>'2017$Factors'!$B11-'BLS Data Series _usedbyAddison'!Q44</f>
        <v>-9.0546729423757188E-3</v>
      </c>
      <c r="R59" s="8">
        <f>'2017$Factors'!$B11-'BLS Data Series _usedbyAddison'!R44</f>
        <v>-9.2838079370105575E-5</v>
      </c>
      <c r="S59" s="8">
        <f>'2017$Factors'!$B11-'BLS Data Series _usedbyAddison'!S44</f>
        <v>3.4244716881686177E-3</v>
      </c>
      <c r="T59" s="8">
        <f>'2017$Factors'!$B11-'BLS Data Series _usedbyAddison'!T44</f>
        <v>1.1964801538002501E-2</v>
      </c>
      <c r="U59" s="8">
        <f>'2017$Factors'!$B11-'BLS Data Series _usedbyAddison'!U44</f>
        <v>2.222083376096462E-2</v>
      </c>
      <c r="V59" s="8">
        <f>'2017$Factors'!$B11-'BLS Data Series _usedbyAddison'!V44</f>
        <v>2.8836741049835135E-2</v>
      </c>
      <c r="W59" s="8">
        <f>'2017$Factors'!$B11-'BLS Data Series _usedbyAddison'!W44</f>
        <v>2.103122833651927E-2</v>
      </c>
      <c r="X59" s="8">
        <f>'2017$Factors'!$B11-'BLS Data Series _usedbyAddison'!X44</f>
        <v>1.3537239639566545E-2</v>
      </c>
      <c r="Y59" s="8">
        <f>'2017$Factors'!$B11-'BLS Data Series _usedbyAddison'!Y44</f>
        <v>2.745492838411856E-3</v>
      </c>
      <c r="Z59" s="8">
        <f>'2017$Factors'!$B11-'BLS Data Series _usedbyAddison'!Z44</f>
        <v>-1.9522651779394051E-2</v>
      </c>
      <c r="AA59" s="8">
        <f>'2017$Factors'!$B11-'BLS Data Series _usedbyAddison'!AA44</f>
        <v>-3.0968166521942342E-2</v>
      </c>
      <c r="AB59" s="8">
        <f>'2017$Factors'!$B11-'BLS Data Series _usedbyAddison'!AB44</f>
        <v>3.422262774936069E-3</v>
      </c>
      <c r="AC59" s="8">
        <f>'2017$Factors'!$B11-'BLS Data Series _usedbyAddison'!AC44</f>
        <v>2.9720708430305276E-3</v>
      </c>
    </row>
    <row r="60" spans="1:29" x14ac:dyDescent="0.25">
      <c r="P60" s="8">
        <f>'2017$Factors'!$B12-'BLS Data Series _usedbyAddison'!P45</f>
        <v>-4.8117033825874067E-3</v>
      </c>
      <c r="Q60" s="8">
        <f>'2017$Factors'!$B12-'BLS Data Series _usedbyAddison'!Q45</f>
        <v>-2.7210496592975364E-3</v>
      </c>
      <c r="R60" s="8">
        <f>'2017$Factors'!$B12-'BLS Data Series _usedbyAddison'!R45</f>
        <v>-8.669615906937711E-4</v>
      </c>
      <c r="S60" s="8">
        <f>'2017$Factors'!$B12-'BLS Data Series _usedbyAddison'!S45</f>
        <v>-1.4033661935217712E-3</v>
      </c>
      <c r="T60" s="8">
        <f>'2017$Factors'!$B12-'BLS Data Series _usedbyAddison'!T45</f>
        <v>9.2236742063156463E-4</v>
      </c>
      <c r="U60" s="8">
        <f>'2017$Factors'!$B12-'BLS Data Series _usedbyAddison'!U45</f>
        <v>9.6395260833332941E-3</v>
      </c>
      <c r="V60" s="8">
        <f>'2017$Factors'!$B12-'BLS Data Series _usedbyAddison'!V45</f>
        <v>8.6207360869270389E-3</v>
      </c>
      <c r="W60" s="8">
        <f>'2017$Factors'!$B12-'BLS Data Series _usedbyAddison'!W45</f>
        <v>7.7683138136477314E-3</v>
      </c>
      <c r="X60" s="8">
        <f>'2017$Factors'!$B12-'BLS Data Series _usedbyAddison'!X45</f>
        <v>2.4599936120743848E-3</v>
      </c>
      <c r="Y60" s="8">
        <f>'2017$Factors'!$B12-'BLS Data Series _usedbyAddison'!Y45</f>
        <v>4.281240421783572E-3</v>
      </c>
      <c r="Z60" s="8">
        <f>'2017$Factors'!$B12-'BLS Data Series _usedbyAddison'!Z45</f>
        <v>5.0604969705758673E-3</v>
      </c>
      <c r="AA60" s="8">
        <f>'2017$Factors'!$B12-'BLS Data Series _usedbyAddison'!AA45</f>
        <v>3.7202129624844815E-3</v>
      </c>
      <c r="AB60" s="8">
        <f>'2017$Factors'!$B12-'BLS Data Series _usedbyAddison'!AB45</f>
        <v>1.5515898766582659E-4</v>
      </c>
      <c r="AC60" s="8">
        <f>'2017$Factors'!$B12-'BLS Data Series _usedbyAddison'!AC45</f>
        <v>5.3179984952700377E-3</v>
      </c>
    </row>
    <row r="61" spans="1:29" x14ac:dyDescent="0.25">
      <c r="P61" s="8">
        <f>'2017$Factors'!$B13-'BLS Data Series _usedbyAddison'!P46</f>
        <v>6.0263920953727013E-3</v>
      </c>
      <c r="Q61" s="8">
        <f>'2017$Factors'!$B13-'BLS Data Series _usedbyAddison'!Q46</f>
        <v>2.7806622678645532E-3</v>
      </c>
      <c r="R61" s="8">
        <f>'2017$Factors'!$B13-'BLS Data Series _usedbyAddison'!R46</f>
        <v>6.4671912474649762E-3</v>
      </c>
      <c r="S61" s="8">
        <f>'2017$Factors'!$B13-'BLS Data Series _usedbyAddison'!S46</f>
        <v>5.0931850280562241E-3</v>
      </c>
      <c r="T61" s="8">
        <f>'2017$Factors'!$B13-'BLS Data Series _usedbyAddison'!T46</f>
        <v>5.0040576084613431E-3</v>
      </c>
      <c r="U61" s="8">
        <f>'2017$Factors'!$B13-'BLS Data Series _usedbyAddison'!U46</f>
        <v>2.889384278185636E-3</v>
      </c>
      <c r="V61" s="8">
        <f>'2017$Factors'!$B13-'BLS Data Series _usedbyAddison'!V46</f>
        <v>3.9017004095664998E-3</v>
      </c>
      <c r="W61" s="8">
        <f>'2017$Factors'!$B13-'BLS Data Series _usedbyAddison'!W46</f>
        <v>2.0922134645262602E-3</v>
      </c>
      <c r="X61" s="8">
        <f>'2017$Factors'!$B13-'BLS Data Series _usedbyAddison'!X46</f>
        <v>-3.2052503691797352E-3</v>
      </c>
      <c r="Y61" s="8">
        <f>'2017$Factors'!$B13-'BLS Data Series _usedbyAddison'!Y46</f>
        <v>-1.0867526966578112E-3</v>
      </c>
      <c r="Z61" s="8">
        <f>'2017$Factors'!$B13-'BLS Data Series _usedbyAddison'!Z46</f>
        <v>-6.3996764874429957E-4</v>
      </c>
      <c r="AA61" s="8">
        <f>'2017$Factors'!$B13-'BLS Data Series _usedbyAddison'!AA46</f>
        <v>1.9555641815494074E-3</v>
      </c>
      <c r="AB61" s="8">
        <f>'2017$Factors'!$B13-'BLS Data Series _usedbyAddison'!AB46</f>
        <v>4.7086515014573838E-3</v>
      </c>
      <c r="AC61" s="8">
        <f>'2017$Factors'!$B13-'BLS Data Series _usedbyAddison'!AC46</f>
        <v>5.0421130127853431E-4</v>
      </c>
    </row>
    <row r="62" spans="1:29" x14ac:dyDescent="0.25">
      <c r="P62" s="8">
        <f>'2017$Factors'!$B14-'BLS Data Series _usedbyAddison'!P47</f>
        <v>-1.0411486148447668E-2</v>
      </c>
      <c r="Q62" s="8">
        <f>'2017$Factors'!$B14-'BLS Data Series _usedbyAddison'!Q47</f>
        <v>-8.4525610644448079E-3</v>
      </c>
      <c r="R62" s="8">
        <f>'2017$Factors'!$B14-'BLS Data Series _usedbyAddison'!R47</f>
        <v>1.2911165248556955E-3</v>
      </c>
      <c r="S62" s="8">
        <f>'2017$Factors'!$B14-'BLS Data Series _usedbyAddison'!S47</f>
        <v>5.0568647048685467E-3</v>
      </c>
      <c r="T62" s="8">
        <f>'2017$Factors'!$B14-'BLS Data Series _usedbyAddison'!T47</f>
        <v>9.2225138830972497E-3</v>
      </c>
      <c r="U62" s="8">
        <f>'2017$Factors'!$B14-'BLS Data Series _usedbyAddison'!U47</f>
        <v>7.0778360019549957E-3</v>
      </c>
      <c r="V62" s="8">
        <f>'2017$Factors'!$B14-'BLS Data Series _usedbyAddison'!V47</f>
        <v>8.7865731603966601E-3</v>
      </c>
      <c r="W62" s="8">
        <f>'2017$Factors'!$B14-'BLS Data Series _usedbyAddison'!W47</f>
        <v>8.5306379468812477E-3</v>
      </c>
      <c r="X62" s="8">
        <f>'2017$Factors'!$B14-'BLS Data Series _usedbyAddison'!X47</f>
        <v>4.4441079704753417E-3</v>
      </c>
      <c r="Y62" s="8">
        <f>'2017$Factors'!$B14-'BLS Data Series _usedbyAddison'!Y47</f>
        <v>2.8845827281926972E-3</v>
      </c>
      <c r="Z62" s="8">
        <f>'2017$Factors'!$B14-'BLS Data Series _usedbyAddison'!Z47</f>
        <v>1.9383096059242266E-3</v>
      </c>
      <c r="AA62" s="8">
        <f>'2017$Factors'!$B14-'BLS Data Series _usedbyAddison'!AA47</f>
        <v>-1.1517123455351275E-4</v>
      </c>
      <c r="AB62" s="8">
        <f>'2017$Factors'!$B14-'BLS Data Series _usedbyAddison'!AB47</f>
        <v>7.0041411443244606E-4</v>
      </c>
      <c r="AC62" s="8">
        <f>'2017$Factors'!$B14-'BLS Data Series _usedbyAddison'!AC47</f>
        <v>4.4154057054344165E-3</v>
      </c>
    </row>
    <row r="63" spans="1:29" x14ac:dyDescent="0.25">
      <c r="P63" s="8">
        <f>'2017$Factors'!$B15-'BLS Data Series _usedbyAddison'!P48</f>
        <v>-1.4097561728907415E-3</v>
      </c>
      <c r="Q63" s="8">
        <f>'2017$Factors'!$B15-'BLS Data Series _usedbyAddison'!Q48</f>
        <v>-6.9118062093975752E-5</v>
      </c>
      <c r="R63" s="8">
        <f>'2017$Factors'!$B15-'BLS Data Series _usedbyAddison'!R48</f>
        <v>7.1327776642848839E-3</v>
      </c>
      <c r="S63" s="8">
        <f>'2017$Factors'!$B15-'BLS Data Series _usedbyAddison'!S48</f>
        <v>7.1915820805843467E-3</v>
      </c>
      <c r="T63" s="8">
        <f>'2017$Factors'!$B15-'BLS Data Series _usedbyAddison'!T48</f>
        <v>5.0335685976945488E-3</v>
      </c>
      <c r="U63" s="8">
        <f>'2017$Factors'!$B15-'BLS Data Series _usedbyAddison'!U48</f>
        <v>2.5022771069100891E-3</v>
      </c>
      <c r="V63" s="8">
        <f>'2017$Factors'!$B15-'BLS Data Series _usedbyAddison'!V48</f>
        <v>1.4973876428088229E-3</v>
      </c>
      <c r="W63" s="8">
        <f>'2017$Factors'!$B15-'BLS Data Series _usedbyAddison'!W48</f>
        <v>4.2288554007263723E-3</v>
      </c>
      <c r="X63" s="8">
        <f>'2017$Factors'!$B15-'BLS Data Series _usedbyAddison'!X48</f>
        <v>3.3453812349997225E-3</v>
      </c>
      <c r="Y63" s="8">
        <f>'2017$Factors'!$B15-'BLS Data Series _usedbyAddison'!Y48</f>
        <v>3.6047909875631667E-3</v>
      </c>
      <c r="Z63" s="8">
        <f>'2017$Factors'!$B15-'BLS Data Series _usedbyAddison'!Z48</f>
        <v>-1.4977438742420635E-3</v>
      </c>
      <c r="AA63" s="8">
        <f>'2017$Factors'!$B15-'BLS Data Series _usedbyAddison'!AA48</f>
        <v>-3.7594741138093912E-3</v>
      </c>
      <c r="AB63" s="8">
        <f>'2017$Factors'!$B15-'BLS Data Series _usedbyAddison'!AB48</f>
        <v>3.4139875429310962E-3</v>
      </c>
      <c r="AC63" s="8">
        <f>'2017$Factors'!$B15-'BLS Data Series _usedbyAddison'!AC48</f>
        <v>1.2432671364632775E-3</v>
      </c>
    </row>
    <row r="64" spans="1:29" x14ac:dyDescent="0.25">
      <c r="P64" s="8">
        <f>'2017$Factors'!$B16-'BLS Data Series _usedbyAddison'!P49</f>
        <v>-5.2335525523372617E-4</v>
      </c>
      <c r="Q64" s="8">
        <f>'2017$Factors'!$B16-'BLS Data Series _usedbyAddison'!Q49</f>
        <v>4.7524326760657321E-3</v>
      </c>
      <c r="R64" s="8">
        <f>'2017$Factors'!$B16-'BLS Data Series _usedbyAddison'!R49</f>
        <v>6.6379698074321425E-3</v>
      </c>
      <c r="S64" s="8">
        <f>'2017$Factors'!$B16-'BLS Data Series _usedbyAddison'!S49</f>
        <v>2.438679630409224E-3</v>
      </c>
      <c r="T64" s="8">
        <f>'2017$Factors'!$B16-'BLS Data Series _usedbyAddison'!T49</f>
        <v>3.4103786599166686E-3</v>
      </c>
      <c r="U64" s="8">
        <f>'2017$Factors'!$B16-'BLS Data Series _usedbyAddison'!U49</f>
        <v>4.9747533983066639E-3</v>
      </c>
      <c r="V64" s="8">
        <f>'2017$Factors'!$B16-'BLS Data Series _usedbyAddison'!V49</f>
        <v>6.1113810192978679E-3</v>
      </c>
      <c r="W64" s="8">
        <f>'2017$Factors'!$B16-'BLS Data Series _usedbyAddison'!W49</f>
        <v>4.2362962701492091E-3</v>
      </c>
      <c r="X64" s="8">
        <f>'2017$Factors'!$B16-'BLS Data Series _usedbyAddison'!X49</f>
        <v>-9.6245409646700253E-5</v>
      </c>
      <c r="Y64" s="8">
        <f>'2017$Factors'!$B16-'BLS Data Series _usedbyAddison'!Y49</f>
        <v>-2.1499257933901283E-3</v>
      </c>
      <c r="Z64" s="8">
        <f>'2017$Factors'!$B16-'BLS Data Series _usedbyAddison'!Z49</f>
        <v>-4.3372200200231248E-3</v>
      </c>
      <c r="AA64" s="8">
        <f>'2017$Factors'!$B16-'BLS Data Series _usedbyAddison'!AA49</f>
        <v>-3.8058598183967618E-3</v>
      </c>
      <c r="AB64" s="8">
        <f>'2017$Factors'!$B16-'BLS Data Series _usedbyAddison'!AB49</f>
        <v>3.6199624918429318E-3</v>
      </c>
      <c r="AC64" s="8">
        <f>'2017$Factors'!$B16-'BLS Data Series _usedbyAddison'!AC49</f>
        <v>6.2507663489697052E-9</v>
      </c>
    </row>
    <row r="65" spans="16:29" x14ac:dyDescent="0.25">
      <c r="P65" s="8">
        <f>'2017$Factors'!$B17-'BLS Data Series _usedbyAddison'!P50</f>
        <v>-1.6833527216104649E-3</v>
      </c>
      <c r="Q65" s="8">
        <f>'2017$Factors'!$B17-'BLS Data Series _usedbyAddison'!Q50</f>
        <v>-1.112623237995658E-3</v>
      </c>
      <c r="R65" s="8">
        <f>'2017$Factors'!$B17-'BLS Data Series _usedbyAddison'!R50</f>
        <v>4.6887084530897738E-3</v>
      </c>
      <c r="S65" s="8">
        <f>'2017$Factors'!$B17-'BLS Data Series _usedbyAddison'!S50</f>
        <v>5.0293308481186294E-3</v>
      </c>
      <c r="T65" s="8">
        <f>'2017$Factors'!$B17-'BLS Data Series _usedbyAddison'!T50</f>
        <v>7.7406672437807522E-3</v>
      </c>
      <c r="U65" s="8">
        <f>'2017$Factors'!$B17-'BLS Data Series _usedbyAddison'!U50</f>
        <v>8.7212872469231151E-3</v>
      </c>
      <c r="V65" s="8">
        <f>'2017$Factors'!$B17-'BLS Data Series _usedbyAddison'!V50</f>
        <v>9.0294510979578302E-3</v>
      </c>
      <c r="W65" s="8">
        <f>'2017$Factors'!$B17-'BLS Data Series _usedbyAddison'!W50</f>
        <v>4.228488816423015E-3</v>
      </c>
      <c r="X65" s="8">
        <f>'2017$Factors'!$B17-'BLS Data Series _usedbyAddison'!X50</f>
        <v>-4.5674148897423272E-4</v>
      </c>
      <c r="Y65" s="8">
        <f>'2017$Factors'!$B17-'BLS Data Series _usedbyAddison'!Y50</f>
        <v>-2.4113050813001635E-3</v>
      </c>
      <c r="Z65" s="8">
        <f>'2017$Factors'!$B17-'BLS Data Series _usedbyAddison'!Z50</f>
        <v>-8.0764795992822602E-3</v>
      </c>
      <c r="AA65" s="8">
        <f>'2017$Factors'!$B17-'BLS Data Series _usedbyAddison'!AA50</f>
        <v>-1.3415381024130646E-2</v>
      </c>
      <c r="AB65" s="8">
        <f>'2017$Factors'!$B17-'BLS Data Series _usedbyAddison'!AB50</f>
        <v>3.9225459551919251E-3</v>
      </c>
      <c r="AC65" s="8">
        <f>'2017$Factors'!$B17-'BLS Data Series _usedbyAddison'!AC50</f>
        <v>-1.8141073022013288E-3</v>
      </c>
    </row>
    <row r="66" spans="16:29" x14ac:dyDescent="0.25">
      <c r="P66" s="8">
        <f>'2017$Factors'!$B18-'BLS Data Series _usedbyAddison'!P51</f>
        <v>-4.39414353765466E-3</v>
      </c>
      <c r="Q66" s="8">
        <f>'2017$Factors'!$B18-'BLS Data Series _usedbyAddison'!Q51</f>
        <v>-3.1558246487397579E-3</v>
      </c>
      <c r="R66" s="8">
        <f>'2017$Factors'!$B18-'BLS Data Series _usedbyAddison'!R51</f>
        <v>2.1459818116813523E-3</v>
      </c>
      <c r="S66" s="8">
        <f>'2017$Factors'!$B18-'BLS Data Series _usedbyAddison'!S51</f>
        <v>1.1849318171408552E-3</v>
      </c>
      <c r="T66" s="8">
        <f>'2017$Factors'!$B18-'BLS Data Series _usedbyAddison'!T51</f>
        <v>5.5473109252424102E-3</v>
      </c>
      <c r="U66" s="8">
        <f>'2017$Factors'!$B18-'BLS Data Series _usedbyAddison'!U51</f>
        <v>8.2093676108909719E-3</v>
      </c>
      <c r="V66" s="8">
        <f>'2017$Factors'!$B18-'BLS Data Series _usedbyAddison'!V51</f>
        <v>8.9863231067353055E-3</v>
      </c>
      <c r="W66" s="8">
        <f>'2017$Factors'!$B18-'BLS Data Series _usedbyAddison'!W51</f>
        <v>4.4558484169694434E-3</v>
      </c>
      <c r="X66" s="8">
        <f>'2017$Factors'!$B18-'BLS Data Series _usedbyAddison'!X51</f>
        <v>-2.6139085336362999E-3</v>
      </c>
      <c r="Y66" s="8">
        <f>'2017$Factors'!$B18-'BLS Data Series _usedbyAddison'!Y51</f>
        <v>-2.4246641471272756E-3</v>
      </c>
      <c r="Z66" s="8">
        <f>'2017$Factors'!$B18-'BLS Data Series _usedbyAddison'!Z51</f>
        <v>-4.6435721692790199E-3</v>
      </c>
      <c r="AA66" s="8">
        <f>'2017$Factors'!$B18-'BLS Data Series _usedbyAddison'!AA51</f>
        <v>-7.5941768032399271E-3</v>
      </c>
      <c r="AB66" s="8">
        <f>'2017$Factors'!$B18-'BLS Data Series _usedbyAddison'!AB51</f>
        <v>1.6200893967543983E-3</v>
      </c>
      <c r="AC66" s="8">
        <f>'2017$Factors'!$B18-'BLS Data Series _usedbyAddison'!AC51</f>
        <v>-6.2274821651930878E-4</v>
      </c>
    </row>
    <row r="67" spans="16:29" x14ac:dyDescent="0.25">
      <c r="P67" s="8">
        <f>'2017$Factors'!$B19-'BLS Data Series _usedbyAddison'!P52</f>
        <v>-3.4950457464439921E-3</v>
      </c>
      <c r="Q67" s="8">
        <f>'2017$Factors'!$B19-'BLS Data Series _usedbyAddison'!Q52</f>
        <v>-5.874205370807184E-3</v>
      </c>
      <c r="R67" s="8">
        <f>'2017$Factors'!$B19-'BLS Data Series _usedbyAddison'!R52</f>
        <v>-2.3007479903167649E-3</v>
      </c>
      <c r="S67" s="8">
        <f>'2017$Factors'!$B19-'BLS Data Series _usedbyAddison'!S52</f>
        <v>-4.9152244008698887E-4</v>
      </c>
      <c r="T67" s="8">
        <f>'2017$Factors'!$B19-'BLS Data Series _usedbyAddison'!T52</f>
        <v>2.7565991356723885E-3</v>
      </c>
      <c r="U67" s="8">
        <f>'2017$Factors'!$B19-'BLS Data Series _usedbyAddison'!U52</f>
        <v>5.1704967915213729E-3</v>
      </c>
      <c r="V67" s="8">
        <f>'2017$Factors'!$B19-'BLS Data Series _usedbyAddison'!V52</f>
        <v>4.2255917803610821E-3</v>
      </c>
      <c r="W67" s="8">
        <f>'2017$Factors'!$B19-'BLS Data Series _usedbyAddison'!W52</f>
        <v>2.115634223504248E-3</v>
      </c>
      <c r="X67" s="8">
        <f>'2017$Factors'!$B19-'BLS Data Series _usedbyAddison'!X52</f>
        <v>-8.2426230594623284E-4</v>
      </c>
      <c r="Y67" s="8">
        <f>'2017$Factors'!$B19-'BLS Data Series _usedbyAddison'!Y52</f>
        <v>1.0940893243243099E-3</v>
      </c>
      <c r="Z67" s="8">
        <f>'2017$Factors'!$B19-'BLS Data Series _usedbyAddison'!Z52</f>
        <v>-5.204530427458387E-4</v>
      </c>
      <c r="AA67" s="8">
        <f>'2017$Factors'!$B19-'BLS Data Series _usedbyAddison'!AA52</f>
        <v>4.1455159840175781E-4</v>
      </c>
      <c r="AB67" s="8">
        <f>'2017$Factors'!$B19-'BLS Data Series _usedbyAddison'!AB52</f>
        <v>-6.825974223414466E-4</v>
      </c>
      <c r="AC67" s="8">
        <f>'2017$Factors'!$B19-'BLS Data Series _usedbyAddison'!AC52</f>
        <v>1.0856231553131312E-3</v>
      </c>
    </row>
    <row r="68" spans="16:29" x14ac:dyDescent="0.25">
      <c r="P68" s="8">
        <f>'2017$Factors'!$B20-'BLS Data Series _usedbyAddison'!P53</f>
        <v>0</v>
      </c>
      <c r="Q68" s="8">
        <f>'2017$Factors'!$B20-'BLS Data Series _usedbyAddison'!Q53</f>
        <v>0</v>
      </c>
      <c r="R68" s="8">
        <f>'2017$Factors'!$B20-'BLS Data Series _usedbyAddison'!R53</f>
        <v>0</v>
      </c>
      <c r="S68" s="8">
        <f>'2017$Factors'!$B20-'BLS Data Series _usedbyAddison'!S53</f>
        <v>0</v>
      </c>
      <c r="T68" s="8">
        <f>'2017$Factors'!$B20-'BLS Data Series _usedbyAddison'!T53</f>
        <v>0</v>
      </c>
      <c r="U68" s="8">
        <f>'2017$Factors'!$B20-'BLS Data Series _usedbyAddison'!U53</f>
        <v>0</v>
      </c>
      <c r="V68" s="8">
        <f>'2017$Factors'!$B20-'BLS Data Series _usedbyAddison'!V53</f>
        <v>0</v>
      </c>
      <c r="W68" s="8">
        <f>'2017$Factors'!$B20-'BLS Data Series _usedbyAddison'!W53</f>
        <v>0</v>
      </c>
      <c r="X68" s="8">
        <f>'2017$Factors'!$B20-'BLS Data Series _usedbyAddison'!X53</f>
        <v>0</v>
      </c>
      <c r="Y68" s="8">
        <f>'2017$Factors'!$B20-'BLS Data Series _usedbyAddison'!Y53</f>
        <v>0</v>
      </c>
      <c r="Z68" s="8">
        <f>'2017$Factors'!$B20-'BLS Data Series _usedbyAddison'!Z53</f>
        <v>0</v>
      </c>
      <c r="AA68" s="8">
        <f>'2017$Factors'!$B20-'BLS Data Series _usedbyAddison'!AA53</f>
        <v>0</v>
      </c>
      <c r="AB68" s="8">
        <f>'2017$Factors'!$B20-'BLS Data Series _usedbyAddison'!AB53</f>
        <v>0</v>
      </c>
      <c r="AC68" s="8">
        <f>'2017$Factors'!$B20-'BLS Data Series _usedbyAddison'!AC53</f>
        <v>0</v>
      </c>
    </row>
  </sheetData>
  <mergeCells count="10">
    <mergeCell ref="B6:F6"/>
    <mergeCell ref="B7:F7"/>
    <mergeCell ref="B8:F8"/>
    <mergeCell ref="B9:F9"/>
    <mergeCell ref="B10:F10"/>
    <mergeCell ref="A1:F1"/>
    <mergeCell ref="A2:F2"/>
    <mergeCell ref="A3:F3"/>
    <mergeCell ref="B4:F4"/>
    <mergeCell ref="A5:F5"/>
  </mergeCells>
  <pageMargins left="0.7" right="0.7" top="0.75" bottom="0.75" header="0.3" footer="0.3"/>
  <pageSetup orientation="landscape"/>
  <headerFooter>
    <oddHeader>&amp;CBureau of Labor Statistics</oddHeader>
    <oddFooter>&amp;LSource: Bureau of Labor Statistics&amp;RGenerated on: August 9, 2019 (10:37:59 AM)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 Items_NSA</vt:lpstr>
      <vt:lpstr>All Items_SA</vt:lpstr>
      <vt:lpstr>2017$Factors</vt:lpstr>
      <vt:lpstr>BLS Data Series _usedbyAddison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Reed, Steve - BLS</dc:creator>
  <cp:lastModifiedBy>Gruswitz, Benjamin</cp:lastModifiedBy>
  <dcterms:created xsi:type="dcterms:W3CDTF">2018-03-28T15:44:24Z</dcterms:created>
  <dcterms:modified xsi:type="dcterms:W3CDTF">2019-08-10T14:10:51Z</dcterms:modified>
</cp:coreProperties>
</file>