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k\Desktop\CUENTAS Y DESCUENTOS\"/>
    </mc:Choice>
  </mc:AlternateContent>
  <xr:revisionPtr revIDLastSave="0" documentId="13_ncr:1_{6971551A-B783-4D48-BF81-E54AE3D58BE2}" xr6:coauthVersionLast="47" xr6:coauthVersionMax="47" xr10:uidLastSave="{00000000-0000-0000-0000-000000000000}"/>
  <bookViews>
    <workbookView xWindow="-108" yWindow="-108" windowWidth="23256" windowHeight="12456" tabRatio="862" xr2:uid="{00000000-000D-0000-FFFF-FFFF00000000}"/>
  </bookViews>
  <sheets>
    <sheet name="RELACION DE PAGOS" sheetId="2" r:id="rId1"/>
    <sheet name="GONZALO" sheetId="16" r:id="rId2"/>
    <sheet name="ELIDER" sheetId="3" r:id="rId3"/>
    <sheet name="JESUS" sheetId="4" r:id="rId4"/>
    <sheet name="EUDO" sheetId="5" r:id="rId5"/>
    <sheet name="YADY P" sheetId="6" r:id="rId6"/>
    <sheet name="NUMAS" sheetId="7" r:id="rId7"/>
    <sheet name="VANESSA" sheetId="8" r:id="rId8"/>
    <sheet name="YENDER" sheetId="13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H5" i="2"/>
  <c r="L5" i="2" s="1"/>
  <c r="H6" i="2"/>
  <c r="L6" i="2" s="1"/>
  <c r="H7" i="2"/>
  <c r="L7" i="2" s="1"/>
  <c r="H8" i="2"/>
  <c r="L8" i="2" s="1"/>
  <c r="I4" i="2" l="1"/>
  <c r="H4" i="2"/>
  <c r="K9" i="2" l="1"/>
  <c r="F9" i="2"/>
  <c r="I9" i="2" l="1"/>
  <c r="C4" i="13"/>
  <c r="D4" i="13"/>
  <c r="E4" i="13"/>
  <c r="G4" i="13"/>
  <c r="J4" i="13"/>
  <c r="K4" i="13"/>
  <c r="M4" i="13"/>
  <c r="N4" i="13"/>
  <c r="O4" i="13"/>
  <c r="P4" i="13"/>
  <c r="B4" i="13"/>
  <c r="C4" i="8"/>
  <c r="D4" i="8"/>
  <c r="E4" i="8"/>
  <c r="G4" i="8"/>
  <c r="J4" i="8"/>
  <c r="K4" i="8"/>
  <c r="M4" i="8"/>
  <c r="N4" i="8"/>
  <c r="O4" i="8"/>
  <c r="P4" i="8"/>
  <c r="B4" i="8"/>
  <c r="C4" i="7"/>
  <c r="D4" i="7"/>
  <c r="E4" i="7"/>
  <c r="G4" i="7"/>
  <c r="J4" i="7"/>
  <c r="K4" i="7"/>
  <c r="M4" i="7"/>
  <c r="N4" i="7"/>
  <c r="O4" i="7"/>
  <c r="P4" i="7"/>
  <c r="B4" i="7"/>
  <c r="C4" i="6"/>
  <c r="D4" i="6"/>
  <c r="E4" i="6"/>
  <c r="G4" i="6"/>
  <c r="J4" i="6"/>
  <c r="K4" i="6"/>
  <c r="M4" i="6"/>
  <c r="N4" i="6"/>
  <c r="O4" i="6"/>
  <c r="P4" i="6"/>
  <c r="B4" i="6"/>
  <c r="C4" i="5"/>
  <c r="D4" i="5"/>
  <c r="E4" i="5"/>
  <c r="G4" i="5"/>
  <c r="J4" i="5"/>
  <c r="K4" i="5"/>
  <c r="M4" i="5"/>
  <c r="N4" i="5"/>
  <c r="O4" i="5"/>
  <c r="P4" i="5"/>
  <c r="B4" i="5"/>
  <c r="C4" i="4"/>
  <c r="D4" i="4"/>
  <c r="E4" i="4"/>
  <c r="G4" i="4"/>
  <c r="J4" i="4"/>
  <c r="K4" i="4"/>
  <c r="M4" i="4"/>
  <c r="N4" i="4"/>
  <c r="O4" i="4"/>
  <c r="P4" i="4"/>
  <c r="B4" i="4"/>
  <c r="C4" i="3"/>
  <c r="D4" i="3"/>
  <c r="E4" i="3"/>
  <c r="G4" i="3"/>
  <c r="J4" i="3"/>
  <c r="K4" i="3"/>
  <c r="M4" i="3"/>
  <c r="N4" i="3"/>
  <c r="O4" i="3"/>
  <c r="P4" i="3"/>
  <c r="B4" i="3"/>
  <c r="C4" i="16"/>
  <c r="D4" i="16"/>
  <c r="E4" i="16"/>
  <c r="G4" i="16"/>
  <c r="J4" i="16"/>
  <c r="K4" i="16"/>
  <c r="M4" i="16"/>
  <c r="N4" i="16"/>
  <c r="O4" i="16"/>
  <c r="P4" i="16"/>
  <c r="B4" i="16"/>
  <c r="F4" i="5" l="1"/>
  <c r="F4" i="7"/>
  <c r="F4" i="3"/>
  <c r="F4" i="13"/>
  <c r="F4" i="8"/>
  <c r="F4" i="6"/>
  <c r="F4" i="4"/>
  <c r="L5" i="4" l="1"/>
  <c r="I4" i="13"/>
  <c r="I4" i="5"/>
  <c r="H4" i="3"/>
  <c r="K6" i="13"/>
  <c r="J6" i="13"/>
  <c r="L5" i="13"/>
  <c r="K6" i="8"/>
  <c r="J6" i="8"/>
  <c r="L5" i="8"/>
  <c r="K6" i="7"/>
  <c r="J6" i="7"/>
  <c r="L5" i="7"/>
  <c r="K6" i="6"/>
  <c r="J6" i="6"/>
  <c r="L5" i="6"/>
  <c r="K6" i="5"/>
  <c r="J6" i="5"/>
  <c r="L5" i="5"/>
  <c r="K6" i="4"/>
  <c r="J6" i="4"/>
  <c r="K6" i="3"/>
  <c r="J6" i="3"/>
  <c r="L5" i="3"/>
  <c r="K6" i="16"/>
  <c r="J6" i="16"/>
  <c r="L5" i="16"/>
  <c r="I6" i="13" l="1"/>
  <c r="F6" i="7"/>
  <c r="H6" i="7" s="1"/>
  <c r="F6" i="4"/>
  <c r="H6" i="4" s="1"/>
  <c r="F6" i="5"/>
  <c r="H6" i="5" s="1"/>
  <c r="L4" i="5" l="1"/>
  <c r="H4" i="5"/>
  <c r="L4" i="13"/>
  <c r="H4" i="13"/>
  <c r="H9" i="2"/>
  <c r="F4" i="16"/>
  <c r="L4" i="3"/>
  <c r="L6" i="3" s="1"/>
  <c r="I4" i="3"/>
  <c r="I6" i="3" s="1"/>
  <c r="F6" i="16"/>
  <c r="H6" i="16" s="1"/>
  <c r="H4" i="16"/>
  <c r="F6" i="13"/>
  <c r="H6" i="13" s="1"/>
  <c r="L6" i="13"/>
  <c r="F6" i="3"/>
  <c r="H6" i="3" s="1"/>
  <c r="F6" i="6"/>
  <c r="H6" i="6" s="1"/>
  <c r="H4" i="8"/>
  <c r="I6" i="5"/>
  <c r="I4" i="8"/>
  <c r="I4" i="6"/>
  <c r="I6" i="6" s="1"/>
  <c r="H4" i="6"/>
  <c r="I4" i="7"/>
  <c r="I6" i="7" s="1"/>
  <c r="H4" i="7"/>
  <c r="I4" i="4"/>
  <c r="I6" i="4" s="1"/>
  <c r="H4" i="4"/>
  <c r="L4" i="2" l="1"/>
  <c r="I4" i="16"/>
  <c r="I6" i="16" s="1"/>
  <c r="L4" i="8"/>
  <c r="L6" i="5"/>
  <c r="I6" i="8"/>
  <c r="F6" i="8"/>
  <c r="H6" i="8" s="1"/>
  <c r="L4" i="4"/>
  <c r="L6" i="4" s="1"/>
  <c r="L4" i="7"/>
  <c r="L6" i="7" s="1"/>
  <c r="L4" i="6"/>
  <c r="L6" i="6" s="1"/>
  <c r="L9" i="2" l="1"/>
  <c r="L4" i="16"/>
  <c r="L6" i="16" s="1"/>
  <c r="L6" i="8"/>
</calcChain>
</file>

<file path=xl/sharedStrings.xml><?xml version="1.0" encoding="utf-8"?>
<sst xmlns="http://schemas.openxmlformats.org/spreadsheetml/2006/main" count="198" uniqueCount="38">
  <si>
    <t>RELACION DE PAGOS</t>
  </si>
  <si>
    <t>ITEM</t>
  </si>
  <si>
    <t>CEDULA</t>
  </si>
  <si>
    <t>APELLIDO</t>
  </si>
  <si>
    <t>NOMBRE</t>
  </si>
  <si>
    <t>VALOR</t>
  </si>
  <si>
    <t xml:space="preserve">Retencion </t>
  </si>
  <si>
    <t xml:space="preserve">Valor </t>
  </si>
  <si>
    <t>Aporte-Gastos</t>
  </si>
  <si>
    <t>Vr. A PAGAR</t>
  </si>
  <si>
    <t>BANCO</t>
  </si>
  <si>
    <t xml:space="preserve">TIPO </t>
  </si>
  <si>
    <t>No. De Cuenta</t>
  </si>
  <si>
    <t>RECIBI CONFORME - FIRMA</t>
  </si>
  <si>
    <t>TOTALES</t>
  </si>
  <si>
    <t xml:space="preserve"> </t>
  </si>
  <si>
    <t>4 X 1000</t>
  </si>
  <si>
    <t>Prestamo-Anticipo</t>
  </si>
  <si>
    <t>BANCOLOMBIA</t>
  </si>
  <si>
    <t>AHORRO</t>
  </si>
  <si>
    <t>URIANA</t>
  </si>
  <si>
    <t>91224284182</t>
  </si>
  <si>
    <t>IGUARAN</t>
  </si>
  <si>
    <t>GONZALEZ</t>
  </si>
  <si>
    <t>ECHETO</t>
  </si>
  <si>
    <t>LISBETH COROMOTO</t>
  </si>
  <si>
    <t>CASTILLO</t>
  </si>
  <si>
    <t>SORAYAN DEL CARMEN</t>
  </si>
  <si>
    <t>PAZ</t>
  </si>
  <si>
    <t>63169642470</t>
  </si>
  <si>
    <t>63108659256</t>
  </si>
  <si>
    <t>ALEXANDER</t>
  </si>
  <si>
    <t>09658725171</t>
  </si>
  <si>
    <t>YADY BETTY</t>
  </si>
  <si>
    <t>JAYARIYUU</t>
  </si>
  <si>
    <t>GLORIA LUZ</t>
  </si>
  <si>
    <t>63156337481</t>
  </si>
  <si>
    <t>CUENTA N 16. ANTICIPO  DE 15 MILLONES 8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</si>
</sst>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\ * #,##0.00_-;\-&quot;$&quot;\ * #,##0.00_-;_-&quot;$&quot;\ * &quot;-&quot;??_-;_-@_-"/>
    <numFmt numFmtId="165" formatCode="_-[$$-240A]\ * #,##0.00_-;\-[$$-240A]\ * #,##0.00_-;_-[$$-24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9" fontId="3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4" fillId="0" borderId="7" xfId="0" applyFont="1" applyBorder="1"/>
    <xf numFmtId="0" fontId="4" fillId="0" borderId="8" xfId="0" applyFont="1" applyBorder="1"/>
    <xf numFmtId="49" fontId="4" fillId="0" borderId="9" xfId="0" applyNumberFormat="1" applyFont="1" applyBorder="1"/>
    <xf numFmtId="0" fontId="0" fillId="0" borderId="8" xfId="0" applyBorder="1"/>
    <xf numFmtId="0" fontId="4" fillId="0" borderId="0" xfId="0" applyFont="1"/>
    <xf numFmtId="41" fontId="0" fillId="0" borderId="0" xfId="0" applyNumberFormat="1"/>
    <xf numFmtId="0" fontId="4" fillId="0" borderId="12" xfId="0" applyFont="1" applyBorder="1"/>
    <xf numFmtId="0" fontId="4" fillId="0" borderId="13" xfId="0" applyFont="1" applyBorder="1"/>
    <xf numFmtId="9" fontId="3" fillId="0" borderId="13" xfId="0" applyNumberFormat="1" applyFont="1" applyBorder="1"/>
    <xf numFmtId="41" fontId="4" fillId="0" borderId="6" xfId="1" applyFont="1" applyFill="1" applyBorder="1"/>
    <xf numFmtId="41" fontId="4" fillId="0" borderId="8" xfId="1" applyFont="1" applyFill="1" applyBorder="1"/>
    <xf numFmtId="0" fontId="4" fillId="0" borderId="9" xfId="0" applyFont="1" applyBorder="1"/>
    <xf numFmtId="9" fontId="4" fillId="0" borderId="7" xfId="0" applyNumberFormat="1" applyFont="1" applyBorder="1"/>
    <xf numFmtId="0" fontId="4" fillId="0" borderId="4" xfId="0" applyFont="1" applyBorder="1"/>
    <xf numFmtId="49" fontId="4" fillId="0" borderId="4" xfId="0" applyNumberFormat="1" applyFont="1" applyBorder="1"/>
    <xf numFmtId="164" fontId="3" fillId="0" borderId="3" xfId="2" applyFont="1" applyBorder="1"/>
    <xf numFmtId="164" fontId="4" fillId="0" borderId="5" xfId="2" applyFont="1" applyFill="1" applyBorder="1"/>
    <xf numFmtId="164" fontId="3" fillId="0" borderId="13" xfId="2" applyFont="1" applyBorder="1"/>
    <xf numFmtId="164" fontId="0" fillId="0" borderId="0" xfId="2" applyFont="1"/>
    <xf numFmtId="164" fontId="3" fillId="0" borderId="2" xfId="2" applyFont="1" applyBorder="1"/>
    <xf numFmtId="164" fontId="4" fillId="0" borderId="9" xfId="2" applyFont="1" applyFill="1" applyBorder="1"/>
    <xf numFmtId="164" fontId="3" fillId="0" borderId="14" xfId="2" applyFont="1" applyBorder="1"/>
    <xf numFmtId="164" fontId="4" fillId="0" borderId="8" xfId="2" applyFont="1" applyFill="1" applyBorder="1"/>
    <xf numFmtId="0" fontId="4" fillId="2" borderId="4" xfId="0" applyFont="1" applyFill="1" applyBorder="1"/>
    <xf numFmtId="3" fontId="4" fillId="2" borderId="4" xfId="1" applyNumberFormat="1" applyFont="1" applyFill="1" applyBorder="1"/>
    <xf numFmtId="49" fontId="4" fillId="2" borderId="4" xfId="0" applyNumberFormat="1" applyFont="1" applyFill="1" applyBorder="1"/>
    <xf numFmtId="0" fontId="4" fillId="2" borderId="4" xfId="1" applyNumberFormat="1" applyFont="1" applyFill="1" applyBorder="1"/>
    <xf numFmtId="164" fontId="3" fillId="0" borderId="0" xfId="2" applyFont="1"/>
    <xf numFmtId="164" fontId="3" fillId="0" borderId="1" xfId="2" applyFont="1" applyBorder="1"/>
    <xf numFmtId="164" fontId="4" fillId="0" borderId="6" xfId="2" applyFont="1" applyFill="1" applyBorder="1"/>
    <xf numFmtId="164" fontId="4" fillId="0" borderId="7" xfId="2" applyFont="1" applyFill="1" applyBorder="1"/>
    <xf numFmtId="164" fontId="3" fillId="0" borderId="4" xfId="2" applyFont="1" applyBorder="1"/>
    <xf numFmtId="165" fontId="4" fillId="0" borderId="4" xfId="1" applyNumberFormat="1" applyFont="1" applyFill="1" applyBorder="1"/>
    <xf numFmtId="0" fontId="4" fillId="2" borderId="0" xfId="0" applyFont="1" applyFill="1"/>
    <xf numFmtId="165" fontId="4" fillId="0" borderId="0" xfId="0" applyNumberFormat="1" applyFont="1"/>
    <xf numFmtId="41" fontId="4" fillId="0" borderId="0" xfId="0" applyNumberFormat="1" applyFont="1"/>
    <xf numFmtId="165" fontId="4" fillId="0" borderId="4" xfId="0" applyNumberFormat="1" applyFont="1" applyBorder="1"/>
    <xf numFmtId="165" fontId="4" fillId="0" borderId="13" xfId="1" applyNumberFormat="1" applyFont="1" applyBorder="1"/>
    <xf numFmtId="165" fontId="4" fillId="2" borderId="4" xfId="1" applyNumberFormat="1" applyFont="1" applyFill="1" applyBorder="1"/>
    <xf numFmtId="10" fontId="4" fillId="0" borderId="4" xfId="0" applyNumberFormat="1" applyFont="1" applyBorder="1"/>
    <xf numFmtId="10" fontId="4" fillId="0" borderId="13" xfId="0" applyNumberFormat="1" applyFont="1" applyBorder="1"/>
    <xf numFmtId="41" fontId="4" fillId="0" borderId="10" xfId="1" applyFont="1" applyBorder="1" applyAlignment="1">
      <alignment horizontal="center"/>
    </xf>
    <xf numFmtId="41" fontId="4" fillId="0" borderId="11" xfId="1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41" fontId="3" fillId="0" borderId="10" xfId="1" applyFont="1" applyBorder="1" applyAlignment="1">
      <alignment horizontal="center"/>
    </xf>
    <xf numFmtId="41" fontId="3" fillId="0" borderId="11" xfId="1" applyFont="1" applyBorder="1" applyAlignment="1">
      <alignment horizontal="center"/>
    </xf>
    <xf numFmtId="0" fontId="4" fillId="2" borderId="1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3">
    <cellStyle name="Millares [0]" xfId="1" builtinId="6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workbookViewId="0">
      <selection sqref="A1:P2"/>
    </sheetView>
  </sheetViews>
  <sheetFormatPr baseColWidth="10" defaultColWidth="10.6640625" defaultRowHeight="15" x14ac:dyDescent="0.25"/>
  <cols>
    <col min="1" max="1" width="6.6640625" style="11" bestFit="1" customWidth="1"/>
    <col min="2" max="2" width="18.6640625" style="11" bestFit="1" customWidth="1"/>
    <col min="3" max="3" width="15.109375" style="11" bestFit="1" customWidth="1"/>
    <col min="4" max="4" width="20" style="11" bestFit="1" customWidth="1"/>
    <col min="5" max="5" width="25.88671875" style="11" bestFit="1" customWidth="1"/>
    <col min="6" max="6" width="18.88671875" style="41" bestFit="1" customWidth="1"/>
    <col min="7" max="7" width="13.109375" style="11" bestFit="1" customWidth="1"/>
    <col min="8" max="8" width="15.5546875" style="11" bestFit="1" customWidth="1"/>
    <col min="9" max="9" width="22.109375" style="11" customWidth="1"/>
    <col min="10" max="10" width="17.21875" style="11" bestFit="1" customWidth="1"/>
    <col min="11" max="11" width="19" style="11" bestFit="1" customWidth="1"/>
    <col min="12" max="12" width="18.77734375" style="11" bestFit="1" customWidth="1"/>
    <col min="13" max="13" width="35.6640625" style="11" bestFit="1" customWidth="1"/>
    <col min="14" max="14" width="12.88671875" style="11" customWidth="1"/>
    <col min="15" max="15" width="21.6640625" style="11" customWidth="1"/>
    <col min="16" max="16" width="44" style="11" bestFit="1" customWidth="1"/>
    <col min="17" max="16384" width="10.6640625" style="11"/>
  </cols>
  <sheetData>
    <row r="1" spans="1:16" ht="15.6" customHeight="1" x14ac:dyDescent="0.25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6.2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5.6" thickBot="1" x14ac:dyDescent="0.3">
      <c r="A3" s="20" t="s">
        <v>1</v>
      </c>
      <c r="B3" s="20" t="s">
        <v>2</v>
      </c>
      <c r="C3" s="20" t="s">
        <v>3</v>
      </c>
      <c r="D3" s="20" t="s">
        <v>3</v>
      </c>
      <c r="E3" s="20" t="s">
        <v>4</v>
      </c>
      <c r="F3" s="43" t="s">
        <v>5</v>
      </c>
      <c r="G3" s="20" t="s">
        <v>6</v>
      </c>
      <c r="H3" s="20" t="s">
        <v>7</v>
      </c>
      <c r="I3" s="20" t="s">
        <v>16</v>
      </c>
      <c r="J3" s="20" t="s">
        <v>8</v>
      </c>
      <c r="K3" s="20" t="s">
        <v>17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</row>
    <row r="4" spans="1:16" ht="15.6" thickBot="1" x14ac:dyDescent="0.3">
      <c r="A4" s="20">
        <v>1</v>
      </c>
      <c r="B4" s="11">
        <v>1124060739</v>
      </c>
      <c r="C4" s="20" t="s">
        <v>26</v>
      </c>
      <c r="D4" s="20" t="s">
        <v>26</v>
      </c>
      <c r="E4" s="11" t="s">
        <v>25</v>
      </c>
      <c r="F4" s="39">
        <v>2500000</v>
      </c>
      <c r="G4" s="46">
        <v>3.5000000000000003E-2</v>
      </c>
      <c r="H4" s="45">
        <f t="shared" ref="H4:H8" si="0">+F4*G4</f>
        <v>87500.000000000015</v>
      </c>
      <c r="I4" s="39">
        <f>F4*0.004</f>
        <v>10000</v>
      </c>
      <c r="J4" s="39"/>
      <c r="K4" s="39"/>
      <c r="L4" s="39">
        <f t="shared" ref="L4:L8" si="1">+F4-H4-J4-I4-K4</f>
        <v>2402500</v>
      </c>
      <c r="M4" s="20" t="s">
        <v>18</v>
      </c>
      <c r="N4" s="20" t="s">
        <v>19</v>
      </c>
      <c r="O4" s="21" t="s">
        <v>30</v>
      </c>
      <c r="P4" s="20"/>
    </row>
    <row r="5" spans="1:16" s="40" customFormat="1" ht="15.6" thickBot="1" x14ac:dyDescent="0.3">
      <c r="A5" s="30">
        <v>2</v>
      </c>
      <c r="B5" s="31">
        <v>1134191660</v>
      </c>
      <c r="C5" s="30" t="s">
        <v>28</v>
      </c>
      <c r="D5" s="30" t="s">
        <v>24</v>
      </c>
      <c r="E5" s="30" t="s">
        <v>27</v>
      </c>
      <c r="F5" s="39">
        <v>2500000</v>
      </c>
      <c r="G5" s="46">
        <v>3.5000000000000003E-2</v>
      </c>
      <c r="H5" s="45">
        <f t="shared" si="0"/>
        <v>87500.000000000015</v>
      </c>
      <c r="I5" s="39">
        <f t="shared" ref="I5:I8" si="2">F5*0.004</f>
        <v>10000</v>
      </c>
      <c r="J5" s="45"/>
      <c r="K5" s="39"/>
      <c r="L5" s="39">
        <f t="shared" si="1"/>
        <v>2402500</v>
      </c>
      <c r="M5" s="20" t="s">
        <v>18</v>
      </c>
      <c r="N5" s="20" t="s">
        <v>19</v>
      </c>
      <c r="O5" s="32" t="s">
        <v>29</v>
      </c>
      <c r="P5" s="30"/>
    </row>
    <row r="6" spans="1:16" s="40" customFormat="1" ht="15.6" thickBot="1" x14ac:dyDescent="0.3">
      <c r="A6" s="30">
        <v>3</v>
      </c>
      <c r="B6" s="33">
        <v>1006889856</v>
      </c>
      <c r="C6" s="20" t="s">
        <v>23</v>
      </c>
      <c r="D6" s="20" t="s">
        <v>20</v>
      </c>
      <c r="E6" s="20" t="s">
        <v>31</v>
      </c>
      <c r="F6" s="39">
        <v>2500000</v>
      </c>
      <c r="G6" s="46">
        <v>3.5000000000000003E-2</v>
      </c>
      <c r="H6" s="45">
        <f t="shared" si="0"/>
        <v>87500.000000000015</v>
      </c>
      <c r="I6" s="39">
        <f t="shared" si="2"/>
        <v>10000</v>
      </c>
      <c r="J6" s="45"/>
      <c r="K6" s="39"/>
      <c r="L6" s="39">
        <f t="shared" si="1"/>
        <v>2402500</v>
      </c>
      <c r="M6" s="30" t="s">
        <v>18</v>
      </c>
      <c r="N6" s="30" t="s">
        <v>19</v>
      </c>
      <c r="O6" s="32" t="s">
        <v>32</v>
      </c>
      <c r="P6" s="30"/>
    </row>
    <row r="7" spans="1:16" s="40" customFormat="1" ht="15.6" thickBot="1" x14ac:dyDescent="0.3">
      <c r="A7" s="30">
        <v>4</v>
      </c>
      <c r="B7" s="31">
        <v>40818282</v>
      </c>
      <c r="C7" s="30" t="s">
        <v>34</v>
      </c>
      <c r="D7" s="30"/>
      <c r="E7" s="30" t="s">
        <v>33</v>
      </c>
      <c r="F7" s="39">
        <v>2500000</v>
      </c>
      <c r="G7" s="46">
        <v>3.5000000000000003E-2</v>
      </c>
      <c r="H7" s="45">
        <f t="shared" si="0"/>
        <v>87500.000000000015</v>
      </c>
      <c r="I7" s="39">
        <f t="shared" si="2"/>
        <v>10000</v>
      </c>
      <c r="J7" s="45"/>
      <c r="K7" s="39"/>
      <c r="L7" s="39">
        <f t="shared" si="1"/>
        <v>2402500</v>
      </c>
      <c r="M7" s="30" t="s">
        <v>18</v>
      </c>
      <c r="N7" s="30" t="s">
        <v>19</v>
      </c>
      <c r="O7" s="32" t="s">
        <v>21</v>
      </c>
      <c r="P7" s="30"/>
    </row>
    <row r="8" spans="1:16" s="40" customFormat="1" ht="15.6" thickBot="1" x14ac:dyDescent="0.3">
      <c r="A8" s="30">
        <v>5</v>
      </c>
      <c r="B8" s="31">
        <v>40842999</v>
      </c>
      <c r="C8" s="30" t="s">
        <v>22</v>
      </c>
      <c r="D8" s="30"/>
      <c r="E8" s="30" t="s">
        <v>35</v>
      </c>
      <c r="F8" s="39">
        <v>2500000</v>
      </c>
      <c r="G8" s="46">
        <v>3.5000000000000003E-2</v>
      </c>
      <c r="H8" s="45">
        <f t="shared" si="0"/>
        <v>87500.000000000015</v>
      </c>
      <c r="I8" s="39">
        <f t="shared" si="2"/>
        <v>10000</v>
      </c>
      <c r="J8" s="45"/>
      <c r="K8" s="39"/>
      <c r="L8" s="39">
        <f t="shared" si="1"/>
        <v>2402500</v>
      </c>
      <c r="M8" s="30" t="s">
        <v>18</v>
      </c>
      <c r="N8" s="30" t="s">
        <v>19</v>
      </c>
      <c r="O8" s="32" t="s">
        <v>36</v>
      </c>
      <c r="P8" s="30"/>
    </row>
    <row r="9" spans="1:16" ht="15.6" thickBot="1" x14ac:dyDescent="0.3">
      <c r="A9" s="14"/>
      <c r="B9" s="48" t="s">
        <v>14</v>
      </c>
      <c r="C9" s="49"/>
      <c r="D9" s="49"/>
      <c r="E9" s="49"/>
      <c r="F9" s="44">
        <f>SUM(F4:F8)</f>
        <v>12500000</v>
      </c>
      <c r="G9" s="47">
        <v>3.5000000000000003E-2</v>
      </c>
      <c r="H9" s="44">
        <f>+F9*G9</f>
        <v>437500.00000000006</v>
      </c>
      <c r="I9" s="44">
        <f>SUM(I4:I8)</f>
        <v>50000</v>
      </c>
      <c r="J9" s="44">
        <v>0</v>
      </c>
      <c r="K9" s="44">
        <f>SUM(K4:K8)</f>
        <v>0</v>
      </c>
      <c r="L9" s="44">
        <f>SUM(L4:L8)</f>
        <v>12012500</v>
      </c>
    </row>
    <row r="11" spans="1:16" x14ac:dyDescent="0.25">
      <c r="F11" s="41" t="s">
        <v>15</v>
      </c>
      <c r="L11" s="42"/>
    </row>
    <row r="14" spans="1:16" x14ac:dyDescent="0.25">
      <c r="E14" s="55"/>
      <c r="F14" s="56"/>
      <c r="G14" s="56"/>
      <c r="H14" s="56"/>
      <c r="I14" s="56"/>
      <c r="J14" s="56"/>
      <c r="K14" s="56"/>
      <c r="L14" s="56"/>
    </row>
    <row r="15" spans="1:16" x14ac:dyDescent="0.25">
      <c r="E15" s="55"/>
      <c r="F15" s="56"/>
      <c r="G15" s="56"/>
      <c r="H15" s="56"/>
      <c r="I15" s="56"/>
      <c r="J15" s="56"/>
      <c r="K15" s="56"/>
      <c r="L15" s="56"/>
    </row>
  </sheetData>
  <mergeCells count="3">
    <mergeCell ref="B9:E9"/>
    <mergeCell ref="A1:P2"/>
    <mergeCell ref="E14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3" width="12.33203125" bestFit="1" customWidth="1"/>
    <col min="4" max="4" width="11.88671875" bestFit="1" customWidth="1"/>
    <col min="5" max="5" width="13.3320312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18.77734375" bestFit="1" customWidth="1"/>
    <col min="14" max="14" width="12.109375" bestFit="1" customWidth="1"/>
    <col min="15" max="15" width="16.21875" bestFit="1" customWidth="1"/>
    <col min="16" max="16" width="37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1</v>
      </c>
      <c r="B4" s="16">
        <f>'RELACION DE PAGOS'!B4</f>
        <v>1124060739</v>
      </c>
      <c r="C4" s="16" t="str">
        <f>'RELACION DE PAGOS'!C4</f>
        <v>CASTILLO</v>
      </c>
      <c r="D4" s="16" t="str">
        <f>'RELACION DE PAGOS'!D4</f>
        <v>CASTILLO</v>
      </c>
      <c r="E4" s="16" t="str">
        <f>'RELACION DE PAGOS'!E4</f>
        <v>LISBETH COROMOTO</v>
      </c>
      <c r="F4" s="36">
        <f>'RELACION DE PAGOS'!F4</f>
        <v>2500000</v>
      </c>
      <c r="G4" s="16">
        <f>'RELACION DE PAGOS'!G4</f>
        <v>3.5000000000000003E-2</v>
      </c>
      <c r="H4" s="36">
        <f>'RELACION DE PAGOS'!H4</f>
        <v>87500.000000000015</v>
      </c>
      <c r="I4" s="36">
        <f>'RELACION DE PAGOS'!I4</f>
        <v>10000</v>
      </c>
      <c r="J4" s="36">
        <f>'RELACION DE PAGOS'!J4</f>
        <v>0</v>
      </c>
      <c r="K4" s="36">
        <f>'RELACION DE PAGOS'!K4</f>
        <v>0</v>
      </c>
      <c r="L4" s="36">
        <f>'RELACION DE PAGOS'!L4</f>
        <v>2402500</v>
      </c>
      <c r="M4" s="16" t="str">
        <f>'RELACION DE PAGOS'!M4</f>
        <v>BANCOLOMBIA</v>
      </c>
      <c r="N4" s="16" t="str">
        <f>'RELACION DE PAGOS'!N4</f>
        <v>AHORRO</v>
      </c>
      <c r="O4" s="16" t="str">
        <f>'RELACION DE PAGOS'!O4</f>
        <v>63108659256</v>
      </c>
      <c r="P4" s="16">
        <f>'RELACION DE PAGOS'!P4</f>
        <v>0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>
        <f>SUM(F4:F5)</f>
        <v>2500000</v>
      </c>
      <c r="G6" s="15">
        <v>0.01</v>
      </c>
      <c r="H6" s="24">
        <f>+F6*G6</f>
        <v>25000</v>
      </c>
      <c r="I6" s="24">
        <f>SUM(I4:I5)</f>
        <v>10000</v>
      </c>
      <c r="J6" s="24">
        <f>SUM(J4:J5)</f>
        <v>0</v>
      </c>
      <c r="K6" s="24">
        <f>SUM(K4:K5)</f>
        <v>0</v>
      </c>
      <c r="L6" s="24">
        <f>SUM(L4:L5)</f>
        <v>2402500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4" width="11.88671875" bestFit="1" customWidth="1"/>
    <col min="5" max="5" width="10.7773437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18.77734375" bestFit="1" customWidth="1"/>
    <col min="14" max="14" width="12.109375" bestFit="1" customWidth="1"/>
    <col min="15" max="15" width="16.21875" bestFit="1" customWidth="1"/>
    <col min="16" max="16" width="33.77734375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2</v>
      </c>
      <c r="B4" s="16">
        <f>'RELACION DE PAGOS'!B5</f>
        <v>1134191660</v>
      </c>
      <c r="C4" s="16" t="str">
        <f>'RELACION DE PAGOS'!C5</f>
        <v>PAZ</v>
      </c>
      <c r="D4" s="16" t="str">
        <f>'RELACION DE PAGOS'!D5</f>
        <v>ECHETO</v>
      </c>
      <c r="E4" s="16" t="str">
        <f>'RELACION DE PAGOS'!E5</f>
        <v>SORAYAN DEL CARMEN</v>
      </c>
      <c r="F4" s="36">
        <f>'RELACION DE PAGOS'!F5</f>
        <v>2500000</v>
      </c>
      <c r="G4" s="16">
        <f>'RELACION DE PAGOS'!G5</f>
        <v>3.5000000000000003E-2</v>
      </c>
      <c r="H4" s="36">
        <f>'RELACION DE PAGOS'!H5</f>
        <v>87500.000000000015</v>
      </c>
      <c r="I4" s="36">
        <f>'RELACION DE PAGOS'!I5</f>
        <v>10000</v>
      </c>
      <c r="J4" s="36">
        <f>'RELACION DE PAGOS'!J5</f>
        <v>0</v>
      </c>
      <c r="K4" s="36">
        <f>'RELACION DE PAGOS'!K5</f>
        <v>0</v>
      </c>
      <c r="L4" s="36">
        <f>'RELACION DE PAGOS'!L5</f>
        <v>2402500</v>
      </c>
      <c r="M4" s="16" t="str">
        <f>'RELACION DE PAGOS'!M5</f>
        <v>BANCOLOMBIA</v>
      </c>
      <c r="N4" s="16" t="str">
        <f>'RELACION DE PAGOS'!N5</f>
        <v>AHORRO</v>
      </c>
      <c r="O4" s="16" t="str">
        <f>'RELACION DE PAGOS'!O5</f>
        <v>63169642470</v>
      </c>
      <c r="P4" s="16">
        <f>'RELACION DE PAGOS'!P5</f>
        <v>0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>
        <f>SUM(F4:F5)</f>
        <v>2500000</v>
      </c>
      <c r="G6" s="15">
        <v>0.01</v>
      </c>
      <c r="H6" s="24">
        <f>+F6*G6</f>
        <v>25000</v>
      </c>
      <c r="I6" s="24">
        <f>SUM(I4:I5)</f>
        <v>10000</v>
      </c>
      <c r="J6" s="24">
        <f>SUM(J4:J5)</f>
        <v>0</v>
      </c>
      <c r="K6" s="24">
        <f>SUM(K4:K5)</f>
        <v>0</v>
      </c>
      <c r="L6" s="24">
        <f>SUM(L4:L5)</f>
        <v>2402500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4" width="11.88671875" bestFit="1" customWidth="1"/>
    <col min="5" max="5" width="14.6640625" bestFit="1" customWidth="1"/>
    <col min="6" max="6" width="17.5546875" style="25" bestFit="1" customWidth="1"/>
    <col min="7" max="7" width="12.21875" bestFit="1" customWidth="1"/>
    <col min="8" max="8" width="14.33203125" style="25" bestFit="1" customWidth="1"/>
    <col min="9" max="9" width="11.441406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8.88671875" bestFit="1" customWidth="1"/>
    <col min="14" max="14" width="12.109375" bestFit="1" customWidth="1"/>
    <col min="15" max="15" width="16.21875" bestFit="1" customWidth="1"/>
    <col min="16" max="16" width="31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3</v>
      </c>
      <c r="B4" s="16">
        <f>'RELACION DE PAGOS'!B6</f>
        <v>1006889856</v>
      </c>
      <c r="C4" s="16" t="str">
        <f>'RELACION DE PAGOS'!C6</f>
        <v>GONZALEZ</v>
      </c>
      <c r="D4" s="16" t="str">
        <f>'RELACION DE PAGOS'!D6</f>
        <v>URIANA</v>
      </c>
      <c r="E4" s="16" t="str">
        <f>'RELACION DE PAGOS'!E6</f>
        <v>ALEXANDER</v>
      </c>
      <c r="F4" s="36">
        <f>'RELACION DE PAGOS'!F6</f>
        <v>2500000</v>
      </c>
      <c r="G4" s="16">
        <f>'RELACION DE PAGOS'!G6</f>
        <v>3.5000000000000003E-2</v>
      </c>
      <c r="H4" s="36">
        <f>'RELACION DE PAGOS'!H6</f>
        <v>87500.000000000015</v>
      </c>
      <c r="I4" s="36">
        <f>'RELACION DE PAGOS'!I6</f>
        <v>10000</v>
      </c>
      <c r="J4" s="36">
        <f>'RELACION DE PAGOS'!J6</f>
        <v>0</v>
      </c>
      <c r="K4" s="36">
        <f>'RELACION DE PAGOS'!K6</f>
        <v>0</v>
      </c>
      <c r="L4" s="36">
        <f>'RELACION DE PAGOS'!L6</f>
        <v>2402500</v>
      </c>
      <c r="M4" s="16" t="str">
        <f>'RELACION DE PAGOS'!M6</f>
        <v>BANCOLOMBIA</v>
      </c>
      <c r="N4" s="16" t="str">
        <f>'RELACION DE PAGOS'!N6</f>
        <v>AHORRO</v>
      </c>
      <c r="O4" s="16" t="str">
        <f>'RELACION DE PAGOS'!O6</f>
        <v>09658725171</v>
      </c>
      <c r="P4" s="16">
        <f>'RELACION DE PAGOS'!P6</f>
        <v>0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>
        <f>SUM(F4:F5)</f>
        <v>2500000</v>
      </c>
      <c r="G6" s="15">
        <v>0.01</v>
      </c>
      <c r="H6" s="24">
        <f>+F6*G6</f>
        <v>25000</v>
      </c>
      <c r="I6" s="24">
        <f>SUM(I4:I5)</f>
        <v>10000</v>
      </c>
      <c r="J6" s="24">
        <f>SUM(J4:J5)</f>
        <v>0</v>
      </c>
      <c r="K6" s="24">
        <f>SUM(K4:K5)</f>
        <v>0</v>
      </c>
      <c r="L6" s="24">
        <f>SUM(L4:L5)</f>
        <v>2402500</v>
      </c>
      <c r="M6" s="11"/>
      <c r="N6" s="11"/>
      <c r="O6" s="11"/>
    </row>
    <row r="8" spans="1:16" x14ac:dyDescent="0.3">
      <c r="E8" s="12"/>
    </row>
  </sheetData>
  <mergeCells count="2">
    <mergeCell ref="A1:O1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>
      <selection activeCell="H2" sqref="H1:L1048576"/>
    </sheetView>
  </sheetViews>
  <sheetFormatPr baseColWidth="10" defaultColWidth="10.6640625" defaultRowHeight="14.4" x14ac:dyDescent="0.3"/>
  <cols>
    <col min="1" max="1" width="6.6640625" bestFit="1" customWidth="1"/>
    <col min="2" max="2" width="18.6640625" bestFit="1" customWidth="1"/>
    <col min="3" max="3" width="14.44140625" bestFit="1" customWidth="1"/>
    <col min="4" max="4" width="15.33203125" bestFit="1" customWidth="1"/>
    <col min="5" max="5" width="25.88671875" bestFit="1" customWidth="1"/>
    <col min="6" max="6" width="17.5546875" style="25" bestFit="1" customWidth="1"/>
    <col min="7" max="7" width="13" bestFit="1" customWidth="1"/>
    <col min="8" max="8" width="14.33203125" style="25" bestFit="1" customWidth="1"/>
    <col min="9" max="9" width="13.10937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36.5546875" bestFit="1" customWidth="1"/>
    <col min="14" max="14" width="7.109375" bestFit="1" customWidth="1"/>
    <col min="15" max="15" width="17.109375" bestFit="1" customWidth="1"/>
    <col min="16" max="16" width="32.6640625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4</v>
      </c>
      <c r="B4" s="16">
        <f>'RELACION DE PAGOS'!B7</f>
        <v>40818282</v>
      </c>
      <c r="C4" s="16" t="str">
        <f>'RELACION DE PAGOS'!C7</f>
        <v>JAYARIYUU</v>
      </c>
      <c r="D4" s="16">
        <f>'RELACION DE PAGOS'!D7</f>
        <v>0</v>
      </c>
      <c r="E4" s="16" t="str">
        <f>'RELACION DE PAGOS'!E7</f>
        <v>YADY BETTY</v>
      </c>
      <c r="F4" s="36">
        <f>'RELACION DE PAGOS'!F7</f>
        <v>2500000</v>
      </c>
      <c r="G4" s="16">
        <f>'RELACION DE PAGOS'!G7</f>
        <v>3.5000000000000003E-2</v>
      </c>
      <c r="H4" s="36">
        <f>'RELACION DE PAGOS'!H7</f>
        <v>87500.000000000015</v>
      </c>
      <c r="I4" s="36">
        <f>'RELACION DE PAGOS'!I7</f>
        <v>10000</v>
      </c>
      <c r="J4" s="36">
        <f>'RELACION DE PAGOS'!J7</f>
        <v>0</v>
      </c>
      <c r="K4" s="36">
        <f>'RELACION DE PAGOS'!K7</f>
        <v>0</v>
      </c>
      <c r="L4" s="36">
        <f>'RELACION DE PAGOS'!L7</f>
        <v>2402500</v>
      </c>
      <c r="M4" s="16" t="str">
        <f>'RELACION DE PAGOS'!M7</f>
        <v>BANCOLOMBIA</v>
      </c>
      <c r="N4" s="16" t="str">
        <f>'RELACION DE PAGOS'!N7</f>
        <v>AHORRO</v>
      </c>
      <c r="O4" s="16" t="str">
        <f>'RELACION DE PAGOS'!O7</f>
        <v>91224284182</v>
      </c>
      <c r="P4" s="16">
        <f>'RELACION DE PAGOS'!P7</f>
        <v>0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>
        <f>SUM(F4:F5)</f>
        <v>2500000</v>
      </c>
      <c r="G6" s="15">
        <v>0.01</v>
      </c>
      <c r="H6" s="24">
        <f>+F6*G6</f>
        <v>25000</v>
      </c>
      <c r="I6" s="24">
        <f>SUM(I4:I5)</f>
        <v>10000</v>
      </c>
      <c r="J6" s="24">
        <f>SUM(J4:J5)</f>
        <v>0</v>
      </c>
      <c r="K6" s="24">
        <f>SUM(K4:K5)</f>
        <v>0</v>
      </c>
      <c r="L6" s="24">
        <f>SUM(L4:L5)</f>
        <v>2402500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4" width="11.88671875" bestFit="1" customWidth="1"/>
    <col min="5" max="5" width="10.7773437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18.77734375" bestFit="1" customWidth="1"/>
    <col min="14" max="14" width="12.109375" bestFit="1" customWidth="1"/>
    <col min="15" max="15" width="16.21875" bestFit="1" customWidth="1"/>
    <col min="16" max="16" width="31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5</v>
      </c>
      <c r="B4" s="16">
        <f>'RELACION DE PAGOS'!B8</f>
        <v>40842999</v>
      </c>
      <c r="C4" s="16" t="str">
        <f>'RELACION DE PAGOS'!C8</f>
        <v>IGUARAN</v>
      </c>
      <c r="D4" s="16">
        <f>'RELACION DE PAGOS'!D8</f>
        <v>0</v>
      </c>
      <c r="E4" s="16" t="str">
        <f>'RELACION DE PAGOS'!E8</f>
        <v>GLORIA LUZ</v>
      </c>
      <c r="F4" s="36">
        <f>'RELACION DE PAGOS'!F8</f>
        <v>2500000</v>
      </c>
      <c r="G4" s="16">
        <f>'RELACION DE PAGOS'!G8</f>
        <v>3.5000000000000003E-2</v>
      </c>
      <c r="H4" s="36">
        <f>'RELACION DE PAGOS'!H8</f>
        <v>87500.000000000015</v>
      </c>
      <c r="I4" s="36">
        <f>'RELACION DE PAGOS'!I8</f>
        <v>10000</v>
      </c>
      <c r="J4" s="36">
        <f>'RELACION DE PAGOS'!J8</f>
        <v>0</v>
      </c>
      <c r="K4" s="36">
        <f>'RELACION DE PAGOS'!K8</f>
        <v>0</v>
      </c>
      <c r="L4" s="36">
        <f>'RELACION DE PAGOS'!L8</f>
        <v>2402500</v>
      </c>
      <c r="M4" s="16" t="str">
        <f>'RELACION DE PAGOS'!M8</f>
        <v>BANCOLOMBIA</v>
      </c>
      <c r="N4" s="16" t="str">
        <f>'RELACION DE PAGOS'!N8</f>
        <v>AHORRO</v>
      </c>
      <c r="O4" s="16" t="str">
        <f>'RELACION DE PAGOS'!O8</f>
        <v>63156337481</v>
      </c>
      <c r="P4" s="16">
        <f>'RELACION DE PAGOS'!P8</f>
        <v>0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>
        <f>SUM(F4:F5)</f>
        <v>2500000</v>
      </c>
      <c r="G6" s="15">
        <v>0.01</v>
      </c>
      <c r="H6" s="24">
        <f>+F6*G6</f>
        <v>25000</v>
      </c>
      <c r="I6" s="24">
        <f>SUM(I4:I5)</f>
        <v>10000</v>
      </c>
      <c r="J6" s="24">
        <f>SUM(J4:J5)</f>
        <v>0</v>
      </c>
      <c r="K6" s="24">
        <f>SUM(K4:K5)</f>
        <v>0</v>
      </c>
      <c r="L6" s="24">
        <f>SUM(L4:L5)</f>
        <v>2402500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13.6640625" bestFit="1" customWidth="1"/>
    <col min="3" max="4" width="12.33203125" bestFit="1" customWidth="1"/>
    <col min="5" max="5" width="16.7773437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15" bestFit="1" customWidth="1"/>
    <col min="14" max="14" width="10.21875" bestFit="1" customWidth="1"/>
    <col min="15" max="15" width="16.21875" bestFit="1" customWidth="1"/>
    <col min="16" max="16" width="31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6</v>
      </c>
      <c r="B4" s="16" t="e">
        <f>'RELACION DE PAGOS'!#REF!</f>
        <v>#REF!</v>
      </c>
      <c r="C4" s="16" t="e">
        <f>'RELACION DE PAGOS'!#REF!</f>
        <v>#REF!</v>
      </c>
      <c r="D4" s="16" t="e">
        <f>'RELACION DE PAGOS'!#REF!</f>
        <v>#REF!</v>
      </c>
      <c r="E4" s="16" t="e">
        <f>'RELACION DE PAGOS'!#REF!</f>
        <v>#REF!</v>
      </c>
      <c r="F4" s="36" t="e">
        <f>'RELACION DE PAGOS'!#REF!</f>
        <v>#REF!</v>
      </c>
      <c r="G4" s="16" t="e">
        <f>'RELACION DE PAGOS'!#REF!</f>
        <v>#REF!</v>
      </c>
      <c r="H4" s="36" t="e">
        <f>'RELACION DE PAGOS'!#REF!</f>
        <v>#REF!</v>
      </c>
      <c r="I4" s="36" t="e">
        <f>'RELACION DE PAGOS'!#REF!</f>
        <v>#REF!</v>
      </c>
      <c r="J4" s="36" t="e">
        <f>'RELACION DE PAGOS'!#REF!</f>
        <v>#REF!</v>
      </c>
      <c r="K4" s="36" t="e">
        <f>'RELACION DE PAGOS'!#REF!</f>
        <v>#REF!</v>
      </c>
      <c r="L4" s="36" t="e">
        <f>'RELACION DE PAGOS'!#REF!</f>
        <v>#REF!</v>
      </c>
      <c r="M4" s="16" t="e">
        <f>'RELACION DE PAGOS'!#REF!</f>
        <v>#REF!</v>
      </c>
      <c r="N4" s="16" t="e">
        <f>'RELACION DE PAGOS'!#REF!</f>
        <v>#REF!</v>
      </c>
      <c r="O4" s="16" t="e">
        <f>'RELACION DE PAGOS'!#REF!</f>
        <v>#REF!</v>
      </c>
      <c r="P4" s="16" t="e">
        <f>'RELACION DE PAGOS'!#REF!</f>
        <v>#REF!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 t="e">
        <f>SUM(F4:F5)</f>
        <v>#REF!</v>
      </c>
      <c r="G6" s="15">
        <v>0.01</v>
      </c>
      <c r="H6" s="24" t="e">
        <f>+F6*G6</f>
        <v>#REF!</v>
      </c>
      <c r="I6" s="24" t="e">
        <f>SUM(I4:I5)</f>
        <v>#REF!</v>
      </c>
      <c r="J6" s="24" t="e">
        <f>SUM(J4:J5)</f>
        <v>#REF!</v>
      </c>
      <c r="K6" s="24" t="e">
        <f>SUM(K4:K5)</f>
        <v>#REF!</v>
      </c>
      <c r="L6" s="24" t="e">
        <f>SUM(L4:L5)</f>
        <v>#REF!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4" width="11.88671875" bestFit="1" customWidth="1"/>
    <col min="5" max="5" width="12.664062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9.33203125" bestFit="1" customWidth="1"/>
    <col min="14" max="14" width="6.88671875" bestFit="1" customWidth="1"/>
    <col min="15" max="15" width="16.21875" bestFit="1" customWidth="1"/>
    <col min="16" max="16" width="31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7</v>
      </c>
      <c r="B4" s="16" t="e">
        <f>'RELACION DE PAGOS'!#REF!</f>
        <v>#REF!</v>
      </c>
      <c r="C4" s="16" t="e">
        <f>'RELACION DE PAGOS'!#REF!</f>
        <v>#REF!</v>
      </c>
      <c r="D4" s="16" t="e">
        <f>'RELACION DE PAGOS'!#REF!</f>
        <v>#REF!</v>
      </c>
      <c r="E4" s="16" t="e">
        <f>'RELACION DE PAGOS'!#REF!</f>
        <v>#REF!</v>
      </c>
      <c r="F4" s="36" t="e">
        <f>'RELACION DE PAGOS'!#REF!</f>
        <v>#REF!</v>
      </c>
      <c r="G4" s="16" t="e">
        <f>'RELACION DE PAGOS'!#REF!</f>
        <v>#REF!</v>
      </c>
      <c r="H4" s="36" t="e">
        <f>'RELACION DE PAGOS'!#REF!</f>
        <v>#REF!</v>
      </c>
      <c r="I4" s="36" t="e">
        <f>'RELACION DE PAGOS'!#REF!</f>
        <v>#REF!</v>
      </c>
      <c r="J4" s="36" t="e">
        <f>'RELACION DE PAGOS'!#REF!</f>
        <v>#REF!</v>
      </c>
      <c r="K4" s="36" t="e">
        <f>'RELACION DE PAGOS'!#REF!</f>
        <v>#REF!</v>
      </c>
      <c r="L4" s="36" t="e">
        <f>'RELACION DE PAGOS'!#REF!</f>
        <v>#REF!</v>
      </c>
      <c r="M4" s="16" t="e">
        <f>'RELACION DE PAGOS'!#REF!</f>
        <v>#REF!</v>
      </c>
      <c r="N4" s="16" t="e">
        <f>'RELACION DE PAGOS'!#REF!</f>
        <v>#REF!</v>
      </c>
      <c r="O4" s="16" t="e">
        <f>'RELACION DE PAGOS'!#REF!</f>
        <v>#REF!</v>
      </c>
      <c r="P4" s="16" t="e">
        <f>'RELACION DE PAGOS'!#REF!</f>
        <v>#REF!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 t="e">
        <f>SUM(F4:F5)</f>
        <v>#REF!</v>
      </c>
      <c r="G6" s="15">
        <v>0.01</v>
      </c>
      <c r="H6" s="24" t="e">
        <f>+F6*G6</f>
        <v>#REF!</v>
      </c>
      <c r="I6" s="24" t="e">
        <f>SUM(I4:I5)</f>
        <v>#REF!</v>
      </c>
      <c r="J6" s="24" t="e">
        <f>SUM(J4:J5)</f>
        <v>#REF!</v>
      </c>
      <c r="K6" s="24" t="e">
        <f>SUM(K4:K5)</f>
        <v>#REF!</v>
      </c>
      <c r="L6" s="24" t="e">
        <f>SUM(L4:L5)</f>
        <v>#REF!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"/>
  <sheetViews>
    <sheetView workbookViewId="0">
      <selection sqref="A1:XFD1048576"/>
    </sheetView>
  </sheetViews>
  <sheetFormatPr baseColWidth="10" defaultColWidth="10.6640625" defaultRowHeight="14.4" x14ac:dyDescent="0.3"/>
  <cols>
    <col min="1" max="1" width="6.33203125" bestFit="1" customWidth="1"/>
    <col min="2" max="2" width="9.88671875" bestFit="1" customWidth="1"/>
    <col min="3" max="3" width="12" bestFit="1" customWidth="1"/>
    <col min="4" max="4" width="12.44140625" bestFit="1" customWidth="1"/>
    <col min="5" max="5" width="23.21875" bestFit="1" customWidth="1"/>
    <col min="6" max="6" width="17.5546875" style="25" bestFit="1" customWidth="1"/>
    <col min="7" max="7" width="12.21875" bestFit="1" customWidth="1"/>
    <col min="8" max="9" width="14.33203125" style="25" bestFit="1" customWidth="1"/>
    <col min="10" max="10" width="18" style="25" bestFit="1" customWidth="1"/>
    <col min="11" max="11" width="22.109375" style="25" bestFit="1" customWidth="1"/>
    <col min="12" max="12" width="17.5546875" style="25" bestFit="1" customWidth="1"/>
    <col min="13" max="13" width="9.33203125" bestFit="1" customWidth="1"/>
    <col min="14" max="14" width="6.88671875" bestFit="1" customWidth="1"/>
    <col min="15" max="15" width="16.21875" bestFit="1" customWidth="1"/>
    <col min="16" max="16" width="42" bestFit="1" customWidth="1"/>
  </cols>
  <sheetData>
    <row r="1" spans="1:16" ht="15.6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16.2" thickBot="1" x14ac:dyDescent="0.35">
      <c r="A2" s="1"/>
      <c r="B2" s="1"/>
      <c r="C2" s="1"/>
      <c r="D2" s="1"/>
      <c r="E2" s="1"/>
      <c r="F2" s="34"/>
      <c r="G2" s="2"/>
      <c r="H2" s="34"/>
      <c r="I2" s="34"/>
      <c r="J2" s="34"/>
      <c r="K2" s="34"/>
      <c r="L2" s="34"/>
      <c r="M2" s="3"/>
      <c r="N2" s="3"/>
      <c r="O2" s="3"/>
    </row>
    <row r="3" spans="1:16" ht="16.2" thickBot="1" x14ac:dyDescent="0.35">
      <c r="A3" s="4" t="s">
        <v>1</v>
      </c>
      <c r="B3" s="5" t="s">
        <v>2</v>
      </c>
      <c r="C3" s="6" t="s">
        <v>3</v>
      </c>
      <c r="D3" s="5" t="s">
        <v>3</v>
      </c>
      <c r="E3" s="6" t="s">
        <v>4</v>
      </c>
      <c r="F3" s="35" t="s">
        <v>5</v>
      </c>
      <c r="G3" s="5" t="s">
        <v>6</v>
      </c>
      <c r="H3" s="28" t="s">
        <v>7</v>
      </c>
      <c r="I3" s="38" t="s">
        <v>16</v>
      </c>
      <c r="J3" s="26" t="s">
        <v>8</v>
      </c>
      <c r="K3" s="38" t="s">
        <v>17</v>
      </c>
      <c r="L3" s="22" t="s">
        <v>9</v>
      </c>
      <c r="M3" s="5" t="s">
        <v>10</v>
      </c>
      <c r="N3" s="5" t="s">
        <v>11</v>
      </c>
      <c r="O3" s="6" t="s">
        <v>12</v>
      </c>
      <c r="P3" s="5" t="s">
        <v>13</v>
      </c>
    </row>
    <row r="4" spans="1:16" ht="15.6" x14ac:dyDescent="0.3">
      <c r="A4" s="13">
        <v>8</v>
      </c>
      <c r="B4" s="16" t="e">
        <f>'RELACION DE PAGOS'!#REF!</f>
        <v>#REF!</v>
      </c>
      <c r="C4" s="16" t="e">
        <f>'RELACION DE PAGOS'!#REF!</f>
        <v>#REF!</v>
      </c>
      <c r="D4" s="16" t="e">
        <f>'RELACION DE PAGOS'!#REF!</f>
        <v>#REF!</v>
      </c>
      <c r="E4" s="16" t="e">
        <f>'RELACION DE PAGOS'!#REF!</f>
        <v>#REF!</v>
      </c>
      <c r="F4" s="36" t="e">
        <f>'RELACION DE PAGOS'!#REF!</f>
        <v>#REF!</v>
      </c>
      <c r="G4" s="16" t="e">
        <f>'RELACION DE PAGOS'!#REF!</f>
        <v>#REF!</v>
      </c>
      <c r="H4" s="36" t="e">
        <f>'RELACION DE PAGOS'!#REF!</f>
        <v>#REF!</v>
      </c>
      <c r="I4" s="36" t="e">
        <f>'RELACION DE PAGOS'!#REF!</f>
        <v>#REF!</v>
      </c>
      <c r="J4" s="36" t="e">
        <f>'RELACION DE PAGOS'!#REF!</f>
        <v>#REF!</v>
      </c>
      <c r="K4" s="36" t="e">
        <f>'RELACION DE PAGOS'!#REF!</f>
        <v>#REF!</v>
      </c>
      <c r="L4" s="36" t="e">
        <f>'RELACION DE PAGOS'!#REF!</f>
        <v>#REF!</v>
      </c>
      <c r="M4" s="16" t="e">
        <f>'RELACION DE PAGOS'!#REF!</f>
        <v>#REF!</v>
      </c>
      <c r="N4" s="16" t="e">
        <f>'RELACION DE PAGOS'!#REF!</f>
        <v>#REF!</v>
      </c>
      <c r="O4" s="16" t="e">
        <f>'RELACION DE PAGOS'!#REF!</f>
        <v>#REF!</v>
      </c>
      <c r="P4" s="16" t="e">
        <f>'RELACION DE PAGOS'!#REF!</f>
        <v>#REF!</v>
      </c>
    </row>
    <row r="5" spans="1:16" ht="16.2" thickBot="1" x14ac:dyDescent="0.35">
      <c r="A5" s="7"/>
      <c r="B5" s="17"/>
      <c r="C5" s="18"/>
      <c r="D5" s="8"/>
      <c r="E5" s="18"/>
      <c r="F5" s="37"/>
      <c r="G5" s="19"/>
      <c r="H5" s="29"/>
      <c r="I5" s="23"/>
      <c r="J5" s="27"/>
      <c r="K5" s="29"/>
      <c r="L5" s="23">
        <f t="shared" ref="L5" si="0">+F5-H5-J5-I5-K5</f>
        <v>0</v>
      </c>
      <c r="M5" s="8"/>
      <c r="N5" s="8"/>
      <c r="O5" s="9"/>
      <c r="P5" s="10"/>
    </row>
    <row r="6" spans="1:16" ht="16.2" thickBot="1" x14ac:dyDescent="0.35">
      <c r="A6" s="14"/>
      <c r="B6" s="53" t="s">
        <v>14</v>
      </c>
      <c r="C6" s="54"/>
      <c r="D6" s="54"/>
      <c r="E6" s="54"/>
      <c r="F6" s="24" t="e">
        <f>SUM(F4:F5)</f>
        <v>#REF!</v>
      </c>
      <c r="G6" s="15">
        <v>0.01</v>
      </c>
      <c r="H6" s="24" t="e">
        <f>+F6*G6</f>
        <v>#REF!</v>
      </c>
      <c r="I6" s="24" t="e">
        <f>SUM(I4:I5)</f>
        <v>#REF!</v>
      </c>
      <c r="J6" s="24" t="e">
        <f>SUM(J4:J5)</f>
        <v>#REF!</v>
      </c>
      <c r="K6" s="24" t="e">
        <f>SUM(K4:K5)</f>
        <v>#REF!</v>
      </c>
      <c r="L6" s="24" t="e">
        <f>SUM(L4:L5)</f>
        <v>#REF!</v>
      </c>
      <c r="M6" s="11"/>
      <c r="N6" s="11"/>
      <c r="O6" s="11"/>
    </row>
    <row r="8" spans="1:16" x14ac:dyDescent="0.3">
      <c r="F8" s="25" t="s">
        <v>15</v>
      </c>
    </row>
  </sheetData>
  <mergeCells count="2">
    <mergeCell ref="A1:O1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RELACION DE PAGOS</vt:lpstr>
      <vt:lpstr>GONZALO</vt:lpstr>
      <vt:lpstr>ELIDER</vt:lpstr>
      <vt:lpstr>JESUS</vt:lpstr>
      <vt:lpstr>EUDO</vt:lpstr>
      <vt:lpstr>YADY P</vt:lpstr>
      <vt:lpstr>NUMAS</vt:lpstr>
      <vt:lpstr>VANESSA</vt:lpstr>
      <vt:lpstr>YENDER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IBARRA</dc:creator>
  <cp:lastModifiedBy>rk</cp:lastModifiedBy>
  <dcterms:created xsi:type="dcterms:W3CDTF">2024-04-25T11:17:19Z</dcterms:created>
  <dcterms:modified xsi:type="dcterms:W3CDTF">2025-04-08T17:10:41Z</dcterms:modified>
</cp:coreProperties>
</file>